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0370" yWindow="-120" windowWidth="29040" windowHeight="15840" tabRatio="685" firstSheet="0" activeTab="1" autoFilterDateGrouping="1"/>
  </bookViews>
  <sheets>
    <sheet xmlns:r="http://schemas.openxmlformats.org/officeDocument/2006/relationships" name="SELECTION" sheetId="1" state="visible" r:id="rId1"/>
    <sheet xmlns:r="http://schemas.openxmlformats.org/officeDocument/2006/relationships" name="HCAD Cost" sheetId="2" state="visible" r:id="rId2"/>
    <sheet xmlns:r="http://schemas.openxmlformats.org/officeDocument/2006/relationships" name="Nettles Cost" sheetId="3" state="visible" r:id="rId3"/>
    <sheet xmlns:r="http://schemas.openxmlformats.org/officeDocument/2006/relationships" name="Comparision" sheetId="4" state="visible" r:id="rId4"/>
    <sheet xmlns:r="http://schemas.openxmlformats.org/officeDocument/2006/relationships" name="List" sheetId="5" state="visible" r:id="rId5"/>
  </sheets>
  <externalReferences>
    <externalReference xmlns:r="http://schemas.openxmlformats.org/officeDocument/2006/relationships" r:id="rId6"/>
  </externalReferences>
  <definedNames>
    <definedName name="_xlnm.Print_Area" localSheetId="1">'HCAD Cost'!$D$2:$AL$85</definedName>
    <definedName name="_xlnm.Print_Area" localSheetId="2">'Nettles Cost'!$D$2:$AL$79</definedName>
    <definedName name="_xlnm.Print_Area" localSheetId="3">'Comparision'!$D$2:$AL$84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000"/>
  </numFmts>
  <fonts count="10">
    <font>
      <name val="Arial"/>
      <sz val="12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sz val="18"/>
      <scheme val="minor"/>
    </font>
    <font>
      <name val="Calibri"/>
      <family val="2"/>
      <b val="1"/>
      <i val="1"/>
      <color theme="0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5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2" fillId="0" borderId="0" applyAlignment="1" pivotButton="0" quotePrefix="0" xfId="1">
      <alignment horizontal="right"/>
    </xf>
    <xf numFmtId="0" fontId="2" fillId="4" borderId="0" pivotButton="0" quotePrefix="1" xfId="0"/>
    <xf numFmtId="0" fontId="2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5" borderId="0" applyAlignment="1" pivotButton="0" quotePrefix="0" xfId="0">
      <alignment horizontal="center"/>
    </xf>
    <xf numFmtId="37" fontId="2" fillId="5" borderId="0" applyAlignment="1" pivotButton="0" quotePrefix="0" xfId="1">
      <alignment horizontal="center"/>
    </xf>
    <xf numFmtId="164" fontId="2" fillId="0" borderId="0" pivotButton="0" quotePrefix="0" xfId="1"/>
    <xf numFmtId="1" fontId="2" fillId="0" borderId="0" pivotButton="0" quotePrefix="0" xfId="0"/>
    <xf numFmtId="0" fontId="2" fillId="0" borderId="0" applyAlignment="1" pivotButton="0" quotePrefix="0" xfId="0">
      <alignment vertical="top" wrapText="1"/>
    </xf>
    <xf numFmtId="0" fontId="4" fillId="3" borderId="0" pivotButton="0" quotePrefix="0" xfId="0"/>
    <xf numFmtId="0" fontId="4" fillId="3" borderId="6" pivotButton="0" quotePrefix="0" xfId="0"/>
    <xf numFmtId="0" fontId="4" fillId="3" borderId="2" pivotButton="0" quotePrefix="0" xfId="0"/>
    <xf numFmtId="0" fontId="4" fillId="3" borderId="7" pivotButton="0" quotePrefix="0" xfId="0"/>
    <xf numFmtId="0" fontId="4" fillId="3" borderId="8" pivotButton="0" quotePrefix="0" xfId="0"/>
    <xf numFmtId="0" fontId="4" fillId="3" borderId="9" pivotButton="0" quotePrefix="0" xfId="0"/>
    <xf numFmtId="0" fontId="4" fillId="3" borderId="10" pivotButton="0" quotePrefix="0" xfId="0"/>
    <xf numFmtId="0" fontId="4" fillId="3" borderId="1" pivotButton="0" quotePrefix="0" xfId="0"/>
    <xf numFmtId="0" fontId="4" fillId="3" borderId="11" pivotButton="0" quotePrefix="0" xfId="0"/>
    <xf numFmtId="0" fontId="5" fillId="3" borderId="6" pivotButton="0" quotePrefix="0" xfId="0"/>
    <xf numFmtId="0" fontId="5" fillId="3" borderId="8" pivotButton="0" quotePrefix="0" xfId="0"/>
    <xf numFmtId="0" fontId="2" fillId="0" borderId="16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 vertical="top" wrapText="1"/>
    </xf>
    <xf numFmtId="0" fontId="2" fillId="0" borderId="19" applyAlignment="1" pivotButton="0" quotePrefix="0" xfId="0">
      <alignment horizontal="center" vertical="top" wrapText="1"/>
    </xf>
    <xf numFmtId="0" fontId="5" fillId="2" borderId="13" applyAlignment="1" pivotButton="0" quotePrefix="0" xfId="0">
      <alignment horizontal="center" wrapText="1"/>
    </xf>
    <xf numFmtId="0" fontId="7" fillId="6" borderId="5" pivotButton="0" quotePrefix="0" xfId="0"/>
    <xf numFmtId="0" fontId="7" fillId="6" borderId="4" pivotButton="0" quotePrefix="0" xfId="0"/>
    <xf numFmtId="0" fontId="7" fillId="6" borderId="12" pivotButton="0" quotePrefix="0" xfId="0"/>
    <xf numFmtId="165" fontId="4" fillId="3" borderId="0" pivotButton="0" quotePrefix="0" xfId="1"/>
    <xf numFmtId="0" fontId="5" fillId="2" borderId="6" pivotButton="0" quotePrefix="0" xfId="0"/>
    <xf numFmtId="0" fontId="4" fillId="2" borderId="2" pivotButton="0" quotePrefix="0" xfId="0"/>
    <xf numFmtId="0" fontId="4" fillId="2" borderId="7" pivotButton="0" quotePrefix="0" xfId="0"/>
    <xf numFmtId="0" fontId="5" fillId="2" borderId="3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/>
    </xf>
    <xf numFmtId="166" fontId="2" fillId="0" borderId="0" pivotButton="0" quotePrefix="0" xfId="0"/>
    <xf numFmtId="164" fontId="4" fillId="0" borderId="0" pivotButton="0" quotePrefix="0" xfId="1"/>
    <xf numFmtId="164" fontId="4" fillId="0" borderId="0" pivotButton="0" quotePrefix="0" xfId="0"/>
    <xf numFmtId="9" fontId="2" fillId="0" borderId="0" pivotButton="0" quotePrefix="0" xfId="0"/>
    <xf numFmtId="1" fontId="2" fillId="0" borderId="17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17" applyAlignment="1" pivotButton="0" quotePrefix="0" xfId="0">
      <alignment horizontal="center" vertical="top" wrapText="1"/>
    </xf>
    <xf numFmtId="0" fontId="5" fillId="2" borderId="14" applyAlignment="1" pivotButton="0" quotePrefix="0" xfId="0">
      <alignment horizontal="center"/>
    </xf>
    <xf numFmtId="0" fontId="0" fillId="0" borderId="26" pivotButton="0" quotePrefix="0" xfId="0"/>
    <xf numFmtId="0" fontId="0" fillId="0" borderId="27" pivotButton="0" quotePrefix="0" xfId="0"/>
    <xf numFmtId="2" fontId="2" fillId="0" borderId="17" applyAlignment="1" pivotButton="0" quotePrefix="0" xfId="0">
      <alignment horizontal="center" vertical="top" wrapText="1"/>
    </xf>
    <xf numFmtId="3" fontId="2" fillId="0" borderId="17" applyAlignment="1" pivotButton="0" quotePrefix="0" xfId="0">
      <alignment horizontal="right" vertical="top" wrapText="1"/>
    </xf>
    <xf numFmtId="3" fontId="2" fillId="0" borderId="17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/>
    </xf>
    <xf numFmtId="0" fontId="5" fillId="2" borderId="14" applyAlignment="1" pivotButton="0" quotePrefix="0" xfId="0">
      <alignment horizontal="center" wrapText="1"/>
    </xf>
    <xf numFmtId="9" fontId="2" fillId="0" borderId="17" applyAlignment="1" pivotButton="0" quotePrefix="0" xfId="2">
      <alignment horizontal="center"/>
    </xf>
    <xf numFmtId="9" fontId="2" fillId="0" borderId="17" applyAlignment="1" pivotButton="0" quotePrefix="0" xfId="2">
      <alignment horizontal="center" vertical="top" wrapText="1"/>
    </xf>
    <xf numFmtId="4" fontId="2" fillId="0" borderId="17" applyAlignment="1" pivotButton="0" quotePrefix="0" xfId="1">
      <alignment horizontal="right"/>
    </xf>
    <xf numFmtId="2" fontId="2" fillId="0" borderId="17" applyAlignment="1" pivotButton="0" quotePrefix="0" xfId="0">
      <alignment horizontal="center"/>
    </xf>
    <xf numFmtId="0" fontId="2" fillId="0" borderId="17" pivotButton="0" quotePrefix="0" xfId="0"/>
    <xf numFmtId="3" fontId="2" fillId="0" borderId="18" applyAlignment="1" pivotButton="0" quotePrefix="0" xfId="0">
      <alignment horizontal="center"/>
    </xf>
    <xf numFmtId="0" fontId="0" fillId="0" borderId="28" pivotButton="0" quotePrefix="0" xfId="0"/>
    <xf numFmtId="2" fontId="2" fillId="0" borderId="17" applyAlignment="1" pivotButton="0" quotePrefix="0" xfId="1">
      <alignment horizontal="center"/>
    </xf>
    <xf numFmtId="0" fontId="4" fillId="0" borderId="16" pivotButton="0" quotePrefix="0" xfId="0"/>
    <xf numFmtId="0" fontId="2" fillId="0" borderId="20" applyAlignment="1" pivotButton="0" quotePrefix="0" xfId="0">
      <alignment horizontal="center" vertical="top" wrapText="1"/>
    </xf>
    <xf numFmtId="0" fontId="0" fillId="0" borderId="24" pivotButton="0" quotePrefix="0" xfId="0"/>
    <xf numFmtId="0" fontId="0" fillId="0" borderId="25" pivotButton="0" quotePrefix="0" xfId="0"/>
    <xf numFmtId="9" fontId="2" fillId="0" borderId="20" applyAlignment="1" pivotButton="0" quotePrefix="0" xfId="2">
      <alignment horizontal="center" vertical="top" wrapText="1"/>
    </xf>
    <xf numFmtId="3" fontId="4" fillId="3" borderId="0" applyAlignment="1" pivotButton="0" quotePrefix="0" xfId="1">
      <alignment horizontal="left"/>
    </xf>
    <xf numFmtId="0" fontId="4" fillId="0" borderId="0" pivotButton="0" quotePrefix="0" xfId="0"/>
    <xf numFmtId="0" fontId="4" fillId="2" borderId="38" applyAlignment="1" pivotButton="0" quotePrefix="0" xfId="0">
      <alignment horizontal="left"/>
    </xf>
    <xf numFmtId="0" fontId="0" fillId="0" borderId="9" pivotButton="0" quotePrefix="0" xfId="0"/>
    <xf numFmtId="0" fontId="4" fillId="3" borderId="36" applyAlignment="1" pivotButton="0" quotePrefix="0" xfId="0">
      <alignment horizontal="left"/>
    </xf>
    <xf numFmtId="0" fontId="0" fillId="0" borderId="2" pivotButton="0" quotePrefix="0" xfId="0"/>
    <xf numFmtId="0" fontId="0" fillId="0" borderId="7" pivotButton="0" quotePrefix="0" xfId="0"/>
    <xf numFmtId="0" fontId="3" fillId="2" borderId="14" applyAlignment="1" pivotButton="0" quotePrefix="0" xfId="0">
      <alignment horizontal="left"/>
    </xf>
    <xf numFmtId="167" fontId="4" fillId="3" borderId="0" applyAlignment="1" pivotButton="0" quotePrefix="0" xfId="0">
      <alignment horizontal="center"/>
    </xf>
    <xf numFmtId="0" fontId="6" fillId="0" borderId="35" applyAlignment="1" pivotButton="0" quotePrefix="0" xfId="0">
      <alignment horizontal="left"/>
    </xf>
    <xf numFmtId="0" fontId="0" fillId="0" borderId="4" pivotButton="0" quotePrefix="0" xfId="0"/>
    <xf numFmtId="0" fontId="0" fillId="0" borderId="12" pivotButton="0" quotePrefix="0" xfId="0"/>
    <xf numFmtId="3" fontId="2" fillId="0" borderId="17" applyAlignment="1" pivotButton="0" quotePrefix="0" xfId="1">
      <alignment horizontal="center"/>
    </xf>
    <xf numFmtId="0" fontId="5" fillId="0" borderId="19" pivotButton="0" quotePrefix="0" xfId="0"/>
    <xf numFmtId="0" fontId="6" fillId="0" borderId="0" applyAlignment="1" pivotButton="0" quotePrefix="0" xfId="0">
      <alignment horizontal="left"/>
    </xf>
    <xf numFmtId="4" fontId="2" fillId="0" borderId="17" applyAlignment="1" pivotButton="0" quotePrefix="0" xfId="0">
      <alignment horizontal="center"/>
    </xf>
    <xf numFmtId="3" fontId="4" fillId="0" borderId="14" applyAlignment="1" pivotButton="0" quotePrefix="0" xfId="0">
      <alignment horizontal="right"/>
    </xf>
    <xf numFmtId="3" fontId="4" fillId="0" borderId="17" applyAlignment="1" pivotButton="0" quotePrefix="0" xfId="0">
      <alignment horizontal="right"/>
    </xf>
    <xf numFmtId="0" fontId="2" fillId="0" borderId="20" applyAlignment="1" pivotButton="0" quotePrefix="0" xfId="0">
      <alignment horizontal="center"/>
    </xf>
    <xf numFmtId="3" fontId="2" fillId="0" borderId="20" applyAlignment="1" pivotButton="0" quotePrefix="0" xfId="0">
      <alignment horizontal="right" vertical="top" wrapText="1"/>
    </xf>
    <xf numFmtId="0" fontId="4" fillId="0" borderId="13" pivotButton="0" quotePrefix="0" xfId="0"/>
    <xf numFmtId="2" fontId="2" fillId="0" borderId="20" applyAlignment="1" pivotButton="0" quotePrefix="0" xfId="0">
      <alignment horizontal="center" vertical="top" wrapText="1"/>
    </xf>
    <xf numFmtId="3" fontId="2" fillId="0" borderId="20" applyAlignment="1" pivotButton="0" quotePrefix="0" xfId="0">
      <alignment horizontal="center" vertical="top" wrapText="1"/>
    </xf>
    <xf numFmtId="0" fontId="4" fillId="3" borderId="37" applyAlignment="1" pivotButton="0" quotePrefix="0" xfId="0">
      <alignment horizontal="center"/>
    </xf>
    <xf numFmtId="0" fontId="0" fillId="0" borderId="1" pivotButton="0" quotePrefix="0" xfId="0"/>
    <xf numFmtId="0" fontId="0" fillId="0" borderId="11" pivotButton="0" quotePrefix="0" xfId="0"/>
    <xf numFmtId="0" fontId="8" fillId="0" borderId="0" applyAlignment="1" pivotButton="0" quotePrefix="0" xfId="0">
      <alignment horizontal="center"/>
    </xf>
    <xf numFmtId="3" fontId="5" fillId="0" borderId="20" applyAlignment="1" pivotButton="0" quotePrefix="0" xfId="0">
      <alignment horizontal="right"/>
    </xf>
    <xf numFmtId="1" fontId="2" fillId="3" borderId="17" applyAlignment="1" pivotButton="0" quotePrefix="0" xfId="0">
      <alignment horizontal="center"/>
    </xf>
    <xf numFmtId="3" fontId="2" fillId="0" borderId="18" applyAlignment="1" pivotButton="0" quotePrefix="0" xfId="0">
      <alignment horizontal="right" vertical="top" wrapText="1"/>
    </xf>
    <xf numFmtId="9" fontId="2" fillId="3" borderId="17" applyAlignment="1" pivotButton="0" quotePrefix="0" xfId="2">
      <alignment horizontal="center"/>
    </xf>
    <xf numFmtId="2" fontId="2" fillId="3" borderId="17" applyAlignment="1" pivotButton="0" quotePrefix="0" xfId="0">
      <alignment horizontal="center"/>
    </xf>
    <xf numFmtId="164" fontId="2" fillId="0" borderId="17" applyAlignment="1" pivotButton="0" quotePrefix="0" xfId="1">
      <alignment horizontal="center" vertical="top" wrapText="1"/>
    </xf>
    <xf numFmtId="164" fontId="2" fillId="0" borderId="17" applyAlignment="1" pivotButton="0" quotePrefix="0" xfId="1">
      <alignment horizontal="center"/>
    </xf>
    <xf numFmtId="39" fontId="2" fillId="0" borderId="17" applyAlignment="1" pivotButton="0" quotePrefix="0" xfId="1">
      <alignment horizontal="center" vertical="top"/>
    </xf>
    <xf numFmtId="165" fontId="4" fillId="0" borderId="17" applyAlignment="1" pivotButton="0" quotePrefix="0" xfId="1">
      <alignment horizontal="right"/>
    </xf>
    <xf numFmtId="164" fontId="2" fillId="0" borderId="18" applyAlignment="1" pivotButton="0" quotePrefix="0" xfId="1">
      <alignment horizontal="center" vertical="top" wrapText="1"/>
    </xf>
    <xf numFmtId="39" fontId="2" fillId="0" borderId="17" applyAlignment="1" pivotButton="0" quotePrefix="0" xfId="1">
      <alignment horizontal="center"/>
    </xf>
    <xf numFmtId="4" fontId="2" fillId="0" borderId="17" applyAlignment="1" pivotButton="0" quotePrefix="0" xfId="1">
      <alignment horizontal="center"/>
    </xf>
    <xf numFmtId="0" fontId="5" fillId="2" borderId="34" applyAlignment="1" pivotButton="0" quotePrefix="0" xfId="0">
      <alignment horizontal="right" wrapText="1"/>
    </xf>
    <xf numFmtId="165" fontId="2" fillId="0" borderId="20" applyAlignment="1" pivotButton="0" quotePrefix="0" xfId="1">
      <alignment horizontal="center"/>
    </xf>
    <xf numFmtId="4" fontId="5" fillId="2" borderId="33" applyAlignment="1" pivotButton="0" quotePrefix="0" xfId="0">
      <alignment horizontal="center" wrapText="1"/>
    </xf>
    <xf numFmtId="0" fontId="0" fillId="0" borderId="3" pivotButton="0" quotePrefix="0" xfId="0"/>
    <xf numFmtId="0" fontId="9" fillId="6" borderId="5" applyAlignment="1" pivotButton="0" quotePrefix="0" xfId="0">
      <alignment horizontal="center"/>
    </xf>
    <xf numFmtId="39" fontId="4" fillId="0" borderId="18" applyAlignment="1" pivotButton="0" quotePrefix="0" xfId="0">
      <alignment horizontal="center"/>
    </xf>
    <xf numFmtId="0" fontId="5" fillId="2" borderId="33" applyAlignment="1" pivotButton="0" quotePrefix="0" xfId="0">
      <alignment horizontal="center" wrapText="1"/>
    </xf>
    <xf numFmtId="164" fontId="2" fillId="0" borderId="14" applyAlignment="1" pivotButton="0" quotePrefix="0" xfId="1">
      <alignment horizontal="center"/>
    </xf>
    <xf numFmtId="0" fontId="2" fillId="0" borderId="17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5" fillId="2" borderId="14" applyAlignment="1" pivotButton="0" quotePrefix="0" xfId="0">
      <alignment horizontal="right" wrapText="1"/>
    </xf>
    <xf numFmtId="164" fontId="2" fillId="0" borderId="20" applyAlignment="1" pivotButton="0" quotePrefix="0" xfId="1">
      <alignment horizontal="center" vertical="top" wrapText="1"/>
    </xf>
    <xf numFmtId="39" fontId="5" fillId="0" borderId="20" applyAlignment="1" pivotButton="0" quotePrefix="0" xfId="0">
      <alignment horizontal="center"/>
    </xf>
    <xf numFmtId="0" fontId="7" fillId="6" borderId="12" applyAlignment="1" pivotButton="0" quotePrefix="0" xfId="0">
      <alignment horizontal="right"/>
    </xf>
    <xf numFmtId="4" fontId="5" fillId="2" borderId="33" applyAlignment="1" pivotButton="0" quotePrefix="0" xfId="0">
      <alignment horizontal="center"/>
    </xf>
    <xf numFmtId="164" fontId="2" fillId="0" borderId="21" applyAlignment="1" pivotButton="0" quotePrefix="0" xfId="1">
      <alignment horizontal="center" vertical="top" wrapText="1"/>
    </xf>
    <xf numFmtId="0" fontId="0" fillId="0" borderId="31" pivotButton="0" quotePrefix="0" xfId="0"/>
    <xf numFmtId="3" fontId="4" fillId="0" borderId="33" applyAlignment="1" pivotButton="0" quotePrefix="0" xfId="0">
      <alignment horizontal="right"/>
    </xf>
    <xf numFmtId="3" fontId="4" fillId="0" borderId="32" applyAlignment="1" pivotButton="0" quotePrefix="0" xfId="0">
      <alignment horizontal="right"/>
    </xf>
    <xf numFmtId="0" fontId="0" fillId="0" borderId="39" pivotButton="0" quotePrefix="0" xfId="0"/>
    <xf numFmtId="0" fontId="0" fillId="0" borderId="40" pivotButton="0" quotePrefix="0" xfId="0"/>
    <xf numFmtId="39" fontId="2" fillId="0" borderId="14" applyAlignment="1" pivotButton="0" quotePrefix="0" xfId="1">
      <alignment horizontal="center"/>
    </xf>
    <xf numFmtId="0" fontId="5" fillId="2" borderId="33" applyAlignment="1" pivotButton="0" quotePrefix="0" xfId="0">
      <alignment horizontal="right" wrapText="1"/>
    </xf>
    <xf numFmtId="39" fontId="4" fillId="0" borderId="14" applyAlignment="1" pivotButton="0" quotePrefix="0" xfId="0">
      <alignment horizontal="center"/>
    </xf>
    <xf numFmtId="4" fontId="2" fillId="0" borderId="14" applyAlignment="1" pivotButton="0" quotePrefix="0" xfId="1">
      <alignment horizontal="center"/>
    </xf>
    <xf numFmtId="0" fontId="5" fillId="2" borderId="15" applyAlignment="1" pivotButton="0" quotePrefix="0" xfId="0">
      <alignment horizontal="right" wrapText="1"/>
    </xf>
    <xf numFmtId="0" fontId="0" fillId="0" borderId="29" pivotButton="0" quotePrefix="0" xfId="0"/>
    <xf numFmtId="39" fontId="2" fillId="0" borderId="20" applyAlignment="1" pivotButton="0" quotePrefix="0" xfId="1">
      <alignment horizontal="center" vertical="top"/>
    </xf>
    <xf numFmtId="3" fontId="4" fillId="0" borderId="16" applyAlignment="1" pivotButton="0" quotePrefix="0" xfId="0">
      <alignment horizontal="right"/>
    </xf>
    <xf numFmtId="0" fontId="5" fillId="2" borderId="33" applyAlignment="1" pivotButton="0" quotePrefix="0" xfId="0">
      <alignment horizontal="left" wrapText="1"/>
    </xf>
    <xf numFmtId="3" fontId="2" fillId="0" borderId="20" applyAlignment="1" pivotButton="0" quotePrefix="0" xfId="0">
      <alignment horizontal="center"/>
    </xf>
    <xf numFmtId="164" fontId="2" fillId="0" borderId="0" pivotButton="0" quotePrefix="0" xfId="1"/>
    <xf numFmtId="167" fontId="4" fillId="3" borderId="0" applyAlignment="1" pivotButton="0" quotePrefix="0" xfId="0">
      <alignment horizontal="center"/>
    </xf>
    <xf numFmtId="165" fontId="4" fillId="3" borderId="0" pivotButton="0" quotePrefix="0" xfId="1"/>
    <xf numFmtId="166" fontId="2" fillId="0" borderId="0" pivotButton="0" quotePrefix="0" xfId="0"/>
    <xf numFmtId="165" fontId="4" fillId="0" borderId="17" applyAlignment="1" pivotButton="0" quotePrefix="0" xfId="1">
      <alignment horizontal="right"/>
    </xf>
    <xf numFmtId="164" fontId="4" fillId="0" borderId="0" pivotButton="0" quotePrefix="0" xfId="1"/>
    <xf numFmtId="164" fontId="4" fillId="0" borderId="0" pivotButton="0" quotePrefix="0" xfId="0"/>
    <xf numFmtId="165" fontId="2" fillId="0" borderId="20" applyAlignment="1" pivotButton="0" quotePrefix="0" xfId="1">
      <alignment horizontal="center"/>
    </xf>
    <xf numFmtId="164" fontId="2" fillId="0" borderId="14" applyAlignment="1" pivotButton="0" quotePrefix="0" xfId="1">
      <alignment horizontal="center"/>
    </xf>
    <xf numFmtId="164" fontId="2" fillId="0" borderId="17" applyAlignment="1" pivotButton="0" quotePrefix="0" xfId="1">
      <alignment horizontal="center"/>
    </xf>
    <xf numFmtId="164" fontId="2" fillId="0" borderId="17" applyAlignment="1" pivotButton="0" quotePrefix="0" xfId="1">
      <alignment horizontal="center" vertical="top" wrapText="1"/>
    </xf>
    <xf numFmtId="164" fontId="2" fillId="0" borderId="18" applyAlignment="1" pivotButton="0" quotePrefix="0" xfId="1">
      <alignment horizontal="center" vertical="top" wrapText="1"/>
    </xf>
    <xf numFmtId="164" fontId="2" fillId="0" borderId="20" applyAlignment="1" pivotButton="0" quotePrefix="0" xfId="1">
      <alignment horizontal="center" vertical="top" wrapText="1"/>
    </xf>
    <xf numFmtId="164" fontId="2" fillId="0" borderId="21" applyAlignment="1" pivotButton="0" quotePrefix="0" xfId="1">
      <alignment horizontal="center" vertical="top" wrapText="1"/>
    </xf>
  </cellXfs>
  <cellStyles count="3">
    <cellStyle name="Normal" xfId="0" builtinId="0"/>
    <cellStyle name="Comma" xfId="1" builtinId="3"/>
    <cellStyle name="Percent" xfId="2" builtinId="5"/>
  </cellStyles>
  <dxfs count="2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CAD%20Data%20Source%20of%20Truth_commercial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CAD Raw"/>
      <sheetName val="HCAD Raw EF"/>
      <sheetName val="HCAD Process"/>
      <sheetName val="HCAD Process EF"/>
      <sheetName val="Table Name"/>
      <sheetName val="Income"/>
      <sheetName val="Cost"/>
    </sheetNames>
    <sheetDataSet>
      <sheetData sheetId="0"/>
      <sheetData sheetId="1"/>
      <sheetData sheetId="2"/>
      <sheetData sheetId="3">
        <row r="5">
          <cell r="D5" t="str">
            <v>01318100000671</v>
          </cell>
          <cell r="E5" t="str">
            <v>0131810000067</v>
          </cell>
          <cell r="F5">
            <v>0</v>
          </cell>
          <cell r="G5">
            <v>7</v>
          </cell>
          <cell r="H5" t="str">
            <v>5</v>
          </cell>
          <cell r="I5" t="str">
            <v>CPC2</v>
          </cell>
          <cell r="J5" t="str">
            <v>PvHCnc</v>
          </cell>
          <cell r="K5" t="str">
            <v>Paving - Heavy Concrete</v>
          </cell>
          <cell r="L5" t="str">
            <v>MS</v>
          </cell>
          <cell r="M5" t="str">
            <v>Miscellaneous</v>
          </cell>
          <cell r="N5" t="str"/>
          <cell r="O5">
            <v>74327</v>
          </cell>
        </row>
        <row r="6">
          <cell r="D6" t="str">
            <v>01321700700192</v>
          </cell>
          <cell r="E6" t="str">
            <v>0132170070019</v>
          </cell>
          <cell r="F6">
            <v>0</v>
          </cell>
          <cell r="G6">
            <v>6</v>
          </cell>
          <cell r="H6" t="str">
            <v>4</v>
          </cell>
          <cell r="I6" t="str">
            <v>CCP5</v>
          </cell>
          <cell r="J6" t="str">
            <v>Canopy</v>
          </cell>
          <cell r="K6" t="str">
            <v>CANOPY ONLY</v>
          </cell>
          <cell r="L6" t="str">
            <v>MS</v>
          </cell>
          <cell r="M6" t="str">
            <v>Miscellaneous</v>
          </cell>
          <cell r="N6" t="str"/>
          <cell r="O6">
            <v>380</v>
          </cell>
        </row>
        <row r="7">
          <cell r="D7" t="str">
            <v>01321700700193</v>
          </cell>
          <cell r="E7" t="str">
            <v>0132170070019</v>
          </cell>
          <cell r="F7">
            <v>1</v>
          </cell>
          <cell r="G7">
            <v>6</v>
          </cell>
          <cell r="H7" t="str">
            <v>3</v>
          </cell>
          <cell r="I7" t="str">
            <v>CEN5</v>
          </cell>
          <cell r="J7" t="str">
            <v>Enclos5</v>
          </cell>
          <cell r="K7" t="str">
            <v>Enclosure,  Retail</v>
          </cell>
          <cell r="L7" t="str">
            <v>MS</v>
          </cell>
          <cell r="M7" t="str">
            <v>Miscellaneous</v>
          </cell>
          <cell r="N7" t="str">
            <v>E1 83</v>
          </cell>
          <cell r="O7">
            <v>3750</v>
          </cell>
        </row>
        <row r="8">
          <cell r="D8" t="str">
            <v>01321700700194</v>
          </cell>
          <cell r="E8" t="str">
            <v>0132170070019</v>
          </cell>
          <cell r="F8">
            <v>2</v>
          </cell>
          <cell r="G8">
            <v>6</v>
          </cell>
          <cell r="H8" t="str">
            <v>3</v>
          </cell>
          <cell r="I8" t="str">
            <v>CEN5</v>
          </cell>
          <cell r="J8" t="str">
            <v>Enclos5</v>
          </cell>
          <cell r="K8" t="str">
            <v>Enclosure,  Retail</v>
          </cell>
          <cell r="L8" t="str">
            <v>MS</v>
          </cell>
          <cell r="M8" t="str">
            <v>Miscellaneous</v>
          </cell>
          <cell r="N8" t="str">
            <v>E1 83</v>
          </cell>
          <cell r="O8">
            <v>1050</v>
          </cell>
        </row>
        <row r="9">
          <cell r="D9" t="str">
            <v>01321700700195</v>
          </cell>
          <cell r="E9" t="str">
            <v>0132170070019</v>
          </cell>
          <cell r="F9">
            <v>4</v>
          </cell>
          <cell r="G9">
            <v>6</v>
          </cell>
          <cell r="H9" t="str">
            <v>3</v>
          </cell>
          <cell r="I9" t="str">
            <v>CEN5</v>
          </cell>
          <cell r="J9" t="str">
            <v>Enclos5</v>
          </cell>
          <cell r="K9" t="str">
            <v>Enclosure,  Retail</v>
          </cell>
          <cell r="L9" t="str">
            <v>MS</v>
          </cell>
          <cell r="M9" t="str">
            <v>Miscellaneous</v>
          </cell>
          <cell r="N9" t="str">
            <v>E1 83</v>
          </cell>
          <cell r="O9">
            <v>1092</v>
          </cell>
        </row>
        <row r="10">
          <cell r="D10" t="str">
            <v>01321700700196</v>
          </cell>
          <cell r="E10" t="str">
            <v>0132170070019</v>
          </cell>
          <cell r="F10">
            <v>0</v>
          </cell>
          <cell r="G10">
            <v>6</v>
          </cell>
          <cell r="H10" t="str">
            <v>4</v>
          </cell>
          <cell r="I10" t="str">
            <v>CPC2</v>
          </cell>
          <cell r="J10" t="str">
            <v>PvHCnc</v>
          </cell>
          <cell r="K10" t="str">
            <v>Paving - Heavy Concrete</v>
          </cell>
          <cell r="L10" t="str">
            <v>MS</v>
          </cell>
          <cell r="M10" t="str">
            <v>Miscellaneous</v>
          </cell>
          <cell r="N10" t="str"/>
          <cell r="O10">
            <v>7200</v>
          </cell>
        </row>
        <row r="11">
          <cell r="D11" t="str">
            <v>01321700700197</v>
          </cell>
          <cell r="E11" t="str">
            <v>0132170070019</v>
          </cell>
          <cell r="F11">
            <v>0</v>
          </cell>
          <cell r="G11">
            <v>6</v>
          </cell>
          <cell r="H11" t="str">
            <v>4</v>
          </cell>
          <cell r="I11" t="str">
            <v>CPC2</v>
          </cell>
          <cell r="J11" t="str">
            <v>PvHCnc</v>
          </cell>
          <cell r="K11" t="str">
            <v>Paving - Heavy Concrete</v>
          </cell>
          <cell r="L11" t="str">
            <v>MS</v>
          </cell>
          <cell r="M11" t="str">
            <v>Miscellaneous</v>
          </cell>
          <cell r="N11" t="str"/>
          <cell r="O11">
            <v>7500</v>
          </cell>
        </row>
        <row r="12">
          <cell r="D12" t="str">
            <v>01321700800018</v>
          </cell>
          <cell r="E12" t="str">
            <v>0132170080001</v>
          </cell>
          <cell r="F12">
            <v>2</v>
          </cell>
          <cell r="G12">
            <v>12</v>
          </cell>
          <cell r="H12" t="str">
            <v>4</v>
          </cell>
          <cell r="I12" t="str">
            <v>CEN6</v>
          </cell>
          <cell r="J12" t="str">
            <v>Enclos6</v>
          </cell>
          <cell r="K12" t="str">
            <v>Enclosure,  Office</v>
          </cell>
          <cell r="L12" t="str">
            <v>MS</v>
          </cell>
          <cell r="M12" t="str">
            <v>Miscellaneous</v>
          </cell>
          <cell r="N12" t="str">
            <v>E1 82</v>
          </cell>
          <cell r="O12">
            <v>1144</v>
          </cell>
        </row>
        <row r="13">
          <cell r="D13" t="str">
            <v>01321700800019</v>
          </cell>
          <cell r="E13" t="str">
            <v>0132170080001</v>
          </cell>
          <cell r="F13">
            <v>2</v>
          </cell>
          <cell r="G13">
            <v>12</v>
          </cell>
          <cell r="H13" t="str">
            <v>4</v>
          </cell>
          <cell r="I13" t="str">
            <v>CEN6</v>
          </cell>
          <cell r="J13" t="str">
            <v>Enclos6</v>
          </cell>
          <cell r="K13" t="str">
            <v>Enclosure,  Office</v>
          </cell>
          <cell r="L13" t="str">
            <v>MS</v>
          </cell>
          <cell r="M13" t="str">
            <v>Miscellaneous</v>
          </cell>
          <cell r="N13" t="str">
            <v>E3 82</v>
          </cell>
          <cell r="O13">
            <v>1300</v>
          </cell>
        </row>
        <row r="14">
          <cell r="D14" t="str">
            <v>013217008000110</v>
          </cell>
          <cell r="E14" t="str">
            <v>0132170080001</v>
          </cell>
          <cell r="F14">
            <v>3</v>
          </cell>
          <cell r="G14">
            <v>12</v>
          </cell>
          <cell r="H14" t="str">
            <v>4</v>
          </cell>
          <cell r="I14" t="str">
            <v>CEN6</v>
          </cell>
          <cell r="J14" t="str">
            <v>Enclos6</v>
          </cell>
          <cell r="K14" t="str">
            <v>Enclosure,  Office</v>
          </cell>
          <cell r="L14" t="str">
            <v>MS</v>
          </cell>
          <cell r="M14" t="str">
            <v>Miscellaneous</v>
          </cell>
          <cell r="N14" t="str">
            <v>E1 82</v>
          </cell>
          <cell r="O14">
            <v>1000</v>
          </cell>
        </row>
        <row r="15">
          <cell r="D15" t="str">
            <v>013217008000111</v>
          </cell>
          <cell r="E15" t="str">
            <v>0132170080001</v>
          </cell>
          <cell r="F15">
            <v>2</v>
          </cell>
          <cell r="G15">
            <v>12</v>
          </cell>
          <cell r="H15" t="str">
            <v>4</v>
          </cell>
          <cell r="I15" t="str">
            <v>CEN6</v>
          </cell>
          <cell r="J15" t="str">
            <v>Enclos6</v>
          </cell>
          <cell r="K15" t="str">
            <v>Enclosure,  Office</v>
          </cell>
          <cell r="L15" t="str">
            <v>MS</v>
          </cell>
          <cell r="M15" t="str">
            <v>Miscellaneous</v>
          </cell>
          <cell r="N15" t="str">
            <v>E2 82</v>
          </cell>
          <cell r="O15">
            <v>322</v>
          </cell>
        </row>
        <row r="16">
          <cell r="D16" t="str">
            <v>013217008000112</v>
          </cell>
          <cell r="E16" t="str">
            <v>0132170080001</v>
          </cell>
          <cell r="F16">
            <v>1</v>
          </cell>
          <cell r="G16">
            <v>12</v>
          </cell>
          <cell r="H16" t="str">
            <v>4</v>
          </cell>
          <cell r="I16" t="str">
            <v>CEN6</v>
          </cell>
          <cell r="J16" t="str">
            <v>Enclos6</v>
          </cell>
          <cell r="K16" t="str">
            <v>Enclosure,  Office</v>
          </cell>
          <cell r="L16" t="str">
            <v>MS</v>
          </cell>
          <cell r="M16" t="str">
            <v>Miscellaneous</v>
          </cell>
          <cell r="N16" t="str">
            <v>E2 82</v>
          </cell>
          <cell r="O16">
            <v>900</v>
          </cell>
        </row>
        <row r="17">
          <cell r="D17" t="str">
            <v>013217008000113</v>
          </cell>
          <cell r="E17" t="str">
            <v>0132170080001</v>
          </cell>
          <cell r="F17">
            <v>3</v>
          </cell>
          <cell r="G17">
            <v>12</v>
          </cell>
          <cell r="H17" t="str">
            <v>4</v>
          </cell>
          <cell r="I17" t="str">
            <v>CEN6</v>
          </cell>
          <cell r="J17" t="str">
            <v>Enclos6</v>
          </cell>
          <cell r="K17" t="str">
            <v>Enclosure,  Office</v>
          </cell>
          <cell r="L17" t="str">
            <v>MS</v>
          </cell>
          <cell r="M17" t="str">
            <v>Miscellaneous</v>
          </cell>
          <cell r="N17" t="str">
            <v>E1 82</v>
          </cell>
          <cell r="O17">
            <v>750</v>
          </cell>
        </row>
        <row r="18">
          <cell r="D18" t="str">
            <v>013217008000114</v>
          </cell>
          <cell r="E18" t="str">
            <v>0132170080001</v>
          </cell>
          <cell r="F18">
            <v>1</v>
          </cell>
          <cell r="G18">
            <v>12</v>
          </cell>
          <cell r="H18" t="str">
            <v>4</v>
          </cell>
          <cell r="I18" t="str">
            <v>CEN6</v>
          </cell>
          <cell r="J18" t="str">
            <v>Enclos6</v>
          </cell>
          <cell r="K18" t="str">
            <v>Enclosure,  Office</v>
          </cell>
          <cell r="L18" t="str">
            <v>MS</v>
          </cell>
          <cell r="M18" t="str">
            <v>Miscellaneous</v>
          </cell>
          <cell r="N18" t="str">
            <v>E1 82</v>
          </cell>
          <cell r="O18">
            <v>1300</v>
          </cell>
        </row>
        <row r="19">
          <cell r="D19" t="str">
            <v>013217008000115</v>
          </cell>
          <cell r="E19" t="str">
            <v>0132170080001</v>
          </cell>
          <cell r="F19">
            <v>1</v>
          </cell>
          <cell r="G19">
            <v>12</v>
          </cell>
          <cell r="H19" t="str">
            <v>4</v>
          </cell>
          <cell r="I19" t="str">
            <v>CEN6</v>
          </cell>
          <cell r="J19" t="str">
            <v>Enclos6</v>
          </cell>
          <cell r="K19" t="str">
            <v>Enclosure,  Office</v>
          </cell>
          <cell r="L19" t="str">
            <v>MS</v>
          </cell>
          <cell r="M19" t="str">
            <v>Miscellaneous</v>
          </cell>
          <cell r="N19" t="str"/>
          <cell r="O19">
            <v>780</v>
          </cell>
        </row>
        <row r="20">
          <cell r="D20" t="str">
            <v>013217008000116</v>
          </cell>
          <cell r="E20" t="str">
            <v>0132170080001</v>
          </cell>
          <cell r="F20">
            <v>2</v>
          </cell>
          <cell r="G20">
            <v>12</v>
          </cell>
          <cell r="H20" t="str">
            <v>4</v>
          </cell>
          <cell r="I20" t="str">
            <v>CEN6</v>
          </cell>
          <cell r="J20" t="str">
            <v>Enclos6</v>
          </cell>
          <cell r="K20" t="str">
            <v>Enclosure,  Office</v>
          </cell>
          <cell r="L20" t="str">
            <v>MS</v>
          </cell>
          <cell r="M20" t="str">
            <v>Miscellaneous</v>
          </cell>
          <cell r="N20" t="str"/>
          <cell r="O20">
            <v>780</v>
          </cell>
        </row>
        <row r="21">
          <cell r="D21" t="str">
            <v>013217008000117</v>
          </cell>
          <cell r="E21" t="str">
            <v>0132170080001</v>
          </cell>
          <cell r="F21">
            <v>0</v>
          </cell>
          <cell r="G21">
            <v>12</v>
          </cell>
          <cell r="H21" t="str">
            <v>4</v>
          </cell>
          <cell r="I21" t="str">
            <v>CPC1</v>
          </cell>
          <cell r="J21" t="str">
            <v>PvLCnc</v>
          </cell>
          <cell r="K21" t="str">
            <v>Paving - Light Concrete</v>
          </cell>
          <cell r="L21" t="str">
            <v>MS</v>
          </cell>
          <cell r="M21" t="str">
            <v>Miscellaneous</v>
          </cell>
          <cell r="N21" t="str"/>
          <cell r="O21">
            <v>2000</v>
          </cell>
        </row>
        <row r="22">
          <cell r="D22" t="str">
            <v>013217008000118</v>
          </cell>
          <cell r="E22" t="str">
            <v>0132170080001</v>
          </cell>
          <cell r="F22">
            <v>0</v>
          </cell>
          <cell r="G22">
            <v>12</v>
          </cell>
          <cell r="H22" t="str">
            <v>4</v>
          </cell>
          <cell r="I22" t="str">
            <v>CPC2</v>
          </cell>
          <cell r="J22" t="str">
            <v>PvHCnc</v>
          </cell>
          <cell r="K22" t="str">
            <v>Paving - Heavy Concrete</v>
          </cell>
          <cell r="L22" t="str">
            <v>MS</v>
          </cell>
          <cell r="M22" t="str">
            <v>Miscellaneous</v>
          </cell>
          <cell r="N22" t="str"/>
          <cell r="O22">
            <v>5000</v>
          </cell>
        </row>
        <row r="23">
          <cell r="D23" t="str">
            <v>013217008000119</v>
          </cell>
          <cell r="E23" t="str">
            <v>0132170080001</v>
          </cell>
          <cell r="F23">
            <v>0</v>
          </cell>
          <cell r="G23">
            <v>12</v>
          </cell>
          <cell r="H23" t="str">
            <v>4</v>
          </cell>
          <cell r="I23" t="str">
            <v>CPC2</v>
          </cell>
          <cell r="J23" t="str">
            <v>PvHCnc</v>
          </cell>
          <cell r="K23" t="str">
            <v>Paving - Heavy Concrete</v>
          </cell>
          <cell r="L23" t="str">
            <v>MS</v>
          </cell>
          <cell r="M23" t="str">
            <v>Miscellaneous</v>
          </cell>
          <cell r="N23" t="str"/>
          <cell r="O23">
            <v>8000</v>
          </cell>
        </row>
        <row r="24">
          <cell r="D24" t="str">
            <v>013217009000120</v>
          </cell>
          <cell r="E24" t="str">
            <v>0132170090001</v>
          </cell>
          <cell r="F24">
            <v>1</v>
          </cell>
          <cell r="G24">
            <v>2</v>
          </cell>
          <cell r="H24" t="str">
            <v>3</v>
          </cell>
          <cell r="I24" t="str">
            <v>CEN5</v>
          </cell>
          <cell r="J24" t="str">
            <v>Enclos5</v>
          </cell>
          <cell r="K24" t="str">
            <v>Enclosure,  Retail</v>
          </cell>
          <cell r="L24" t="str">
            <v>MS</v>
          </cell>
          <cell r="M24" t="str">
            <v>Miscellaneous</v>
          </cell>
          <cell r="N24" t="str">
            <v>CORRECTED SQFT FOR 2014</v>
          </cell>
          <cell r="O24">
            <v>4400</v>
          </cell>
        </row>
        <row r="25">
          <cell r="D25" t="str">
            <v>013217009000121</v>
          </cell>
          <cell r="E25" t="str">
            <v>0132170090001</v>
          </cell>
          <cell r="F25">
            <v>0</v>
          </cell>
          <cell r="G25">
            <v>2</v>
          </cell>
          <cell r="H25" t="str">
            <v>4</v>
          </cell>
          <cell r="I25" t="str">
            <v>CPC2</v>
          </cell>
          <cell r="J25" t="str">
            <v>PvHCnc</v>
          </cell>
          <cell r="K25" t="str">
            <v>Paving - Heavy Concrete</v>
          </cell>
          <cell r="L25" t="str">
            <v>MS</v>
          </cell>
          <cell r="M25" t="str">
            <v>Miscellaneous</v>
          </cell>
          <cell r="N25" t="str"/>
          <cell r="O25">
            <v>6000</v>
          </cell>
        </row>
        <row r="26">
          <cell r="D26" t="str">
            <v>013218011000322</v>
          </cell>
          <cell r="E26" t="str">
            <v>0132180110003</v>
          </cell>
          <cell r="F26">
            <v>4</v>
          </cell>
          <cell r="G26">
            <v>7</v>
          </cell>
          <cell r="H26" t="str">
            <v>4</v>
          </cell>
          <cell r="I26" t="str">
            <v>CEN6</v>
          </cell>
          <cell r="J26" t="str">
            <v>Enclos6</v>
          </cell>
          <cell r="K26" t="str">
            <v>Enclosure,  Office</v>
          </cell>
          <cell r="L26" t="str">
            <v>MS</v>
          </cell>
          <cell r="M26" t="str">
            <v>Miscellaneous</v>
          </cell>
          <cell r="N26" t="str">
            <v>E1 82</v>
          </cell>
          <cell r="O26">
            <v>5150</v>
          </cell>
        </row>
        <row r="27">
          <cell r="D27" t="str">
            <v>013218011000323</v>
          </cell>
          <cell r="E27" t="str">
            <v>0132180110003</v>
          </cell>
          <cell r="F27">
            <v>2</v>
          </cell>
          <cell r="G27">
            <v>7</v>
          </cell>
          <cell r="H27" t="str">
            <v>4</v>
          </cell>
          <cell r="I27" t="str">
            <v>CEN6</v>
          </cell>
          <cell r="J27" t="str">
            <v>Enclos6</v>
          </cell>
          <cell r="K27" t="str">
            <v>Enclosure,  Office</v>
          </cell>
          <cell r="L27" t="str">
            <v>MS</v>
          </cell>
          <cell r="M27" t="str">
            <v>Miscellaneous</v>
          </cell>
          <cell r="N27" t="str">
            <v>E1 82</v>
          </cell>
          <cell r="O27">
            <v>2750</v>
          </cell>
        </row>
        <row r="28">
          <cell r="D28" t="str">
            <v>013218011000324</v>
          </cell>
          <cell r="E28" t="str">
            <v>0132180110003</v>
          </cell>
          <cell r="F28">
            <v>3</v>
          </cell>
          <cell r="G28">
            <v>7</v>
          </cell>
          <cell r="H28" t="str">
            <v>4</v>
          </cell>
          <cell r="I28" t="str">
            <v>CEN6</v>
          </cell>
          <cell r="J28" t="str">
            <v>Enclos6</v>
          </cell>
          <cell r="K28" t="str">
            <v>Enclosure,  Office</v>
          </cell>
          <cell r="L28" t="str">
            <v>MS</v>
          </cell>
          <cell r="M28" t="str">
            <v>Miscellaneous</v>
          </cell>
          <cell r="N28" t="str">
            <v>E1 82</v>
          </cell>
          <cell r="O28">
            <v>3850</v>
          </cell>
        </row>
        <row r="29">
          <cell r="D29" t="str">
            <v>013218011000325</v>
          </cell>
          <cell r="E29" t="str">
            <v>0132180110003</v>
          </cell>
          <cell r="F29">
            <v>0</v>
          </cell>
          <cell r="G29">
            <v>7</v>
          </cell>
          <cell r="H29" t="str">
            <v>4</v>
          </cell>
          <cell r="I29" t="str">
            <v>CPC1</v>
          </cell>
          <cell r="J29" t="str">
            <v>PvLCnc</v>
          </cell>
          <cell r="K29" t="str">
            <v>Paving - Light Concrete</v>
          </cell>
          <cell r="L29" t="str">
            <v>MS</v>
          </cell>
          <cell r="M29" t="str">
            <v>Miscellaneous</v>
          </cell>
          <cell r="N29" t="str"/>
          <cell r="O29">
            <v>14400</v>
          </cell>
        </row>
        <row r="30">
          <cell r="D30" t="str">
            <v>013218011000326</v>
          </cell>
          <cell r="E30" t="str">
            <v>0132180110003</v>
          </cell>
          <cell r="F30">
            <v>0</v>
          </cell>
          <cell r="G30">
            <v>7</v>
          </cell>
          <cell r="H30" t="str">
            <v>4</v>
          </cell>
          <cell r="I30" t="str">
            <v>CPC1</v>
          </cell>
          <cell r="J30" t="str">
            <v>PvLCnc</v>
          </cell>
          <cell r="K30" t="str">
            <v>Paving - Light Concrete</v>
          </cell>
          <cell r="L30" t="str">
            <v>MS</v>
          </cell>
          <cell r="M30" t="str">
            <v>Miscellaneous</v>
          </cell>
          <cell r="N30" t="str"/>
          <cell r="O30">
            <v>4000</v>
          </cell>
        </row>
        <row r="31">
          <cell r="D31" t="str">
            <v>013218011000327</v>
          </cell>
          <cell r="E31" t="str">
            <v>0132180110003</v>
          </cell>
          <cell r="F31">
            <v>0</v>
          </cell>
          <cell r="G31">
            <v>7</v>
          </cell>
          <cell r="H31" t="str">
            <v>4</v>
          </cell>
          <cell r="I31" t="str">
            <v>CPC1</v>
          </cell>
          <cell r="J31" t="str">
            <v>PvLCnc</v>
          </cell>
          <cell r="K31" t="str">
            <v>Paving - Light Concrete</v>
          </cell>
          <cell r="L31" t="str">
            <v>MS</v>
          </cell>
          <cell r="M31" t="str">
            <v>Miscellaneous</v>
          </cell>
          <cell r="N31" t="str"/>
          <cell r="O31">
            <v>7200</v>
          </cell>
        </row>
        <row r="32">
          <cell r="D32" t="str">
            <v>013218011000328</v>
          </cell>
          <cell r="E32" t="str">
            <v>0132180110003</v>
          </cell>
          <cell r="F32">
            <v>0</v>
          </cell>
          <cell r="G32">
            <v>7</v>
          </cell>
          <cell r="H32" t="str">
            <v>4</v>
          </cell>
          <cell r="I32" t="str">
            <v>CPC1</v>
          </cell>
          <cell r="J32" t="str">
            <v>PvLCnc</v>
          </cell>
          <cell r="K32" t="str">
            <v>Paving - Light Concrete</v>
          </cell>
          <cell r="L32" t="str">
            <v>MS</v>
          </cell>
          <cell r="M32" t="str">
            <v>Miscellaneous</v>
          </cell>
          <cell r="N32" t="str"/>
          <cell r="O32">
            <v>7500</v>
          </cell>
        </row>
        <row r="33">
          <cell r="D33" t="str">
            <v>019050000000129</v>
          </cell>
          <cell r="E33" t="str">
            <v>0190500000001</v>
          </cell>
          <cell r="F33">
            <v>0</v>
          </cell>
          <cell r="G33">
            <v>2</v>
          </cell>
          <cell r="H33" t="str">
            <v>4</v>
          </cell>
          <cell r="I33" t="str">
            <v>CCP6</v>
          </cell>
          <cell r="J33" t="str">
            <v>CpRfSl</v>
          </cell>
          <cell r="K33" t="str">
            <v>CANOPY ROOF AND SLAB</v>
          </cell>
          <cell r="L33" t="str">
            <v>MS</v>
          </cell>
          <cell r="M33" t="str">
            <v>Miscellaneous</v>
          </cell>
          <cell r="N33" t="str"/>
          <cell r="O33">
            <v>288</v>
          </cell>
        </row>
        <row r="34">
          <cell r="D34" t="str">
            <v>019050000000130</v>
          </cell>
          <cell r="E34" t="str">
            <v>0190500000001</v>
          </cell>
          <cell r="F34">
            <v>0</v>
          </cell>
          <cell r="G34">
            <v>2</v>
          </cell>
          <cell r="H34" t="str">
            <v>4</v>
          </cell>
          <cell r="I34" t="str">
            <v>CPA1</v>
          </cell>
          <cell r="J34" t="str">
            <v>PavAsp</v>
          </cell>
          <cell r="K34" t="str">
            <v>Paving - Asphalt</v>
          </cell>
          <cell r="L34" t="str">
            <v>MS</v>
          </cell>
          <cell r="M34" t="str">
            <v>Miscellaneous</v>
          </cell>
          <cell r="N34" t="str">
            <v>CORRECTED F/2013</v>
          </cell>
          <cell r="O34">
            <v>4000</v>
          </cell>
        </row>
        <row r="35">
          <cell r="D35" t="str">
            <v>019206000001331</v>
          </cell>
          <cell r="E35" t="str">
            <v>0192060000013</v>
          </cell>
          <cell r="F35">
            <v>0</v>
          </cell>
          <cell r="G35">
            <v>3</v>
          </cell>
          <cell r="H35" t="str">
            <v>4</v>
          </cell>
          <cell r="I35" t="str">
            <v>CPA1</v>
          </cell>
          <cell r="J35" t="str">
            <v>PavAsp</v>
          </cell>
          <cell r="K35" t="str">
            <v>Paving - Asphalt</v>
          </cell>
          <cell r="L35" t="str">
            <v>MS</v>
          </cell>
          <cell r="M35" t="str">
            <v>Miscellaneous</v>
          </cell>
          <cell r="N35" t="str">
            <v>HAS BEEN RESURFACED</v>
          </cell>
          <cell r="O35">
            <v>1500</v>
          </cell>
        </row>
        <row r="36">
          <cell r="D36" t="str">
            <v>019206000001332</v>
          </cell>
          <cell r="E36" t="str">
            <v>0192060000013</v>
          </cell>
          <cell r="F36">
            <v>1</v>
          </cell>
          <cell r="G36">
            <v>3</v>
          </cell>
          <cell r="H36" t="str">
            <v>4</v>
          </cell>
          <cell r="I36" t="str">
            <v>CRP1</v>
          </cell>
          <cell r="J36" t="str">
            <v>Porch</v>
          </cell>
          <cell r="K36" t="str">
            <v>Porch, Open</v>
          </cell>
          <cell r="L36" t="str">
            <v>MS</v>
          </cell>
          <cell r="M36" t="str">
            <v>Miscellaneous</v>
          </cell>
          <cell r="N36" t="str"/>
          <cell r="O36">
            <v>360</v>
          </cell>
        </row>
        <row r="37">
          <cell r="D37" t="str">
            <v>019206000001333</v>
          </cell>
          <cell r="E37" t="str">
            <v>0192060000013</v>
          </cell>
          <cell r="F37">
            <v>1</v>
          </cell>
          <cell r="G37">
            <v>3</v>
          </cell>
          <cell r="H37" t="str">
            <v>4</v>
          </cell>
          <cell r="I37" t="str">
            <v>CRP3</v>
          </cell>
          <cell r="J37" t="str">
            <v>PorchU</v>
          </cell>
          <cell r="K37" t="str">
            <v>Porch,Open Upper</v>
          </cell>
          <cell r="L37" t="str">
            <v>MS</v>
          </cell>
          <cell r="M37" t="str">
            <v>Miscellaneous</v>
          </cell>
          <cell r="N37" t="str"/>
          <cell r="O37">
            <v>360</v>
          </cell>
        </row>
        <row r="38">
          <cell r="D38" t="str">
            <v>021069002008934</v>
          </cell>
          <cell r="E38" t="str">
            <v>0210690020089</v>
          </cell>
          <cell r="F38">
            <v>1</v>
          </cell>
          <cell r="G38">
            <v>3</v>
          </cell>
          <cell r="H38" t="str">
            <v>4</v>
          </cell>
          <cell r="I38" t="str">
            <v>CEN5</v>
          </cell>
          <cell r="J38" t="str">
            <v>Enclos5</v>
          </cell>
          <cell r="K38" t="str">
            <v>Enclosure,  Retail</v>
          </cell>
          <cell r="L38" t="str">
            <v>MS</v>
          </cell>
          <cell r="M38" t="str">
            <v>Miscellaneous</v>
          </cell>
          <cell r="N38" t="str">
            <v>E1</v>
          </cell>
          <cell r="O38">
            <v>3345</v>
          </cell>
        </row>
        <row r="39">
          <cell r="D39" t="str">
            <v>021069002008935</v>
          </cell>
          <cell r="E39" t="str">
            <v>0210690020089</v>
          </cell>
          <cell r="F39">
            <v>2</v>
          </cell>
          <cell r="G39">
            <v>3</v>
          </cell>
          <cell r="H39" t="str">
            <v>4</v>
          </cell>
          <cell r="I39" t="str">
            <v>CEN5</v>
          </cell>
          <cell r="J39" t="str">
            <v>Enclos5</v>
          </cell>
          <cell r="K39" t="str">
            <v>Enclosure,  Retail</v>
          </cell>
          <cell r="L39" t="str">
            <v>MS</v>
          </cell>
          <cell r="M39" t="str">
            <v>Miscellaneous</v>
          </cell>
          <cell r="N39" t="str">
            <v>E1</v>
          </cell>
          <cell r="O39">
            <v>1400</v>
          </cell>
        </row>
        <row r="40">
          <cell r="D40" t="str">
            <v>021069002008936</v>
          </cell>
          <cell r="E40" t="str">
            <v>0210690020089</v>
          </cell>
          <cell r="F40">
            <v>0</v>
          </cell>
          <cell r="G40">
            <v>3</v>
          </cell>
          <cell r="H40" t="str">
            <v>4</v>
          </cell>
          <cell r="I40" t="str">
            <v>CPC2</v>
          </cell>
          <cell r="J40" t="str">
            <v>PvHCnc</v>
          </cell>
          <cell r="K40" t="str">
            <v>Paving - Heavy Concrete</v>
          </cell>
          <cell r="L40" t="str">
            <v>MS</v>
          </cell>
          <cell r="M40" t="str">
            <v>Miscellaneous</v>
          </cell>
          <cell r="N40" t="str"/>
          <cell r="O40">
            <v>15680</v>
          </cell>
        </row>
        <row r="41">
          <cell r="D41" t="str">
            <v>021211000000137</v>
          </cell>
          <cell r="E41" t="str">
            <v>0212110000001</v>
          </cell>
          <cell r="F41">
            <v>6</v>
          </cell>
          <cell r="G41">
            <v>9</v>
          </cell>
          <cell r="H41" t="str">
            <v>5</v>
          </cell>
          <cell r="I41" t="str">
            <v>CDL1</v>
          </cell>
          <cell r="J41" t="str">
            <v>DLFloor</v>
          </cell>
          <cell r="K41" t="str">
            <v>Dock Level Floor</v>
          </cell>
          <cell r="L41" t="str">
            <v>MS</v>
          </cell>
          <cell r="M41" t="str">
            <v>Miscellaneous</v>
          </cell>
          <cell r="N41" t="str"/>
          <cell r="O41">
            <v>91800</v>
          </cell>
        </row>
        <row r="42">
          <cell r="D42" t="str">
            <v>021211000000138</v>
          </cell>
          <cell r="E42" t="str">
            <v>0212110000001</v>
          </cell>
          <cell r="F42">
            <v>1</v>
          </cell>
          <cell r="G42">
            <v>9</v>
          </cell>
          <cell r="H42" t="str">
            <v>5</v>
          </cell>
          <cell r="I42" t="str">
            <v>CEN6</v>
          </cell>
          <cell r="J42" t="str">
            <v>Enclos6</v>
          </cell>
          <cell r="K42" t="str">
            <v>Enclosure,  Office</v>
          </cell>
          <cell r="L42" t="str">
            <v>MS</v>
          </cell>
          <cell r="M42" t="str">
            <v>Miscellaneous</v>
          </cell>
          <cell r="N42" t="str"/>
          <cell r="O42">
            <v>1156</v>
          </cell>
        </row>
        <row r="43">
          <cell r="D43" t="str">
            <v>021211000000139</v>
          </cell>
          <cell r="E43" t="str">
            <v>0212110000001</v>
          </cell>
          <cell r="F43">
            <v>6</v>
          </cell>
          <cell r="G43">
            <v>9</v>
          </cell>
          <cell r="H43" t="str">
            <v>5</v>
          </cell>
          <cell r="I43" t="str">
            <v>CEN6</v>
          </cell>
          <cell r="J43" t="str">
            <v>Enclos6</v>
          </cell>
          <cell r="K43" t="str">
            <v>Enclosure,  Office</v>
          </cell>
          <cell r="L43" t="str">
            <v>MS</v>
          </cell>
          <cell r="M43" t="str">
            <v>Miscellaneous</v>
          </cell>
          <cell r="N43" t="str">
            <v>E1 82</v>
          </cell>
          <cell r="O43">
            <v>3600</v>
          </cell>
        </row>
        <row r="44">
          <cell r="D44" t="str">
            <v>021211000000140</v>
          </cell>
          <cell r="E44" t="str">
            <v>0212110000001</v>
          </cell>
          <cell r="F44">
            <v>6</v>
          </cell>
          <cell r="G44">
            <v>9</v>
          </cell>
          <cell r="H44" t="str">
            <v>4</v>
          </cell>
          <cell r="I44" t="str">
            <v>CLD4</v>
          </cell>
          <cell r="J44" t="str">
            <v>LDockT</v>
          </cell>
          <cell r="K44" t="str">
            <v>Truck - Train Wells</v>
          </cell>
          <cell r="L44" t="str">
            <v>MS</v>
          </cell>
          <cell r="M44" t="str">
            <v>Miscellaneous</v>
          </cell>
          <cell r="N44" t="str"/>
          <cell r="O44">
            <v>960</v>
          </cell>
        </row>
        <row r="45">
          <cell r="D45" t="str">
            <v>021211000000141</v>
          </cell>
          <cell r="E45" t="str">
            <v>0212110000001</v>
          </cell>
          <cell r="F45">
            <v>0</v>
          </cell>
          <cell r="G45">
            <v>9</v>
          </cell>
          <cell r="H45" t="str">
            <v>4</v>
          </cell>
          <cell r="I45" t="str">
            <v>CPA1</v>
          </cell>
          <cell r="J45" t="str">
            <v>PavAsp</v>
          </cell>
          <cell r="K45" t="str">
            <v>Paving - Asphalt</v>
          </cell>
          <cell r="L45" t="str">
            <v>MS</v>
          </cell>
          <cell r="M45" t="str">
            <v>Miscellaneous</v>
          </cell>
          <cell r="N45" t="str"/>
          <cell r="O45">
            <v>6500</v>
          </cell>
        </row>
        <row r="46">
          <cell r="D46" t="str">
            <v>021211000000142</v>
          </cell>
          <cell r="E46" t="str">
            <v>0212110000001</v>
          </cell>
          <cell r="F46">
            <v>0</v>
          </cell>
          <cell r="G46">
            <v>9</v>
          </cell>
          <cell r="H46" t="str">
            <v>4</v>
          </cell>
          <cell r="I46" t="str">
            <v>CPC1</v>
          </cell>
          <cell r="J46" t="str">
            <v>PvLCnc</v>
          </cell>
          <cell r="K46" t="str">
            <v>Paving - Light Concrete</v>
          </cell>
          <cell r="L46" t="str">
            <v>MS</v>
          </cell>
          <cell r="M46" t="str">
            <v>Miscellaneous</v>
          </cell>
          <cell r="N46" t="str"/>
          <cell r="O46">
            <v>6000</v>
          </cell>
        </row>
        <row r="47">
          <cell r="D47" t="str">
            <v>021211000000143</v>
          </cell>
          <cell r="E47" t="str">
            <v>0212110000001</v>
          </cell>
          <cell r="F47">
            <v>0</v>
          </cell>
          <cell r="G47">
            <v>9</v>
          </cell>
          <cell r="H47" t="str">
            <v>4</v>
          </cell>
          <cell r="I47" t="str">
            <v>CPC1</v>
          </cell>
          <cell r="J47" t="str">
            <v>PvLCnc</v>
          </cell>
          <cell r="K47" t="str">
            <v>Paving - Light Concrete</v>
          </cell>
          <cell r="L47" t="str">
            <v>MS</v>
          </cell>
          <cell r="M47" t="str">
            <v>Miscellaneous</v>
          </cell>
          <cell r="N47" t="str"/>
          <cell r="O47">
            <v>4000</v>
          </cell>
        </row>
        <row r="48">
          <cell r="D48" t="str">
            <v>021211000000144</v>
          </cell>
          <cell r="E48" t="str">
            <v>0212110000001</v>
          </cell>
          <cell r="F48">
            <v>0</v>
          </cell>
          <cell r="G48">
            <v>9</v>
          </cell>
          <cell r="H48" t="str">
            <v>4</v>
          </cell>
          <cell r="I48" t="str">
            <v>CPC1</v>
          </cell>
          <cell r="J48" t="str">
            <v>PvLCnc</v>
          </cell>
          <cell r="K48" t="str">
            <v>Paving - Light Concrete</v>
          </cell>
          <cell r="L48" t="str">
            <v>MS</v>
          </cell>
          <cell r="M48" t="str">
            <v>Miscellaneous</v>
          </cell>
          <cell r="N48" t="str"/>
          <cell r="O48">
            <v>45000</v>
          </cell>
        </row>
        <row r="49">
          <cell r="D49" t="str">
            <v>025097000000145</v>
          </cell>
          <cell r="E49" t="str">
            <v>0250970000001</v>
          </cell>
          <cell r="F49">
            <v>0</v>
          </cell>
          <cell r="G49">
            <v>4</v>
          </cell>
          <cell r="H49" t="str">
            <v>4</v>
          </cell>
          <cell r="I49" t="str">
            <v>CCP6</v>
          </cell>
          <cell r="J49" t="str">
            <v>CpRfSl</v>
          </cell>
          <cell r="K49" t="str">
            <v>CANOPY ROOF AND SLAB</v>
          </cell>
          <cell r="L49" t="str">
            <v>MS</v>
          </cell>
          <cell r="M49" t="str">
            <v>Miscellaneous</v>
          </cell>
          <cell r="N49" t="str"/>
          <cell r="O49">
            <v>780</v>
          </cell>
        </row>
        <row r="50">
          <cell r="D50" t="str">
            <v>025097000000146</v>
          </cell>
          <cell r="E50" t="str">
            <v>0250970000001</v>
          </cell>
          <cell r="F50">
            <v>1</v>
          </cell>
          <cell r="G50">
            <v>4</v>
          </cell>
          <cell r="H50" t="str">
            <v>4</v>
          </cell>
          <cell r="I50" t="str">
            <v>CEN5</v>
          </cell>
          <cell r="J50" t="str">
            <v>Enclos5</v>
          </cell>
          <cell r="K50" t="str">
            <v>Enclosure,  Retail</v>
          </cell>
          <cell r="L50" t="str">
            <v>MS</v>
          </cell>
          <cell r="M50" t="str">
            <v>Miscellaneous</v>
          </cell>
          <cell r="N50" t="str">
            <v>E1 85</v>
          </cell>
          <cell r="O50">
            <v>232</v>
          </cell>
        </row>
        <row r="51">
          <cell r="D51" t="str">
            <v>025097000000147</v>
          </cell>
          <cell r="E51" t="str">
            <v>0250970000001</v>
          </cell>
          <cell r="F51">
            <v>3</v>
          </cell>
          <cell r="G51">
            <v>4</v>
          </cell>
          <cell r="H51" t="str">
            <v>4</v>
          </cell>
          <cell r="I51" t="str">
            <v>CEN6</v>
          </cell>
          <cell r="J51" t="str">
            <v>Enclos6</v>
          </cell>
          <cell r="K51" t="str">
            <v>Enclosure,  Office</v>
          </cell>
          <cell r="L51" t="str">
            <v>MS</v>
          </cell>
          <cell r="M51" t="str">
            <v>Miscellaneous</v>
          </cell>
          <cell r="N51" t="str">
            <v>E1 82</v>
          </cell>
          <cell r="O51">
            <v>792</v>
          </cell>
        </row>
        <row r="52">
          <cell r="D52" t="str">
            <v>025097000000148</v>
          </cell>
          <cell r="E52" t="str">
            <v>0250970000001</v>
          </cell>
          <cell r="F52">
            <v>0</v>
          </cell>
          <cell r="G52">
            <v>4</v>
          </cell>
          <cell r="H52" t="str">
            <v>4</v>
          </cell>
          <cell r="I52" t="str">
            <v>CPC2</v>
          </cell>
          <cell r="J52" t="str">
            <v>PvHCnc</v>
          </cell>
          <cell r="K52" t="str">
            <v>Paving - Heavy Concrete</v>
          </cell>
          <cell r="L52" t="str">
            <v>MS</v>
          </cell>
          <cell r="M52" t="str">
            <v>Miscellaneous</v>
          </cell>
          <cell r="N52" t="str"/>
          <cell r="O52">
            <v>3000</v>
          </cell>
        </row>
        <row r="53">
          <cell r="D53" t="str">
            <v>025111000000149</v>
          </cell>
          <cell r="E53" t="str">
            <v>0251110000001</v>
          </cell>
          <cell r="F53">
            <v>0</v>
          </cell>
          <cell r="G53">
            <v>1</v>
          </cell>
          <cell r="H53" t="str">
            <v>4</v>
          </cell>
          <cell r="I53" t="str">
            <v>CPC1</v>
          </cell>
          <cell r="J53" t="str">
            <v>PvLCnc</v>
          </cell>
          <cell r="K53" t="str">
            <v>Paving - Light Concrete</v>
          </cell>
          <cell r="L53" t="str">
            <v>MS</v>
          </cell>
          <cell r="M53" t="str">
            <v>Miscellaneous</v>
          </cell>
          <cell r="N53" t="str"/>
          <cell r="O53">
            <v>45000</v>
          </cell>
        </row>
        <row r="54">
          <cell r="D54" t="str">
            <v>026004000000550</v>
          </cell>
          <cell r="E54" t="str">
            <v>0260040000005</v>
          </cell>
          <cell r="F54">
            <v>0</v>
          </cell>
          <cell r="G54">
            <v>2</v>
          </cell>
          <cell r="H54" t="str">
            <v>4</v>
          </cell>
          <cell r="I54" t="str">
            <v>CPC2</v>
          </cell>
          <cell r="J54" t="str">
            <v>PvHCnc</v>
          </cell>
          <cell r="K54" t="str">
            <v>Paving - Heavy Concrete</v>
          </cell>
          <cell r="L54" t="str">
            <v>MS</v>
          </cell>
          <cell r="M54" t="str">
            <v>Miscellaneous</v>
          </cell>
          <cell r="N54" t="str"/>
          <cell r="O54">
            <v>11000</v>
          </cell>
        </row>
        <row r="55">
          <cell r="D55" t="str">
            <v>026004000000551</v>
          </cell>
          <cell r="E55" t="str">
            <v>0260040000005</v>
          </cell>
          <cell r="F55">
            <v>1</v>
          </cell>
          <cell r="G55">
            <v>2</v>
          </cell>
          <cell r="H55" t="str">
            <v>4</v>
          </cell>
          <cell r="I55" t="str">
            <v>CSS1</v>
          </cell>
          <cell r="J55" t="str">
            <v>WetSpr</v>
          </cell>
          <cell r="K55" t="str">
            <v>Wet Sprinkler</v>
          </cell>
          <cell r="L55" t="str">
            <v>MS</v>
          </cell>
          <cell r="M55" t="str">
            <v>Miscellaneous</v>
          </cell>
          <cell r="N55" t="str">
            <v>NEW WITH 2014 REMODEL</v>
          </cell>
          <cell r="O55">
            <v>2952</v>
          </cell>
        </row>
        <row r="56">
          <cell r="D56" t="str">
            <v>026012000000452</v>
          </cell>
          <cell r="E56" t="str">
            <v>0260120000004</v>
          </cell>
          <cell r="F56">
            <v>0</v>
          </cell>
          <cell r="G56">
            <v>5</v>
          </cell>
          <cell r="H56" t="str">
            <v>4</v>
          </cell>
          <cell r="I56" t="str">
            <v>CPC2</v>
          </cell>
          <cell r="J56" t="str">
            <v>PvHCnc</v>
          </cell>
          <cell r="K56" t="str">
            <v>Paving - Heavy Concrete</v>
          </cell>
          <cell r="L56" t="str">
            <v>MS</v>
          </cell>
          <cell r="M56" t="str">
            <v>Miscellaneous</v>
          </cell>
          <cell r="N56" t="str">
            <v>PAVING OF ALL 3 ACCNTS.</v>
          </cell>
          <cell r="O56">
            <v>23800</v>
          </cell>
        </row>
        <row r="57">
          <cell r="D57" t="str">
            <v>026012000000453</v>
          </cell>
          <cell r="E57" t="str">
            <v>0260120000004</v>
          </cell>
          <cell r="F57">
            <v>1</v>
          </cell>
          <cell r="G57">
            <v>5</v>
          </cell>
          <cell r="H57" t="str">
            <v>4</v>
          </cell>
          <cell r="I57" t="str">
            <v>CRP1</v>
          </cell>
          <cell r="J57" t="str">
            <v>Porch</v>
          </cell>
          <cell r="K57" t="str">
            <v>Porch, Open</v>
          </cell>
          <cell r="L57" t="str">
            <v>MS</v>
          </cell>
          <cell r="M57" t="str">
            <v>Miscellaneous</v>
          </cell>
          <cell r="N57" t="str">
            <v>PART OF PATIO AREA</v>
          </cell>
          <cell r="O57">
            <v>160</v>
          </cell>
        </row>
        <row r="58">
          <cell r="D58" t="str">
            <v>026012000000454</v>
          </cell>
          <cell r="E58" t="str">
            <v>0260120000004</v>
          </cell>
          <cell r="F58">
            <v>1</v>
          </cell>
          <cell r="G58">
            <v>5</v>
          </cell>
          <cell r="H58" t="str">
            <v>4</v>
          </cell>
          <cell r="I58" t="str">
            <v>CRP1</v>
          </cell>
          <cell r="J58" t="str">
            <v>Porch</v>
          </cell>
          <cell r="K58" t="str">
            <v>Porch, Open</v>
          </cell>
          <cell r="L58" t="str">
            <v>MS</v>
          </cell>
          <cell r="M58" t="str">
            <v>Miscellaneous</v>
          </cell>
          <cell r="N58" t="str">
            <v>P/U FOR 2018. AGE EST</v>
          </cell>
          <cell r="O58">
            <v>480</v>
          </cell>
        </row>
        <row r="59">
          <cell r="D59" t="str">
            <v>026012000000455</v>
          </cell>
          <cell r="E59" t="str">
            <v>0260120000004</v>
          </cell>
          <cell r="F59">
            <v>1</v>
          </cell>
          <cell r="G59">
            <v>5</v>
          </cell>
          <cell r="H59" t="str">
            <v>4</v>
          </cell>
          <cell r="I59" t="str">
            <v>CRP3</v>
          </cell>
          <cell r="J59" t="str">
            <v>PorchU</v>
          </cell>
          <cell r="K59" t="str">
            <v>Porch,Open Upper</v>
          </cell>
          <cell r="L59" t="str">
            <v>MS</v>
          </cell>
          <cell r="M59" t="str">
            <v>Miscellaneous</v>
          </cell>
          <cell r="N59" t="str">
            <v>BALCONY AREA</v>
          </cell>
          <cell r="O59">
            <v>90</v>
          </cell>
        </row>
        <row r="60">
          <cell r="D60" t="str">
            <v>026012000000456</v>
          </cell>
          <cell r="E60" t="str">
            <v>0260120000004</v>
          </cell>
          <cell r="F60">
            <v>1</v>
          </cell>
          <cell r="G60">
            <v>5</v>
          </cell>
          <cell r="H60" t="str">
            <v>4</v>
          </cell>
          <cell r="I60" t="str">
            <v>MZ31</v>
          </cell>
          <cell r="J60" t="str">
            <v>MZRest</v>
          </cell>
          <cell r="K60" t="str">
            <v>Restaurant</v>
          </cell>
          <cell r="L60" t="str">
            <v>MZ</v>
          </cell>
          <cell r="M60" t="str">
            <v>Mezzanines</v>
          </cell>
          <cell r="N60" t="str"/>
          <cell r="O60">
            <v>330</v>
          </cell>
        </row>
        <row r="61">
          <cell r="D61" t="str">
            <v>026095000000157</v>
          </cell>
          <cell r="E61" t="str">
            <v>0260950000001</v>
          </cell>
          <cell r="F61">
            <v>0</v>
          </cell>
          <cell r="G61">
            <v>3</v>
          </cell>
          <cell r="H61" t="str">
            <v>4</v>
          </cell>
          <cell r="I61" t="str">
            <v>CCP5</v>
          </cell>
          <cell r="J61" t="str">
            <v>Canopy</v>
          </cell>
          <cell r="K61" t="str">
            <v>CANOPY ONLY</v>
          </cell>
          <cell r="L61" t="str">
            <v>MS</v>
          </cell>
          <cell r="M61" t="str">
            <v>Miscellaneous</v>
          </cell>
          <cell r="N61" t="str"/>
          <cell r="O61">
            <v>646</v>
          </cell>
        </row>
        <row r="62">
          <cell r="D62" t="str">
            <v>026095000000158</v>
          </cell>
          <cell r="E62" t="str">
            <v>0260950000001</v>
          </cell>
          <cell r="F62">
            <v>0</v>
          </cell>
          <cell r="G62">
            <v>3</v>
          </cell>
          <cell r="H62" t="str">
            <v>4</v>
          </cell>
          <cell r="I62" t="str">
            <v>CPA1</v>
          </cell>
          <cell r="J62" t="str">
            <v>PavAsp</v>
          </cell>
          <cell r="K62" t="str">
            <v>Paving - Asphalt</v>
          </cell>
          <cell r="L62" t="str">
            <v>MS</v>
          </cell>
          <cell r="M62" t="str">
            <v>Miscellaneous</v>
          </cell>
          <cell r="N62" t="str">
            <v>HAS BEEN REDONE</v>
          </cell>
          <cell r="O62">
            <v>5000</v>
          </cell>
        </row>
        <row r="63">
          <cell r="D63" t="str">
            <v>026095000000159</v>
          </cell>
          <cell r="E63" t="str">
            <v>0260950000001</v>
          </cell>
          <cell r="F63">
            <v>0</v>
          </cell>
          <cell r="G63">
            <v>3</v>
          </cell>
          <cell r="H63" t="str">
            <v>6</v>
          </cell>
          <cell r="I63" t="str">
            <v>CSH1</v>
          </cell>
          <cell r="J63" t="str">
            <v>ShedFM</v>
          </cell>
          <cell r="K63" t="str">
            <v>Shed, Farm Machinery</v>
          </cell>
          <cell r="L63" t="str">
            <v>MS</v>
          </cell>
          <cell r="M63" t="str">
            <v>Miscellaneous</v>
          </cell>
          <cell r="N63" t="str"/>
          <cell r="O63">
            <v>2750</v>
          </cell>
        </row>
        <row r="64">
          <cell r="D64" t="str">
            <v>036175000002160</v>
          </cell>
          <cell r="E64" t="str">
            <v>0361750000021</v>
          </cell>
          <cell r="F64">
            <v>1</v>
          </cell>
          <cell r="G64">
            <v>4</v>
          </cell>
          <cell r="H64" t="str">
            <v>4</v>
          </cell>
          <cell r="I64" t="str">
            <v>CCP5</v>
          </cell>
          <cell r="J64" t="str">
            <v>Canopy</v>
          </cell>
          <cell r="K64" t="str">
            <v>CANOPY ONLY</v>
          </cell>
          <cell r="L64" t="str">
            <v>MS</v>
          </cell>
          <cell r="M64" t="str">
            <v>Miscellaneous</v>
          </cell>
          <cell r="N64" t="str"/>
          <cell r="O64">
            <v>52</v>
          </cell>
        </row>
        <row r="65">
          <cell r="D65" t="str">
            <v>036175000002161</v>
          </cell>
          <cell r="E65" t="str">
            <v>0361750000021</v>
          </cell>
          <cell r="F65">
            <v>0</v>
          </cell>
          <cell r="G65">
            <v>4</v>
          </cell>
          <cell r="H65" t="str">
            <v>4</v>
          </cell>
          <cell r="I65" t="str">
            <v>CCP5</v>
          </cell>
          <cell r="J65" t="str">
            <v>Canopy</v>
          </cell>
          <cell r="K65" t="str">
            <v>CANOPY ONLY</v>
          </cell>
          <cell r="L65" t="str">
            <v>MS</v>
          </cell>
          <cell r="M65" t="str">
            <v>Miscellaneous</v>
          </cell>
          <cell r="N65" t="str"/>
          <cell r="O65">
            <v>360</v>
          </cell>
        </row>
        <row r="66">
          <cell r="D66" t="str">
            <v>036175000002162</v>
          </cell>
          <cell r="E66" t="str">
            <v>0361750000021</v>
          </cell>
          <cell r="F66">
            <v>1</v>
          </cell>
          <cell r="G66">
            <v>4</v>
          </cell>
          <cell r="H66" t="str">
            <v>4</v>
          </cell>
          <cell r="I66" t="str">
            <v>CCP6</v>
          </cell>
          <cell r="J66" t="str">
            <v>CpRfSl</v>
          </cell>
          <cell r="K66" t="str">
            <v>CANOPY ROOF AND SLAB</v>
          </cell>
          <cell r="L66" t="str">
            <v>MS</v>
          </cell>
          <cell r="M66" t="str">
            <v>Miscellaneous</v>
          </cell>
          <cell r="N66" t="str"/>
          <cell r="O66">
            <v>192</v>
          </cell>
        </row>
        <row r="67">
          <cell r="D67" t="str">
            <v>036175000002163</v>
          </cell>
          <cell r="E67" t="str">
            <v>0361750000021</v>
          </cell>
          <cell r="F67">
            <v>0</v>
          </cell>
          <cell r="G67">
            <v>4</v>
          </cell>
          <cell r="H67" t="str">
            <v>4</v>
          </cell>
          <cell r="I67" t="str">
            <v>CPC2</v>
          </cell>
          <cell r="J67" t="str">
            <v>PvHCnc</v>
          </cell>
          <cell r="K67" t="str">
            <v>Paving - Heavy Concrete</v>
          </cell>
          <cell r="L67" t="str">
            <v>MS</v>
          </cell>
          <cell r="M67" t="str">
            <v>Miscellaneous</v>
          </cell>
          <cell r="N67" t="str"/>
          <cell r="O67">
            <v>27050</v>
          </cell>
        </row>
        <row r="68">
          <cell r="D68" t="str">
            <v>037058023013464</v>
          </cell>
          <cell r="E68" t="str">
            <v>0370580230134</v>
          </cell>
          <cell r="F68">
            <v>2</v>
          </cell>
          <cell r="G68">
            <v>2</v>
          </cell>
          <cell r="H68" t="str">
            <v>6</v>
          </cell>
          <cell r="I68" t="str">
            <v>CEN6</v>
          </cell>
          <cell r="J68" t="str">
            <v>Enclos6</v>
          </cell>
          <cell r="K68" t="str">
            <v>Enclosure,  Office</v>
          </cell>
          <cell r="L68" t="str">
            <v>MS</v>
          </cell>
          <cell r="M68" t="str">
            <v>Miscellaneous</v>
          </cell>
          <cell r="N68" t="str">
            <v>E1 82</v>
          </cell>
          <cell r="O68">
            <v>1200</v>
          </cell>
        </row>
        <row r="69">
          <cell r="D69" t="str">
            <v>037058023013465</v>
          </cell>
          <cell r="E69" t="str">
            <v>0370580230134</v>
          </cell>
          <cell r="F69">
            <v>0</v>
          </cell>
          <cell r="G69">
            <v>2</v>
          </cell>
          <cell r="H69" t="str">
            <v>6</v>
          </cell>
          <cell r="I69" t="str">
            <v>CPA1</v>
          </cell>
          <cell r="J69" t="str">
            <v>PavAsp</v>
          </cell>
          <cell r="K69" t="str">
            <v>Paving - Asphalt</v>
          </cell>
          <cell r="L69" t="str">
            <v>MS</v>
          </cell>
          <cell r="M69" t="str">
            <v>Miscellaneous</v>
          </cell>
          <cell r="N69" t="str"/>
          <cell r="O69">
            <v>10000</v>
          </cell>
        </row>
        <row r="70">
          <cell r="D70" t="str">
            <v>037058023013566</v>
          </cell>
          <cell r="E70" t="str">
            <v>0370580230135</v>
          </cell>
          <cell r="F70">
            <v>0</v>
          </cell>
          <cell r="G70">
            <v>3</v>
          </cell>
          <cell r="H70" t="str">
            <v>4</v>
          </cell>
          <cell r="I70" t="str">
            <v>CCP6</v>
          </cell>
          <cell r="J70" t="str">
            <v>CpRfSl</v>
          </cell>
          <cell r="K70" t="str">
            <v>CANOPY ROOF AND SLAB</v>
          </cell>
          <cell r="L70" t="str">
            <v>MS</v>
          </cell>
          <cell r="M70" t="str">
            <v>Miscellaneous</v>
          </cell>
          <cell r="N70" t="str"/>
          <cell r="O70">
            <v>240</v>
          </cell>
        </row>
        <row r="71">
          <cell r="D71" t="str">
            <v>037058023013567</v>
          </cell>
          <cell r="E71" t="str">
            <v>0370580230135</v>
          </cell>
          <cell r="F71">
            <v>0</v>
          </cell>
          <cell r="G71">
            <v>3</v>
          </cell>
          <cell r="H71" t="str">
            <v>6</v>
          </cell>
          <cell r="I71" t="str">
            <v>CPA1</v>
          </cell>
          <cell r="J71" t="str">
            <v>PavAsp</v>
          </cell>
          <cell r="K71" t="str">
            <v>Paving - Asphalt</v>
          </cell>
          <cell r="L71" t="str">
            <v>MS</v>
          </cell>
          <cell r="M71" t="str">
            <v>Miscellaneous</v>
          </cell>
          <cell r="N71" t="str"/>
          <cell r="O71">
            <v>3000</v>
          </cell>
        </row>
        <row r="72">
          <cell r="D72" t="str">
            <v>037058023013568</v>
          </cell>
          <cell r="E72" t="str">
            <v>0370580230135</v>
          </cell>
          <cell r="F72">
            <v>0</v>
          </cell>
          <cell r="G72">
            <v>3</v>
          </cell>
          <cell r="H72" t="str">
            <v>4</v>
          </cell>
          <cell r="I72" t="str">
            <v>CRS1</v>
          </cell>
          <cell r="J72" t="str">
            <v>FrUBld</v>
          </cell>
          <cell r="K72" t="str">
            <v>UTILITY BLDG - FRAME</v>
          </cell>
          <cell r="L72" t="str">
            <v>MS</v>
          </cell>
          <cell r="M72" t="str">
            <v>Miscellaneous</v>
          </cell>
          <cell r="N72" t="str"/>
          <cell r="O72">
            <v>225</v>
          </cell>
        </row>
        <row r="73">
          <cell r="D73" t="str">
            <v>007061001000169</v>
          </cell>
          <cell r="E73" t="str">
            <v>0070610010001</v>
          </cell>
          <cell r="F73">
            <v>0</v>
          </cell>
          <cell r="G73">
            <v>2</v>
          </cell>
          <cell r="H73" t="str">
            <v>4</v>
          </cell>
          <cell r="I73" t="str">
            <v>CCP5</v>
          </cell>
          <cell r="J73" t="str">
            <v>Canopy</v>
          </cell>
          <cell r="K73" t="str">
            <v>CANOPY ONLY</v>
          </cell>
          <cell r="L73" t="str">
            <v>MS</v>
          </cell>
          <cell r="M73" t="str">
            <v>Miscellaneous</v>
          </cell>
          <cell r="N73" t="str"/>
          <cell r="O73">
            <v>330</v>
          </cell>
        </row>
        <row r="74">
          <cell r="D74" t="str">
            <v>007061001000170</v>
          </cell>
          <cell r="E74" t="str">
            <v>0070610010001</v>
          </cell>
          <cell r="F74">
            <v>0</v>
          </cell>
          <cell r="G74">
            <v>2</v>
          </cell>
          <cell r="H74" t="str">
            <v>4</v>
          </cell>
          <cell r="I74" t="str">
            <v>CPC2</v>
          </cell>
          <cell r="J74" t="str">
            <v>PvHCnc</v>
          </cell>
          <cell r="K74" t="str">
            <v>Paving - Heavy Concrete</v>
          </cell>
          <cell r="L74" t="str">
            <v>MS</v>
          </cell>
          <cell r="M74" t="str">
            <v>Miscellaneous</v>
          </cell>
          <cell r="N74" t="str"/>
          <cell r="O74">
            <v>21000</v>
          </cell>
        </row>
        <row r="75">
          <cell r="D75" t="str">
            <v>007215000000771</v>
          </cell>
          <cell r="E75" t="str">
            <v>0072150000007</v>
          </cell>
          <cell r="F75">
            <v>1</v>
          </cell>
          <cell r="G75">
            <v>4</v>
          </cell>
          <cell r="H75" t="str">
            <v>4</v>
          </cell>
          <cell r="I75" t="str">
            <v>CCP5</v>
          </cell>
          <cell r="J75" t="str">
            <v>Canopy</v>
          </cell>
          <cell r="K75" t="str">
            <v>CANOPY ONLY</v>
          </cell>
          <cell r="L75" t="str">
            <v>MS</v>
          </cell>
          <cell r="M75" t="str">
            <v>Miscellaneous</v>
          </cell>
          <cell r="N75" t="str"/>
          <cell r="O75">
            <v>480</v>
          </cell>
        </row>
        <row r="76">
          <cell r="D76" t="str">
            <v>007215000000772</v>
          </cell>
          <cell r="E76" t="str">
            <v>0072150000007</v>
          </cell>
          <cell r="F76">
            <v>1</v>
          </cell>
          <cell r="G76">
            <v>4</v>
          </cell>
          <cell r="H76" t="str">
            <v>4</v>
          </cell>
          <cell r="I76" t="str">
            <v>CCP6</v>
          </cell>
          <cell r="J76" t="str">
            <v>CpRfSl</v>
          </cell>
          <cell r="K76" t="str">
            <v>CANOPY ROOF AND SLAB</v>
          </cell>
          <cell r="L76" t="str">
            <v>MS</v>
          </cell>
          <cell r="M76" t="str">
            <v>Miscellaneous</v>
          </cell>
          <cell r="N76" t="str"/>
          <cell r="O76">
            <v>736</v>
          </cell>
        </row>
        <row r="77">
          <cell r="D77" t="str">
            <v>007215000000773</v>
          </cell>
          <cell r="E77" t="str">
            <v>0072150000007</v>
          </cell>
          <cell r="F77">
            <v>0</v>
          </cell>
          <cell r="G77">
            <v>4</v>
          </cell>
          <cell r="H77" t="str">
            <v>4</v>
          </cell>
          <cell r="I77" t="str">
            <v>CPA1</v>
          </cell>
          <cell r="J77" t="str">
            <v>PavAsp</v>
          </cell>
          <cell r="K77" t="str">
            <v>Paving - Asphalt</v>
          </cell>
          <cell r="L77" t="str">
            <v>MS</v>
          </cell>
          <cell r="M77" t="str">
            <v>Miscellaneous</v>
          </cell>
          <cell r="N77" t="str"/>
          <cell r="O77">
            <v>12000</v>
          </cell>
        </row>
        <row r="78">
          <cell r="D78" t="str">
            <v>007215000000774</v>
          </cell>
          <cell r="E78" t="str">
            <v>0072150000007</v>
          </cell>
          <cell r="F78">
            <v>0</v>
          </cell>
          <cell r="G78">
            <v>4</v>
          </cell>
          <cell r="H78" t="str">
            <v>4</v>
          </cell>
          <cell r="I78" t="str">
            <v>CPA1</v>
          </cell>
          <cell r="J78" t="str">
            <v>PavAsp</v>
          </cell>
          <cell r="K78" t="str">
            <v>Paving - Asphalt</v>
          </cell>
          <cell r="L78" t="str">
            <v>MS</v>
          </cell>
          <cell r="M78" t="str">
            <v>Miscellaneous</v>
          </cell>
          <cell r="N78" t="str"/>
          <cell r="O78">
            <v>5000</v>
          </cell>
        </row>
        <row r="79">
          <cell r="D79" t="str">
            <v>008269000000675</v>
          </cell>
          <cell r="E79" t="str">
            <v>0082690000006</v>
          </cell>
          <cell r="F79">
            <v>1</v>
          </cell>
          <cell r="G79">
            <v>3</v>
          </cell>
          <cell r="H79" t="str">
            <v>2</v>
          </cell>
          <cell r="I79" t="str">
            <v>CBS1</v>
          </cell>
          <cell r="J79" t="str">
            <v>BsmtNFp</v>
          </cell>
          <cell r="K79" t="str">
            <v>Basement,Commercial Stg Non Fire Proofed</v>
          </cell>
          <cell r="L79" t="str">
            <v>MS</v>
          </cell>
          <cell r="M79" t="str">
            <v>Miscellaneous</v>
          </cell>
          <cell r="N79" t="str">
            <v>B1 87</v>
          </cell>
          <cell r="O79">
            <v>324</v>
          </cell>
        </row>
        <row r="80">
          <cell r="D80" t="str">
            <v>008269000000676</v>
          </cell>
          <cell r="E80" t="str">
            <v>0082690000006</v>
          </cell>
          <cell r="F80">
            <v>0</v>
          </cell>
          <cell r="G80">
            <v>3</v>
          </cell>
          <cell r="H80" t="str">
            <v>4</v>
          </cell>
          <cell r="I80" t="str">
            <v>CPA1</v>
          </cell>
          <cell r="J80" t="str">
            <v>PavAsp</v>
          </cell>
          <cell r="K80" t="str">
            <v>Paving - Asphalt</v>
          </cell>
          <cell r="L80" t="str">
            <v>MS</v>
          </cell>
          <cell r="M80" t="str">
            <v>Miscellaneous</v>
          </cell>
          <cell r="N80" t="str"/>
          <cell r="O80">
            <v>4500</v>
          </cell>
        </row>
        <row r="81">
          <cell r="D81" t="str">
            <v>008269000000677</v>
          </cell>
          <cell r="E81" t="str">
            <v>0082690000006</v>
          </cell>
          <cell r="F81">
            <v>0</v>
          </cell>
          <cell r="G81">
            <v>3</v>
          </cell>
          <cell r="H81" t="str">
            <v>4</v>
          </cell>
          <cell r="I81" t="str">
            <v>CRC1</v>
          </cell>
          <cell r="J81" t="str">
            <v>CCarpt</v>
          </cell>
          <cell r="K81" t="str">
            <v>Carport - Commercial</v>
          </cell>
          <cell r="L81" t="str">
            <v>MS</v>
          </cell>
          <cell r="M81" t="str">
            <v>Miscellaneous</v>
          </cell>
          <cell r="N81" t="str"/>
          <cell r="O81">
            <v>700</v>
          </cell>
        </row>
        <row r="82">
          <cell r="D82" t="str">
            <v>010172000000478</v>
          </cell>
          <cell r="E82" t="str">
            <v>0101720000004</v>
          </cell>
          <cell r="F82">
            <v>1</v>
          </cell>
          <cell r="G82">
            <v>5</v>
          </cell>
          <cell r="H82" t="str">
            <v>2</v>
          </cell>
          <cell r="I82" t="str">
            <v>CAC1</v>
          </cell>
          <cell r="J82" t="str">
            <v>CentAC</v>
          </cell>
          <cell r="K82" t="str">
            <v>Central Air Conditioner</v>
          </cell>
          <cell r="L82" t="str">
            <v>AC</v>
          </cell>
          <cell r="M82" t="str">
            <v>Air Conditioning</v>
          </cell>
          <cell r="N82" t="str">
            <v>WINE STORAGE 2ND FLR</v>
          </cell>
          <cell r="O82">
            <v>7930</v>
          </cell>
        </row>
        <row r="83">
          <cell r="D83" t="str">
            <v>010172000000479</v>
          </cell>
          <cell r="E83" t="str">
            <v>0101720000004</v>
          </cell>
          <cell r="F83">
            <v>1</v>
          </cell>
          <cell r="G83">
            <v>5</v>
          </cell>
          <cell r="H83" t="str">
            <v>4</v>
          </cell>
          <cell r="I83" t="str">
            <v>CCP5</v>
          </cell>
          <cell r="J83" t="str">
            <v>Canopy</v>
          </cell>
          <cell r="K83" t="str">
            <v>CANOPY ONLY</v>
          </cell>
          <cell r="L83" t="str">
            <v>MS</v>
          </cell>
          <cell r="M83" t="str">
            <v>Miscellaneous</v>
          </cell>
          <cell r="N83" t="str"/>
          <cell r="O83">
            <v>460</v>
          </cell>
        </row>
        <row r="84">
          <cell r="D84" t="str">
            <v>010172000000480</v>
          </cell>
          <cell r="E84" t="str">
            <v>0101720000004</v>
          </cell>
          <cell r="F84">
            <v>1</v>
          </cell>
          <cell r="G84">
            <v>5</v>
          </cell>
          <cell r="H84" t="str">
            <v>4</v>
          </cell>
          <cell r="I84" t="str">
            <v>CEN3</v>
          </cell>
          <cell r="J84" t="str">
            <v>Enclos3</v>
          </cell>
          <cell r="K84" t="str">
            <v>Restaurant,Lounge Finish</v>
          </cell>
          <cell r="L84" t="str">
            <v>MS</v>
          </cell>
          <cell r="M84" t="str">
            <v>Miscellaneous</v>
          </cell>
          <cell r="N84" t="str">
            <v>BLUE FISH</v>
          </cell>
          <cell r="O84">
            <v>11340</v>
          </cell>
        </row>
        <row r="85">
          <cell r="D85" t="str">
            <v>010172000000481</v>
          </cell>
          <cell r="E85" t="str">
            <v>0101720000004</v>
          </cell>
          <cell r="F85">
            <v>0</v>
          </cell>
          <cell r="G85">
            <v>5</v>
          </cell>
          <cell r="H85" t="str">
            <v>4</v>
          </cell>
          <cell r="I85" t="str">
            <v>CPC2</v>
          </cell>
          <cell r="J85" t="str">
            <v>PvHCnc</v>
          </cell>
          <cell r="K85" t="str">
            <v>Paving - Heavy Concrete</v>
          </cell>
          <cell r="L85" t="str">
            <v>MS</v>
          </cell>
          <cell r="M85" t="str">
            <v>Miscellaneous</v>
          </cell>
          <cell r="N85" t="str"/>
          <cell r="O85">
            <v>23152</v>
          </cell>
        </row>
        <row r="86">
          <cell r="D86" t="str">
            <v>010172000000482</v>
          </cell>
          <cell r="E86" t="str">
            <v>0101720000004</v>
          </cell>
          <cell r="F86">
            <v>1</v>
          </cell>
          <cell r="G86">
            <v>5</v>
          </cell>
          <cell r="H86" t="str">
            <v>4</v>
          </cell>
          <cell r="I86" t="str">
            <v>CSS1</v>
          </cell>
          <cell r="J86" t="str">
            <v>WetSpr</v>
          </cell>
          <cell r="K86" t="str">
            <v>Wet Sprinkler</v>
          </cell>
          <cell r="L86" t="str">
            <v>MS</v>
          </cell>
          <cell r="M86" t="str">
            <v>Miscellaneous</v>
          </cell>
          <cell r="N86" t="str"/>
          <cell r="O86">
            <v>18900</v>
          </cell>
        </row>
        <row r="87">
          <cell r="D87" t="str">
            <v>011319000010283</v>
          </cell>
          <cell r="E87" t="str">
            <v>0113190000102</v>
          </cell>
          <cell r="F87">
            <v>0</v>
          </cell>
          <cell r="G87">
            <v>2</v>
          </cell>
          <cell r="H87" t="str">
            <v>4</v>
          </cell>
          <cell r="I87" t="str">
            <v>CPC1</v>
          </cell>
          <cell r="J87" t="str">
            <v>PvLCnc</v>
          </cell>
          <cell r="K87" t="str">
            <v>Paving - Light Concrete</v>
          </cell>
          <cell r="L87" t="str">
            <v>MS</v>
          </cell>
          <cell r="M87" t="str">
            <v>Miscellaneous</v>
          </cell>
          <cell r="N87" t="str"/>
          <cell r="O87">
            <v>7440</v>
          </cell>
        </row>
        <row r="88">
          <cell r="D88" t="str">
            <v>011319000010284</v>
          </cell>
          <cell r="E88" t="str">
            <v>0113190000102</v>
          </cell>
          <cell r="F88">
            <v>0</v>
          </cell>
          <cell r="G88">
            <v>2</v>
          </cell>
          <cell r="H88" t="str">
            <v>4</v>
          </cell>
          <cell r="I88" t="str">
            <v>CRG4</v>
          </cell>
          <cell r="J88" t="str">
            <v>DFrGar</v>
          </cell>
          <cell r="K88" t="str">
            <v>Detached Frame Garage</v>
          </cell>
          <cell r="L88" t="str">
            <v>MS</v>
          </cell>
          <cell r="M88" t="str">
            <v>Miscellaneous</v>
          </cell>
          <cell r="N88" t="str"/>
          <cell r="O88">
            <v>1368</v>
          </cell>
        </row>
        <row r="89">
          <cell r="D89" t="str">
            <v>013099019000685</v>
          </cell>
          <cell r="E89" t="str">
            <v>0130990190006</v>
          </cell>
          <cell r="F89">
            <v>0</v>
          </cell>
          <cell r="G89">
            <v>1</v>
          </cell>
          <cell r="H89" t="str">
            <v>4</v>
          </cell>
          <cell r="I89" t="str">
            <v>CPC1</v>
          </cell>
          <cell r="J89" t="str">
            <v>PvLCnc</v>
          </cell>
          <cell r="K89" t="str">
            <v>Paving - Light Concrete</v>
          </cell>
          <cell r="L89" t="str">
            <v>MS</v>
          </cell>
          <cell r="M89" t="str">
            <v>Miscellaneous</v>
          </cell>
          <cell r="N89" t="str">
            <v>CORR SIZE F/2019</v>
          </cell>
          <cell r="O89">
            <v>3950</v>
          </cell>
        </row>
        <row r="90">
          <cell r="D90" t="str">
            <v>013181000006786</v>
          </cell>
          <cell r="E90" t="str">
            <v>0131810000067</v>
          </cell>
          <cell r="F90">
            <v>3</v>
          </cell>
          <cell r="G90">
            <v>7</v>
          </cell>
          <cell r="H90" t="str">
            <v>5</v>
          </cell>
          <cell r="I90" t="str">
            <v>CEN6</v>
          </cell>
          <cell r="J90" t="str">
            <v>Enclos6</v>
          </cell>
          <cell r="K90" t="str">
            <v>Enclosure,  Office</v>
          </cell>
          <cell r="L90" t="str">
            <v>MS</v>
          </cell>
          <cell r="M90" t="str">
            <v>Miscellaneous</v>
          </cell>
          <cell r="N90" t="str">
            <v>E1 82</v>
          </cell>
          <cell r="O90">
            <v>1500</v>
          </cell>
        </row>
        <row r="91">
          <cell r="D91" t="str">
            <v>013181000006787</v>
          </cell>
          <cell r="E91" t="str">
            <v>0131810000067</v>
          </cell>
          <cell r="F91">
            <v>4</v>
          </cell>
          <cell r="G91">
            <v>7</v>
          </cell>
          <cell r="H91" t="str">
            <v>5</v>
          </cell>
          <cell r="I91" t="str">
            <v>CEN6</v>
          </cell>
          <cell r="J91" t="str">
            <v>Enclos6</v>
          </cell>
          <cell r="K91" t="str">
            <v>Enclosure,  Office</v>
          </cell>
          <cell r="L91" t="str">
            <v>MS</v>
          </cell>
          <cell r="M91" t="str">
            <v>Miscellaneous</v>
          </cell>
          <cell r="N91" t="str">
            <v>E1 82</v>
          </cell>
          <cell r="O91">
            <v>1500</v>
          </cell>
        </row>
        <row r="92">
          <cell r="D92" t="str">
            <v>013181000006788</v>
          </cell>
          <cell r="E92" t="str">
            <v>0131810000067</v>
          </cell>
          <cell r="F92">
            <v>1</v>
          </cell>
          <cell r="G92">
            <v>7</v>
          </cell>
          <cell r="H92" t="str">
            <v>5</v>
          </cell>
          <cell r="I92" t="str">
            <v>CEN6</v>
          </cell>
          <cell r="J92" t="str">
            <v>Enclos6</v>
          </cell>
          <cell r="K92" t="str">
            <v>Enclosure,  Office</v>
          </cell>
          <cell r="L92" t="str">
            <v>MS</v>
          </cell>
          <cell r="M92" t="str">
            <v>Miscellaneous</v>
          </cell>
          <cell r="N92" t="str">
            <v>E1 82</v>
          </cell>
          <cell r="O92">
            <v>2000</v>
          </cell>
        </row>
        <row r="93">
          <cell r="D93" t="str">
            <v>013181000006789</v>
          </cell>
          <cell r="E93" t="str">
            <v>0131810000067</v>
          </cell>
          <cell r="F93">
            <v>2</v>
          </cell>
          <cell r="G93">
            <v>7</v>
          </cell>
          <cell r="H93" t="str">
            <v>5</v>
          </cell>
          <cell r="I93" t="str">
            <v>CEN6</v>
          </cell>
          <cell r="J93" t="str">
            <v>Enclos6</v>
          </cell>
          <cell r="K93" t="str">
            <v>Enclosure,  Office</v>
          </cell>
          <cell r="L93" t="str">
            <v>MS</v>
          </cell>
          <cell r="M93" t="str">
            <v>Miscellaneous</v>
          </cell>
          <cell r="N93" t="str">
            <v>E1 82</v>
          </cell>
          <cell r="O93">
            <v>1500</v>
          </cell>
        </row>
        <row r="94">
          <cell r="D94" t="str">
            <v>013181000006790</v>
          </cell>
          <cell r="E94" t="str">
            <v>0131810000067</v>
          </cell>
          <cell r="F94">
            <v>3</v>
          </cell>
          <cell r="G94">
            <v>7</v>
          </cell>
          <cell r="H94" t="str">
            <v>5</v>
          </cell>
          <cell r="I94" t="str">
            <v>CLD4</v>
          </cell>
          <cell r="J94" t="str">
            <v>LDockT</v>
          </cell>
          <cell r="K94" t="str">
            <v>Truck - Train Wells</v>
          </cell>
          <cell r="L94" t="str">
            <v>MS</v>
          </cell>
          <cell r="M94" t="str">
            <v>Miscellaneous</v>
          </cell>
          <cell r="N94" t="str"/>
          <cell r="O94">
            <v>690</v>
          </cell>
        </row>
        <row r="95">
          <cell r="D95" t="str">
            <v>013181000006791</v>
          </cell>
          <cell r="E95" t="str">
            <v>0131810000067</v>
          </cell>
          <cell r="F95">
            <v>4</v>
          </cell>
          <cell r="G95">
            <v>7</v>
          </cell>
          <cell r="H95" t="str">
            <v>5</v>
          </cell>
          <cell r="I95" t="str">
            <v>CLD4</v>
          </cell>
          <cell r="J95" t="str">
            <v>LDockT</v>
          </cell>
          <cell r="K95" t="str">
            <v>Truck - Train Wells</v>
          </cell>
          <cell r="L95" t="str">
            <v>MS</v>
          </cell>
          <cell r="M95" t="str">
            <v>Miscellaneous</v>
          </cell>
          <cell r="N95" t="str"/>
          <cell r="O95">
            <v>648</v>
          </cell>
        </row>
        <row r="96">
          <cell r="D96" t="str">
            <v>037058023013692</v>
          </cell>
          <cell r="E96" t="str">
            <v>0370580230136</v>
          </cell>
          <cell r="F96">
            <v>0</v>
          </cell>
          <cell r="G96">
            <v>7</v>
          </cell>
          <cell r="H96" t="str">
            <v>4</v>
          </cell>
          <cell r="I96" t="str">
            <v>CCP6</v>
          </cell>
          <cell r="J96" t="str">
            <v>CpRfSl</v>
          </cell>
          <cell r="K96" t="str">
            <v>CANOPY ROOF AND SLAB</v>
          </cell>
          <cell r="L96" t="str">
            <v>MS</v>
          </cell>
          <cell r="M96" t="str">
            <v>Miscellaneous</v>
          </cell>
          <cell r="N96" t="str"/>
          <cell r="O96">
            <v>30</v>
          </cell>
        </row>
        <row r="97">
          <cell r="D97" t="str">
            <v>037058023013693</v>
          </cell>
          <cell r="E97" t="str">
            <v>0370580230136</v>
          </cell>
          <cell r="F97">
            <v>0</v>
          </cell>
          <cell r="G97">
            <v>7</v>
          </cell>
          <cell r="H97" t="str">
            <v>6</v>
          </cell>
          <cell r="I97" t="str">
            <v>CCP6</v>
          </cell>
          <cell r="J97" t="str">
            <v>CpRfSl</v>
          </cell>
          <cell r="K97" t="str">
            <v>CANOPY ROOF AND SLAB</v>
          </cell>
          <cell r="L97" t="str">
            <v>MS</v>
          </cell>
          <cell r="M97" t="str">
            <v>Miscellaneous</v>
          </cell>
          <cell r="N97" t="str"/>
          <cell r="O97">
            <v>3580</v>
          </cell>
        </row>
        <row r="98">
          <cell r="D98" t="str">
            <v>037058023013694</v>
          </cell>
          <cell r="E98" t="str">
            <v>0370580230136</v>
          </cell>
          <cell r="F98">
            <v>1</v>
          </cell>
          <cell r="G98">
            <v>7</v>
          </cell>
          <cell r="H98" t="str">
            <v>4</v>
          </cell>
          <cell r="I98" t="str">
            <v>CEN5</v>
          </cell>
          <cell r="J98" t="str">
            <v>Enclos5</v>
          </cell>
          <cell r="K98" t="str">
            <v>Enclosure,  Retail</v>
          </cell>
          <cell r="L98" t="str">
            <v>MS</v>
          </cell>
          <cell r="M98" t="str">
            <v>Miscellaneous</v>
          </cell>
          <cell r="N98" t="str">
            <v>E1 83</v>
          </cell>
          <cell r="O98">
            <v>150</v>
          </cell>
        </row>
        <row r="99">
          <cell r="D99" t="str">
            <v>037058023013695</v>
          </cell>
          <cell r="E99" t="str">
            <v>0370580230136</v>
          </cell>
          <cell r="F99">
            <v>1</v>
          </cell>
          <cell r="G99">
            <v>7</v>
          </cell>
          <cell r="H99" t="str">
            <v>4</v>
          </cell>
          <cell r="I99" t="str">
            <v>CEN5</v>
          </cell>
          <cell r="J99" t="str">
            <v>Enclos5</v>
          </cell>
          <cell r="K99" t="str">
            <v>Enclosure,  Retail</v>
          </cell>
          <cell r="L99" t="str">
            <v>MS</v>
          </cell>
          <cell r="M99" t="str">
            <v>Miscellaneous</v>
          </cell>
          <cell r="N99" t="str">
            <v>E2 83</v>
          </cell>
          <cell r="O99">
            <v>800</v>
          </cell>
        </row>
        <row r="100">
          <cell r="D100" t="str">
            <v>037058023013696</v>
          </cell>
          <cell r="E100" t="str">
            <v>0370580230136</v>
          </cell>
          <cell r="F100">
            <v>2</v>
          </cell>
          <cell r="G100">
            <v>7</v>
          </cell>
          <cell r="H100" t="str">
            <v>5</v>
          </cell>
          <cell r="I100" t="str">
            <v>CEN6</v>
          </cell>
          <cell r="J100" t="str">
            <v>Enclos6</v>
          </cell>
          <cell r="K100" t="str">
            <v>Enclosure,  Office</v>
          </cell>
          <cell r="L100" t="str">
            <v>MS</v>
          </cell>
          <cell r="M100" t="str">
            <v>Miscellaneous</v>
          </cell>
          <cell r="N100" t="str">
            <v>E1 82</v>
          </cell>
          <cell r="O100">
            <v>980</v>
          </cell>
        </row>
        <row r="101">
          <cell r="D101" t="str">
            <v>037058023013697</v>
          </cell>
          <cell r="E101" t="str">
            <v>0370580230136</v>
          </cell>
          <cell r="F101">
            <v>0</v>
          </cell>
          <cell r="G101">
            <v>7</v>
          </cell>
          <cell r="H101" t="str">
            <v>4</v>
          </cell>
          <cell r="I101" t="str">
            <v>CPA1</v>
          </cell>
          <cell r="J101" t="str">
            <v>PavAsp</v>
          </cell>
          <cell r="K101" t="str">
            <v>Paving - Asphalt</v>
          </cell>
          <cell r="L101" t="str">
            <v>MS</v>
          </cell>
          <cell r="M101" t="str">
            <v>Miscellaneous</v>
          </cell>
          <cell r="N101" t="str"/>
          <cell r="O101">
            <v>12000</v>
          </cell>
        </row>
        <row r="102">
          <cell r="D102" t="str">
            <v>038284000001398</v>
          </cell>
          <cell r="E102" t="str">
            <v>0382840000013</v>
          </cell>
          <cell r="F102">
            <v>0</v>
          </cell>
          <cell r="G102">
            <v>6</v>
          </cell>
          <cell r="H102" t="str">
            <v>4</v>
          </cell>
          <cell r="I102" t="str">
            <v>CCP6</v>
          </cell>
          <cell r="J102" t="str">
            <v>CpRfSl</v>
          </cell>
          <cell r="K102" t="str">
            <v>CANOPY ROOF AND SLAB</v>
          </cell>
          <cell r="L102" t="str">
            <v>MS</v>
          </cell>
          <cell r="M102" t="str">
            <v>Miscellaneous</v>
          </cell>
          <cell r="N102" t="str">
            <v>INCLUDES ALL BLDGS</v>
          </cell>
          <cell r="O102">
            <v>1875</v>
          </cell>
        </row>
        <row r="103">
          <cell r="D103" t="str">
            <v>038284000001399</v>
          </cell>
          <cell r="E103" t="str">
            <v>0382840000013</v>
          </cell>
          <cell r="F103">
            <v>1</v>
          </cell>
          <cell r="G103">
            <v>6</v>
          </cell>
          <cell r="H103" t="str">
            <v>4</v>
          </cell>
          <cell r="I103" t="str">
            <v>CEN6</v>
          </cell>
          <cell r="J103" t="str">
            <v>Enclos6</v>
          </cell>
          <cell r="K103" t="str">
            <v>Enclosure,  Office</v>
          </cell>
          <cell r="L103" t="str">
            <v>MS</v>
          </cell>
          <cell r="M103" t="str">
            <v>Miscellaneous</v>
          </cell>
          <cell r="N103" t="str">
            <v>E1 82</v>
          </cell>
          <cell r="O103">
            <v>2500</v>
          </cell>
        </row>
        <row r="104">
          <cell r="D104" t="str">
            <v>0382840000013100</v>
          </cell>
          <cell r="E104" t="str">
            <v>0382840000013</v>
          </cell>
          <cell r="F104">
            <v>2</v>
          </cell>
          <cell r="G104">
            <v>6</v>
          </cell>
          <cell r="H104" t="str">
            <v>4</v>
          </cell>
          <cell r="I104" t="str">
            <v>CEN6</v>
          </cell>
          <cell r="J104" t="str">
            <v>Enclos6</v>
          </cell>
          <cell r="K104" t="str">
            <v>Enclosure,  Office</v>
          </cell>
          <cell r="L104" t="str">
            <v>MS</v>
          </cell>
          <cell r="M104" t="str">
            <v>Miscellaneous</v>
          </cell>
          <cell r="N104" t="str">
            <v>E1 82</v>
          </cell>
          <cell r="O104">
            <v>2280</v>
          </cell>
        </row>
        <row r="105">
          <cell r="D105" t="str">
            <v>0382840000013101</v>
          </cell>
          <cell r="E105" t="str">
            <v>0382840000013</v>
          </cell>
          <cell r="F105">
            <v>3</v>
          </cell>
          <cell r="G105">
            <v>6</v>
          </cell>
          <cell r="H105" t="str">
            <v>4</v>
          </cell>
          <cell r="I105" t="str">
            <v>CEN6</v>
          </cell>
          <cell r="J105" t="str">
            <v>Enclos6</v>
          </cell>
          <cell r="K105" t="str">
            <v>Enclosure,  Office</v>
          </cell>
          <cell r="L105" t="str">
            <v>MS</v>
          </cell>
          <cell r="M105" t="str">
            <v>Miscellaneous</v>
          </cell>
          <cell r="N105" t="str"/>
          <cell r="O105">
            <v>2060</v>
          </cell>
        </row>
        <row r="106">
          <cell r="D106" t="str">
            <v>0382840000013102</v>
          </cell>
          <cell r="E106" t="str">
            <v>0382840000013</v>
          </cell>
          <cell r="F106">
            <v>4</v>
          </cell>
          <cell r="G106">
            <v>6</v>
          </cell>
          <cell r="H106" t="str">
            <v>4</v>
          </cell>
          <cell r="I106" t="str">
            <v>CEN6</v>
          </cell>
          <cell r="J106" t="str">
            <v>Enclos6</v>
          </cell>
          <cell r="K106" t="str">
            <v>Enclosure,  Office</v>
          </cell>
          <cell r="L106" t="str">
            <v>MS</v>
          </cell>
          <cell r="M106" t="str">
            <v>Miscellaneous</v>
          </cell>
          <cell r="N106" t="str"/>
          <cell r="O106">
            <v>750</v>
          </cell>
        </row>
        <row r="107">
          <cell r="D107" t="str">
            <v>0382840000013103</v>
          </cell>
          <cell r="E107" t="str">
            <v>0382840000013</v>
          </cell>
          <cell r="F107">
            <v>0</v>
          </cell>
          <cell r="G107">
            <v>6</v>
          </cell>
          <cell r="H107" t="str">
            <v>4</v>
          </cell>
          <cell r="I107" t="str">
            <v>CPA1</v>
          </cell>
          <cell r="J107" t="str">
            <v>PavAsp</v>
          </cell>
          <cell r="K107" t="str">
            <v>Paving - Asphalt</v>
          </cell>
          <cell r="L107" t="str">
            <v>MS</v>
          </cell>
          <cell r="M107" t="str">
            <v>Miscellaneous</v>
          </cell>
          <cell r="N107" t="str"/>
          <cell r="O107">
            <v>27000</v>
          </cell>
        </row>
        <row r="108">
          <cell r="D108" t="str">
            <v>0392010000213104</v>
          </cell>
          <cell r="E108" t="str">
            <v>0392010000213</v>
          </cell>
          <cell r="F108">
            <v>0</v>
          </cell>
          <cell r="G108">
            <v>2</v>
          </cell>
          <cell r="H108" t="str">
            <v>4</v>
          </cell>
          <cell r="I108" t="str">
            <v>CPC1</v>
          </cell>
          <cell r="J108" t="str">
            <v>PvLCnc</v>
          </cell>
          <cell r="K108" t="str">
            <v>Paving - Light Concrete</v>
          </cell>
          <cell r="L108" t="str">
            <v>MS</v>
          </cell>
          <cell r="M108" t="str">
            <v>Miscellaneous</v>
          </cell>
          <cell r="N108" t="str"/>
          <cell r="O108">
            <v>1199</v>
          </cell>
        </row>
        <row r="109">
          <cell r="D109" t="str">
            <v>0392010000213105</v>
          </cell>
          <cell r="E109" t="str">
            <v>0392010000213</v>
          </cell>
          <cell r="F109">
            <v>1</v>
          </cell>
          <cell r="G109">
            <v>2</v>
          </cell>
          <cell r="H109" t="str">
            <v>4</v>
          </cell>
          <cell r="I109" t="str">
            <v>CRP1</v>
          </cell>
          <cell r="J109" t="str">
            <v>Porch</v>
          </cell>
          <cell r="K109" t="str">
            <v>Porch, Open</v>
          </cell>
          <cell r="L109" t="str">
            <v>MS</v>
          </cell>
          <cell r="M109" t="str">
            <v>Miscellaneous</v>
          </cell>
          <cell r="N109" t="str">
            <v>2 OPEN AREAS FOR DOGS PU/2019</v>
          </cell>
          <cell r="O109">
            <v>1104</v>
          </cell>
        </row>
        <row r="110">
          <cell r="D110" t="str">
            <v>0400100000012106</v>
          </cell>
          <cell r="E110" t="str">
            <v>0400100000012</v>
          </cell>
          <cell r="F110">
            <v>1</v>
          </cell>
          <cell r="G110">
            <v>6</v>
          </cell>
          <cell r="H110" t="str">
            <v>4</v>
          </cell>
          <cell r="I110" t="str">
            <v>CCP5</v>
          </cell>
          <cell r="J110" t="str">
            <v>Canopy</v>
          </cell>
          <cell r="K110" t="str">
            <v>CANOPY ONLY</v>
          </cell>
          <cell r="L110" t="str">
            <v>MS</v>
          </cell>
          <cell r="M110" t="str">
            <v>Miscellaneous</v>
          </cell>
          <cell r="N110" t="str">
            <v>P/U FOR 2014</v>
          </cell>
          <cell r="O110">
            <v>650</v>
          </cell>
        </row>
        <row r="111">
          <cell r="D111" t="str">
            <v>0400100000012107</v>
          </cell>
          <cell r="E111" t="str">
            <v>0400100000012</v>
          </cell>
          <cell r="F111">
            <v>1</v>
          </cell>
          <cell r="G111">
            <v>6</v>
          </cell>
          <cell r="H111" t="str">
            <v>4</v>
          </cell>
          <cell r="I111" t="str">
            <v>CDL1</v>
          </cell>
          <cell r="J111" t="str">
            <v>DLFloor</v>
          </cell>
          <cell r="K111" t="str">
            <v>Dock Level Floor</v>
          </cell>
          <cell r="L111" t="str">
            <v>MS</v>
          </cell>
          <cell r="M111" t="str">
            <v>Miscellaneous</v>
          </cell>
          <cell r="N111" t="str"/>
          <cell r="O111">
            <v>19846</v>
          </cell>
        </row>
        <row r="112">
          <cell r="D112" t="str">
            <v>0400100000012108</v>
          </cell>
          <cell r="E112" t="str">
            <v>0400100000012</v>
          </cell>
          <cell r="F112">
            <v>1</v>
          </cell>
          <cell r="G112">
            <v>6</v>
          </cell>
          <cell r="H112" t="str">
            <v>4</v>
          </cell>
          <cell r="I112" t="str">
            <v>CEN6</v>
          </cell>
          <cell r="J112" t="str">
            <v>Enclos6</v>
          </cell>
          <cell r="K112" t="str">
            <v>Enclosure,  Office</v>
          </cell>
          <cell r="L112" t="str">
            <v>MS</v>
          </cell>
          <cell r="M112" t="str">
            <v>Miscellaneous</v>
          </cell>
          <cell r="N112" t="str">
            <v>E1 82</v>
          </cell>
          <cell r="O112">
            <v>1200</v>
          </cell>
        </row>
        <row r="113">
          <cell r="D113" t="str">
            <v>0400100000012109</v>
          </cell>
          <cell r="E113" t="str">
            <v>0400100000012</v>
          </cell>
          <cell r="F113">
            <v>1</v>
          </cell>
          <cell r="G113">
            <v>6</v>
          </cell>
          <cell r="H113" t="str">
            <v>4</v>
          </cell>
          <cell r="I113" t="str">
            <v>CLD1</v>
          </cell>
          <cell r="J113" t="str">
            <v>LDock</v>
          </cell>
          <cell r="K113" t="str">
            <v>Load Dock, Stone or Concrete</v>
          </cell>
          <cell r="L113" t="str">
            <v>MS</v>
          </cell>
          <cell r="M113" t="str">
            <v>Miscellaneous</v>
          </cell>
          <cell r="N113" t="str">
            <v>P/U FOR 2014</v>
          </cell>
          <cell r="O113">
            <v>8330</v>
          </cell>
        </row>
        <row r="114">
          <cell r="D114" t="str">
            <v>0400100000012110</v>
          </cell>
          <cell r="E114" t="str">
            <v>0400100000012</v>
          </cell>
          <cell r="F114">
            <v>0</v>
          </cell>
          <cell r="G114">
            <v>6</v>
          </cell>
          <cell r="H114" t="str">
            <v>4</v>
          </cell>
          <cell r="I114" t="str">
            <v>CRS2</v>
          </cell>
          <cell r="J114" t="str">
            <v>MUBldg</v>
          </cell>
          <cell r="K114" t="str">
            <v>UTILITY BLDG - METAL</v>
          </cell>
          <cell r="L114" t="str">
            <v>MS</v>
          </cell>
          <cell r="M114" t="str">
            <v>Miscellaneous</v>
          </cell>
          <cell r="N114" t="str">
            <v>P/U FOR 2014</v>
          </cell>
          <cell r="O114">
            <v>2748</v>
          </cell>
        </row>
        <row r="115">
          <cell r="D115" t="str">
            <v>0400100000012111</v>
          </cell>
          <cell r="E115" t="str">
            <v>0400100000012</v>
          </cell>
          <cell r="F115">
            <v>0</v>
          </cell>
          <cell r="G115">
            <v>6</v>
          </cell>
          <cell r="H115" t="str">
            <v>4</v>
          </cell>
          <cell r="I115" t="str">
            <v>CRS2</v>
          </cell>
          <cell r="J115" t="str">
            <v>MUBldg</v>
          </cell>
          <cell r="K115" t="str">
            <v>UTILITY BLDG - METAL</v>
          </cell>
          <cell r="L115" t="str">
            <v>MS</v>
          </cell>
          <cell r="M115" t="str">
            <v>Miscellaneous</v>
          </cell>
          <cell r="N115" t="str">
            <v>P/U FOR 2014</v>
          </cell>
          <cell r="O115">
            <v>975</v>
          </cell>
        </row>
        <row r="116">
          <cell r="D116" t="str">
            <v>0402030000006112</v>
          </cell>
          <cell r="E116" t="str">
            <v>0402030000006</v>
          </cell>
          <cell r="F116">
            <v>0</v>
          </cell>
          <cell r="G116">
            <v>2</v>
          </cell>
          <cell r="H116" t="str">
            <v>4</v>
          </cell>
          <cell r="I116" t="str">
            <v>COM2</v>
          </cell>
          <cell r="J116" t="str">
            <v>MODOfA</v>
          </cell>
          <cell r="K116" t="str">
            <v>Portable/Modular Office - Average</v>
          </cell>
          <cell r="L116" t="str">
            <v>Ms</v>
          </cell>
          <cell r="M116" t="str">
            <v>Miscellaneous</v>
          </cell>
          <cell r="N116" t="str">
            <v>ADJ F/2015</v>
          </cell>
          <cell r="O116">
            <v>672</v>
          </cell>
        </row>
        <row r="117">
          <cell r="D117" t="str">
            <v>0402030000006113</v>
          </cell>
          <cell r="E117" t="str">
            <v>0402030000006</v>
          </cell>
          <cell r="F117">
            <v>0</v>
          </cell>
          <cell r="G117">
            <v>2</v>
          </cell>
          <cell r="H117" t="str">
            <v>4</v>
          </cell>
          <cell r="I117" t="str">
            <v>CRS1</v>
          </cell>
          <cell r="J117" t="str">
            <v>FrUBld</v>
          </cell>
          <cell r="K117" t="str">
            <v>UTILITY BLDG - FRAME</v>
          </cell>
          <cell r="L117" t="str">
            <v>MS</v>
          </cell>
          <cell r="M117" t="str">
            <v>Miscellaneous</v>
          </cell>
          <cell r="N117" t="str">
            <v>PU F/2015</v>
          </cell>
          <cell r="O117">
            <v>420</v>
          </cell>
        </row>
        <row r="118">
          <cell r="D118" t="str">
            <v>0410070150009114</v>
          </cell>
          <cell r="E118" t="str">
            <v>0410070150009</v>
          </cell>
          <cell r="F118">
            <v>0</v>
          </cell>
          <cell r="G118">
            <v>3</v>
          </cell>
          <cell r="H118" t="str">
            <v>4</v>
          </cell>
          <cell r="I118" t="str">
            <v>CCP6</v>
          </cell>
          <cell r="J118" t="str">
            <v>CpRfSl</v>
          </cell>
          <cell r="K118" t="str">
            <v>CANOPY ROOF AND SLAB</v>
          </cell>
          <cell r="L118" t="str">
            <v>MS</v>
          </cell>
          <cell r="M118" t="str">
            <v>Miscellaneous</v>
          </cell>
          <cell r="N118" t="str"/>
          <cell r="O118">
            <v>708</v>
          </cell>
        </row>
        <row r="119">
          <cell r="D119" t="str">
            <v>0410070150009115</v>
          </cell>
          <cell r="E119" t="str">
            <v>0410070150009</v>
          </cell>
          <cell r="F119">
            <v>0</v>
          </cell>
          <cell r="G119">
            <v>3</v>
          </cell>
          <cell r="H119" t="str">
            <v>4</v>
          </cell>
          <cell r="I119" t="str">
            <v>CEN5</v>
          </cell>
          <cell r="J119" t="str">
            <v>Enclos5</v>
          </cell>
          <cell r="K119" t="str">
            <v>Enclosure,  Retail</v>
          </cell>
          <cell r="L119" t="str">
            <v>MS</v>
          </cell>
          <cell r="M119" t="str">
            <v>Miscellaneous</v>
          </cell>
          <cell r="N119" t="str"/>
          <cell r="O119">
            <v>3900</v>
          </cell>
        </row>
        <row r="120">
          <cell r="D120" t="str">
            <v>0410070150009116</v>
          </cell>
          <cell r="E120" t="str">
            <v>0410070150009</v>
          </cell>
          <cell r="F120">
            <v>0</v>
          </cell>
          <cell r="G120">
            <v>3</v>
          </cell>
          <cell r="H120" t="str">
            <v>4</v>
          </cell>
          <cell r="I120" t="str">
            <v>CPC1</v>
          </cell>
          <cell r="J120" t="str">
            <v>PvLCnc</v>
          </cell>
          <cell r="K120" t="str">
            <v>Paving - Light Concrete</v>
          </cell>
          <cell r="L120" t="str">
            <v>MS</v>
          </cell>
          <cell r="M120" t="str">
            <v>Miscellaneous</v>
          </cell>
          <cell r="N120" t="str"/>
          <cell r="O120">
            <v>7908</v>
          </cell>
        </row>
        <row r="121">
          <cell r="D121" t="str">
            <v>0410070200009117</v>
          </cell>
          <cell r="E121" t="str">
            <v>0410070200009</v>
          </cell>
          <cell r="F121">
            <v>0</v>
          </cell>
          <cell r="G121">
            <v>3</v>
          </cell>
          <cell r="H121" t="str">
            <v>4</v>
          </cell>
          <cell r="I121" t="str">
            <v>CCP5</v>
          </cell>
          <cell r="J121" t="str">
            <v>Canopy</v>
          </cell>
          <cell r="K121" t="str">
            <v>CANOPY ONLY</v>
          </cell>
          <cell r="L121" t="str">
            <v>MS</v>
          </cell>
          <cell r="M121" t="str">
            <v>Miscellaneous</v>
          </cell>
          <cell r="N121" t="str"/>
          <cell r="O121">
            <v>9000</v>
          </cell>
        </row>
        <row r="122">
          <cell r="D122" t="str">
            <v>0410070200009118</v>
          </cell>
          <cell r="E122" t="str">
            <v>0410070200009</v>
          </cell>
          <cell r="F122">
            <v>0</v>
          </cell>
          <cell r="G122">
            <v>3</v>
          </cell>
          <cell r="H122" t="str">
            <v>4</v>
          </cell>
          <cell r="I122" t="str">
            <v>CPA1</v>
          </cell>
          <cell r="J122" t="str">
            <v>PavAsp</v>
          </cell>
          <cell r="K122" t="str">
            <v>Paving - Asphalt</v>
          </cell>
          <cell r="L122" t="str">
            <v>MS</v>
          </cell>
          <cell r="M122" t="str">
            <v>Miscellaneous</v>
          </cell>
          <cell r="N122" t="str"/>
          <cell r="O122">
            <v>44343</v>
          </cell>
        </row>
        <row r="123">
          <cell r="D123" t="str">
            <v>0410070200009119</v>
          </cell>
          <cell r="E123" t="str">
            <v>0410070200009</v>
          </cell>
          <cell r="F123">
            <v>0</v>
          </cell>
          <cell r="G123">
            <v>3</v>
          </cell>
          <cell r="H123" t="str">
            <v>4</v>
          </cell>
          <cell r="I123" t="str">
            <v>CSC1</v>
          </cell>
          <cell r="J123" t="str">
            <v>Pool</v>
          </cell>
          <cell r="K123" t="str">
            <v>Swimming Pool</v>
          </cell>
          <cell r="L123" t="str">
            <v>MS</v>
          </cell>
          <cell r="M123" t="str">
            <v>Miscellaneous</v>
          </cell>
          <cell r="N123" t="str">
            <v>NOT FILLED 11/17/11, SEE PIC</v>
          </cell>
          <cell r="O123">
            <v>993</v>
          </cell>
        </row>
        <row r="124">
          <cell r="D124" t="str">
            <v>0410070370028120</v>
          </cell>
          <cell r="E124" t="str">
            <v>0410070370028</v>
          </cell>
          <cell r="F124">
            <v>0</v>
          </cell>
          <cell r="G124">
            <v>3</v>
          </cell>
          <cell r="H124" t="str">
            <v>4</v>
          </cell>
          <cell r="I124" t="str">
            <v>CCP6</v>
          </cell>
          <cell r="J124" t="str">
            <v>CpRfSl</v>
          </cell>
          <cell r="K124" t="str">
            <v>CANOPY ROOF AND SLAB</v>
          </cell>
          <cell r="L124" t="str">
            <v>MS</v>
          </cell>
          <cell r="M124" t="str">
            <v>Miscellaneous</v>
          </cell>
          <cell r="N124" t="str"/>
          <cell r="O124">
            <v>75</v>
          </cell>
        </row>
        <row r="125">
          <cell r="D125" t="str">
            <v>0410070370028121</v>
          </cell>
          <cell r="E125" t="str">
            <v>0410070370028</v>
          </cell>
          <cell r="F125">
            <v>1</v>
          </cell>
          <cell r="G125">
            <v>3</v>
          </cell>
          <cell r="H125" t="str">
            <v>4</v>
          </cell>
          <cell r="I125" t="str">
            <v>CEN4</v>
          </cell>
          <cell r="J125" t="str">
            <v>Enclos4</v>
          </cell>
          <cell r="K125" t="str">
            <v>Enclosure,  Storage</v>
          </cell>
          <cell r="L125" t="str">
            <v>MS</v>
          </cell>
          <cell r="M125" t="str">
            <v>Miscellaneous</v>
          </cell>
          <cell r="N125" t="str">
            <v>E1 45</v>
          </cell>
          <cell r="O125">
            <v>400</v>
          </cell>
        </row>
        <row r="126">
          <cell r="D126" t="str">
            <v>0410070370028122</v>
          </cell>
          <cell r="E126" t="str">
            <v>0410070370028</v>
          </cell>
          <cell r="F126">
            <v>0</v>
          </cell>
          <cell r="G126">
            <v>3</v>
          </cell>
          <cell r="H126" t="str">
            <v>4</v>
          </cell>
          <cell r="I126" t="str">
            <v>CPC1</v>
          </cell>
          <cell r="J126" t="str">
            <v>PvLCnc</v>
          </cell>
          <cell r="K126" t="str">
            <v>Paving - Light Concrete</v>
          </cell>
          <cell r="L126" t="str">
            <v>MS</v>
          </cell>
          <cell r="M126" t="str">
            <v>Miscellaneous</v>
          </cell>
          <cell r="N126" t="str"/>
          <cell r="O126">
            <v>3000</v>
          </cell>
        </row>
        <row r="127">
          <cell r="D127" t="str">
            <v>0410300000120123</v>
          </cell>
          <cell r="E127" t="str">
            <v>0410300000120</v>
          </cell>
          <cell r="F127">
            <v>0</v>
          </cell>
          <cell r="G127">
            <v>8</v>
          </cell>
          <cell r="H127" t="str">
            <v>4</v>
          </cell>
          <cell r="I127" t="str">
            <v>CCP5</v>
          </cell>
          <cell r="J127" t="str">
            <v>Canopy</v>
          </cell>
          <cell r="K127" t="str">
            <v>CANOPY ONLY</v>
          </cell>
          <cell r="L127" t="str">
            <v>MS</v>
          </cell>
          <cell r="M127" t="str">
            <v>Miscellaneous</v>
          </cell>
          <cell r="N127" t="str"/>
          <cell r="O127">
            <v>4590</v>
          </cell>
        </row>
        <row r="128">
          <cell r="D128" t="str">
            <v>0410300000120124</v>
          </cell>
          <cell r="E128" t="str">
            <v>0410300000120</v>
          </cell>
          <cell r="F128">
            <v>0</v>
          </cell>
          <cell r="G128">
            <v>8</v>
          </cell>
          <cell r="H128" t="str">
            <v>4</v>
          </cell>
          <cell r="I128" t="str">
            <v>CCP5</v>
          </cell>
          <cell r="J128" t="str">
            <v>Canopy</v>
          </cell>
          <cell r="K128" t="str">
            <v>CANOPY ONLY</v>
          </cell>
          <cell r="L128" t="str">
            <v>MS</v>
          </cell>
          <cell r="M128" t="str">
            <v>Miscellaneous</v>
          </cell>
          <cell r="N128" t="str"/>
          <cell r="O128">
            <v>2448</v>
          </cell>
        </row>
        <row r="129">
          <cell r="D129" t="str">
            <v>0410300000120125</v>
          </cell>
          <cell r="E129" t="str">
            <v>0410300000120</v>
          </cell>
          <cell r="F129">
            <v>0</v>
          </cell>
          <cell r="G129">
            <v>8</v>
          </cell>
          <cell r="H129" t="str">
            <v>4</v>
          </cell>
          <cell r="I129" t="str">
            <v>CCP5</v>
          </cell>
          <cell r="J129" t="str">
            <v>Canopy</v>
          </cell>
          <cell r="K129" t="str">
            <v>CANOPY ONLY</v>
          </cell>
          <cell r="L129" t="str">
            <v>MS</v>
          </cell>
          <cell r="M129" t="str">
            <v>Miscellaneous</v>
          </cell>
          <cell r="N129" t="str"/>
          <cell r="O129">
            <v>1188</v>
          </cell>
        </row>
        <row r="130">
          <cell r="D130" t="str">
            <v>0410300000120126</v>
          </cell>
          <cell r="E130" t="str">
            <v>0410300000120</v>
          </cell>
          <cell r="F130">
            <v>0</v>
          </cell>
          <cell r="G130">
            <v>8</v>
          </cell>
          <cell r="H130" t="str">
            <v>4</v>
          </cell>
          <cell r="I130" t="str">
            <v>CCP5</v>
          </cell>
          <cell r="J130" t="str">
            <v>Canopy</v>
          </cell>
          <cell r="K130" t="str">
            <v>CANOPY ONLY</v>
          </cell>
          <cell r="L130" t="str">
            <v>MS</v>
          </cell>
          <cell r="M130" t="str">
            <v>Miscellaneous</v>
          </cell>
          <cell r="N130" t="str"/>
          <cell r="O130">
            <v>2040</v>
          </cell>
        </row>
        <row r="131">
          <cell r="D131" t="str">
            <v>0410300000120127</v>
          </cell>
          <cell r="E131" t="str">
            <v>0410300000120</v>
          </cell>
          <cell r="F131">
            <v>0</v>
          </cell>
          <cell r="G131">
            <v>8</v>
          </cell>
          <cell r="H131" t="str">
            <v>4</v>
          </cell>
          <cell r="I131" t="str">
            <v>CPA1</v>
          </cell>
          <cell r="J131" t="str">
            <v>PavAsp</v>
          </cell>
          <cell r="K131" t="str">
            <v>Paving - Asphalt</v>
          </cell>
          <cell r="L131" t="str">
            <v>MS</v>
          </cell>
          <cell r="M131" t="str">
            <v>Miscellaneous</v>
          </cell>
          <cell r="N131" t="str"/>
          <cell r="O131">
            <v>20500</v>
          </cell>
        </row>
        <row r="132">
          <cell r="D132" t="str">
            <v>0410300000120128</v>
          </cell>
          <cell r="E132" t="str">
            <v>0410300000120</v>
          </cell>
          <cell r="F132">
            <v>0</v>
          </cell>
          <cell r="G132">
            <v>8</v>
          </cell>
          <cell r="H132" t="str">
            <v>4</v>
          </cell>
          <cell r="I132" t="str">
            <v>CRS1</v>
          </cell>
          <cell r="J132" t="str">
            <v>FrUBld</v>
          </cell>
          <cell r="K132" t="str">
            <v>UTILITY BLDG - FRAME</v>
          </cell>
          <cell r="L132" t="str">
            <v>MS</v>
          </cell>
          <cell r="M132" t="str">
            <v>Miscellaneous</v>
          </cell>
          <cell r="N132" t="str"/>
          <cell r="O132">
            <v>594</v>
          </cell>
        </row>
        <row r="133">
          <cell r="D133" t="str">
            <v>0410300000120129</v>
          </cell>
          <cell r="E133" t="str">
            <v>0410300000120</v>
          </cell>
          <cell r="F133">
            <v>0</v>
          </cell>
          <cell r="G133">
            <v>8</v>
          </cell>
          <cell r="H133" t="str">
            <v>4</v>
          </cell>
          <cell r="I133" t="str">
            <v>CRS2</v>
          </cell>
          <cell r="J133" t="str">
            <v>MUBldg</v>
          </cell>
          <cell r="K133" t="str">
            <v>UTILITY BLDG - METAL</v>
          </cell>
          <cell r="L133" t="str">
            <v>MS</v>
          </cell>
          <cell r="M133" t="str">
            <v>Miscellaneous</v>
          </cell>
          <cell r="N133" t="str"/>
          <cell r="O133">
            <v>480</v>
          </cell>
        </row>
        <row r="134">
          <cell r="D134" t="str">
            <v>0410360000042130</v>
          </cell>
          <cell r="E134" t="str">
            <v>0410360000042</v>
          </cell>
          <cell r="F134">
            <v>6</v>
          </cell>
          <cell r="G134">
            <v>5</v>
          </cell>
          <cell r="H134" t="str">
            <v>4</v>
          </cell>
          <cell r="I134" t="str">
            <v>CCP6</v>
          </cell>
          <cell r="J134" t="str">
            <v>CpRfSl</v>
          </cell>
          <cell r="K134" t="str">
            <v>CANOPY ROOF AND SLAB</v>
          </cell>
          <cell r="L134" t="str">
            <v>MS</v>
          </cell>
          <cell r="M134" t="str">
            <v>Miscellaneous</v>
          </cell>
          <cell r="N134" t="str"/>
          <cell r="O134">
            <v>650</v>
          </cell>
        </row>
        <row r="135">
          <cell r="D135" t="str">
            <v>0410360000042131</v>
          </cell>
          <cell r="E135" t="str">
            <v>0410360000042</v>
          </cell>
          <cell r="F135">
            <v>0</v>
          </cell>
          <cell r="G135">
            <v>5</v>
          </cell>
          <cell r="H135" t="str">
            <v>4</v>
          </cell>
          <cell r="I135" t="str">
            <v>CPC2</v>
          </cell>
          <cell r="J135" t="str">
            <v>PvHCnc</v>
          </cell>
          <cell r="K135" t="str">
            <v>Paving - Heavy Concrete</v>
          </cell>
          <cell r="L135" t="str">
            <v>MS</v>
          </cell>
          <cell r="M135" t="str">
            <v>Miscellaneous</v>
          </cell>
          <cell r="N135" t="str"/>
          <cell r="O135">
            <v>228000</v>
          </cell>
        </row>
        <row r="136">
          <cell r="D136" t="str">
            <v>0410360000042132</v>
          </cell>
          <cell r="E136" t="str">
            <v>0410360000042</v>
          </cell>
          <cell r="F136">
            <v>1</v>
          </cell>
          <cell r="G136">
            <v>5</v>
          </cell>
          <cell r="H136" t="str">
            <v>4</v>
          </cell>
          <cell r="I136" t="str">
            <v>CRP1</v>
          </cell>
          <cell r="J136" t="str">
            <v>Porch</v>
          </cell>
          <cell r="K136" t="str">
            <v>Porch, Open</v>
          </cell>
          <cell r="L136" t="str">
            <v>MS</v>
          </cell>
          <cell r="M136" t="str">
            <v>Miscellaneous</v>
          </cell>
          <cell r="N136" t="str"/>
          <cell r="O136">
            <v>2784</v>
          </cell>
        </row>
        <row r="137">
          <cell r="D137" t="str">
            <v>0410360000042133</v>
          </cell>
          <cell r="E137" t="str">
            <v>0410360000042</v>
          </cell>
          <cell r="F137">
            <v>7</v>
          </cell>
          <cell r="G137">
            <v>5</v>
          </cell>
          <cell r="H137" t="str">
            <v>4</v>
          </cell>
          <cell r="I137" t="str">
            <v>CSS1</v>
          </cell>
          <cell r="J137" t="str">
            <v>WetSpr</v>
          </cell>
          <cell r="K137" t="str">
            <v>Wet Sprinkler</v>
          </cell>
          <cell r="L137" t="str">
            <v>MS</v>
          </cell>
          <cell r="M137" t="str">
            <v>Miscellaneous</v>
          </cell>
          <cell r="N137" t="str"/>
          <cell r="O137">
            <v>39055</v>
          </cell>
        </row>
        <row r="138">
          <cell r="D138" t="str">
            <v>0410360000042134</v>
          </cell>
          <cell r="E138" t="str">
            <v>0410360000042</v>
          </cell>
          <cell r="F138">
            <v>1</v>
          </cell>
          <cell r="G138">
            <v>5</v>
          </cell>
          <cell r="H138" t="str">
            <v>4</v>
          </cell>
          <cell r="I138" t="str">
            <v>CSS1</v>
          </cell>
          <cell r="J138" t="str">
            <v>WetSpr</v>
          </cell>
          <cell r="K138" t="str">
            <v>Wet Sprinkler</v>
          </cell>
          <cell r="L138" t="str">
            <v>MS</v>
          </cell>
          <cell r="M138" t="str">
            <v>Miscellaneous</v>
          </cell>
          <cell r="N138" t="str"/>
          <cell r="O138">
            <v>36271</v>
          </cell>
        </row>
        <row r="139">
          <cell r="D139" t="str">
            <v>0410360000535135</v>
          </cell>
          <cell r="E139" t="str">
            <v>0410360000535</v>
          </cell>
          <cell r="F139">
            <v>2</v>
          </cell>
          <cell r="G139">
            <v>10</v>
          </cell>
          <cell r="H139" t="str">
            <v>4</v>
          </cell>
          <cell r="I139" t="str">
            <v>CCP6</v>
          </cell>
          <cell r="J139" t="str">
            <v>CpRfSl</v>
          </cell>
          <cell r="K139" t="str">
            <v>CANOPY ROOF AND SLAB</v>
          </cell>
          <cell r="L139" t="str">
            <v>MS</v>
          </cell>
          <cell r="M139" t="str">
            <v>Miscellaneous</v>
          </cell>
          <cell r="N139" t="str"/>
          <cell r="O139">
            <v>500</v>
          </cell>
        </row>
        <row r="140">
          <cell r="D140" t="str">
            <v>0410360000535136</v>
          </cell>
          <cell r="E140" t="str">
            <v>0410360000535</v>
          </cell>
          <cell r="F140">
            <v>5</v>
          </cell>
          <cell r="G140">
            <v>10</v>
          </cell>
          <cell r="H140" t="str">
            <v>4</v>
          </cell>
          <cell r="I140" t="str">
            <v>CCP6</v>
          </cell>
          <cell r="J140" t="str">
            <v>CpRfSl</v>
          </cell>
          <cell r="K140" t="str">
            <v>CANOPY ROOF AND SLAB</v>
          </cell>
          <cell r="L140" t="str">
            <v>MS</v>
          </cell>
          <cell r="M140" t="str">
            <v>Miscellaneous</v>
          </cell>
          <cell r="N140" t="str"/>
          <cell r="O140">
            <v>300</v>
          </cell>
        </row>
        <row r="141">
          <cell r="D141" t="str">
            <v>0410360000535137</v>
          </cell>
          <cell r="E141" t="str">
            <v>0410360000535</v>
          </cell>
          <cell r="F141">
            <v>2</v>
          </cell>
          <cell r="G141">
            <v>10</v>
          </cell>
          <cell r="H141" t="str">
            <v>4</v>
          </cell>
          <cell r="I141" t="str">
            <v>CDL1</v>
          </cell>
          <cell r="J141" t="str">
            <v>DLFloor</v>
          </cell>
          <cell r="K141" t="str">
            <v>Dock Level Floor</v>
          </cell>
          <cell r="L141" t="str">
            <v>MS</v>
          </cell>
          <cell r="M141" t="str">
            <v>Miscellaneous</v>
          </cell>
          <cell r="N141" t="str"/>
          <cell r="O141">
            <v>25200</v>
          </cell>
        </row>
        <row r="142">
          <cell r="D142" t="str">
            <v>0410360000535138</v>
          </cell>
          <cell r="E142" t="str">
            <v>0410360000535</v>
          </cell>
          <cell r="F142">
            <v>1</v>
          </cell>
          <cell r="G142">
            <v>10</v>
          </cell>
          <cell r="H142" t="str">
            <v>4</v>
          </cell>
          <cell r="I142" t="str">
            <v>CEN6</v>
          </cell>
          <cell r="J142" t="str">
            <v>Enclos6</v>
          </cell>
          <cell r="K142" t="str">
            <v>Enclosure,  Office</v>
          </cell>
          <cell r="L142" t="str">
            <v>MS</v>
          </cell>
          <cell r="M142" t="str">
            <v>Miscellaneous</v>
          </cell>
          <cell r="N142" t="str"/>
          <cell r="O142">
            <v>19712</v>
          </cell>
        </row>
        <row r="143">
          <cell r="D143" t="str">
            <v>0410360000535139</v>
          </cell>
          <cell r="E143" t="str">
            <v>0410360000535</v>
          </cell>
          <cell r="F143">
            <v>1</v>
          </cell>
          <cell r="G143">
            <v>10</v>
          </cell>
          <cell r="H143" t="str">
            <v>4</v>
          </cell>
          <cell r="I143" t="str">
            <v>CLD4</v>
          </cell>
          <cell r="J143" t="str">
            <v>LDockT</v>
          </cell>
          <cell r="K143" t="str">
            <v>Truck - Train Wells</v>
          </cell>
          <cell r="L143" t="str">
            <v>MS</v>
          </cell>
          <cell r="M143" t="str">
            <v>Miscellaneous</v>
          </cell>
          <cell r="N143" t="str"/>
          <cell r="O143">
            <v>6825</v>
          </cell>
        </row>
        <row r="144">
          <cell r="D144" t="str">
            <v>0410360000535140</v>
          </cell>
          <cell r="E144" t="str">
            <v>0410360000535</v>
          </cell>
          <cell r="F144">
            <v>0</v>
          </cell>
          <cell r="G144">
            <v>10</v>
          </cell>
          <cell r="H144" t="str">
            <v>4</v>
          </cell>
          <cell r="I144" t="str">
            <v>CPC2</v>
          </cell>
          <cell r="J144" t="str">
            <v>PvHCnc</v>
          </cell>
          <cell r="K144" t="str">
            <v>Paving - Heavy Concrete</v>
          </cell>
          <cell r="L144" t="str">
            <v>MS</v>
          </cell>
          <cell r="M144" t="str">
            <v>Miscellaneous</v>
          </cell>
          <cell r="N144" t="str"/>
          <cell r="O144">
            <v>120000</v>
          </cell>
        </row>
        <row r="145">
          <cell r="D145" t="str">
            <v>0410360000535141</v>
          </cell>
          <cell r="E145" t="str">
            <v>0410360000535</v>
          </cell>
          <cell r="F145">
            <v>0</v>
          </cell>
          <cell r="G145">
            <v>10</v>
          </cell>
          <cell r="H145" t="str">
            <v>4</v>
          </cell>
          <cell r="I145" t="str">
            <v>CRS1</v>
          </cell>
          <cell r="J145" t="str">
            <v>FrUBld</v>
          </cell>
          <cell r="K145" t="str">
            <v>UTILITY BLDG - FRAME</v>
          </cell>
          <cell r="L145" t="str">
            <v>MS</v>
          </cell>
          <cell r="M145" t="str">
            <v>Miscellaneous</v>
          </cell>
          <cell r="N145" t="str"/>
          <cell r="O145">
            <v>224</v>
          </cell>
        </row>
        <row r="146">
          <cell r="D146" t="str">
            <v>0410360000535142</v>
          </cell>
          <cell r="E146" t="str">
            <v>0410360000535</v>
          </cell>
          <cell r="F146">
            <v>0</v>
          </cell>
          <cell r="G146">
            <v>10</v>
          </cell>
          <cell r="H146" t="str">
            <v>4</v>
          </cell>
          <cell r="I146" t="str">
            <v>CRS1</v>
          </cell>
          <cell r="J146" t="str">
            <v>FrUBld</v>
          </cell>
          <cell r="K146" t="str">
            <v>UTILITY BLDG - FRAME</v>
          </cell>
          <cell r="L146" t="str">
            <v>MS</v>
          </cell>
          <cell r="M146" t="str">
            <v>Miscellaneous</v>
          </cell>
          <cell r="N146" t="str"/>
          <cell r="O146">
            <v>840</v>
          </cell>
        </row>
        <row r="147">
          <cell r="D147" t="str">
            <v>0410360000535143</v>
          </cell>
          <cell r="E147" t="str">
            <v>0410360000535</v>
          </cell>
          <cell r="F147">
            <v>2</v>
          </cell>
          <cell r="G147">
            <v>10</v>
          </cell>
          <cell r="H147" t="str">
            <v>4</v>
          </cell>
          <cell r="I147" t="str">
            <v>CSS1</v>
          </cell>
          <cell r="J147" t="str">
            <v>WetSpr</v>
          </cell>
          <cell r="K147" t="str">
            <v>Wet Sprinkler</v>
          </cell>
          <cell r="L147" t="str">
            <v>MS</v>
          </cell>
          <cell r="M147" t="str">
            <v>Miscellaneous</v>
          </cell>
          <cell r="N147" t="str"/>
          <cell r="O147">
            <v>70875</v>
          </cell>
        </row>
        <row r="148">
          <cell r="D148" t="str">
            <v>0410360000535144</v>
          </cell>
          <cell r="E148" t="str">
            <v>0410360000535</v>
          </cell>
          <cell r="F148">
            <v>1</v>
          </cell>
          <cell r="G148">
            <v>10</v>
          </cell>
          <cell r="H148" t="str">
            <v>4</v>
          </cell>
          <cell r="I148" t="str">
            <v>CSS1</v>
          </cell>
          <cell r="J148" t="str">
            <v>WetSpr</v>
          </cell>
          <cell r="K148" t="str">
            <v>Wet Sprinkler</v>
          </cell>
          <cell r="L148" t="str">
            <v>MS</v>
          </cell>
          <cell r="M148" t="str">
            <v>Miscellaneous</v>
          </cell>
          <cell r="N148" t="str"/>
          <cell r="O148">
            <v>162288</v>
          </cell>
        </row>
        <row r="149">
          <cell r="D149" t="str">
            <v>0410500030500145</v>
          </cell>
          <cell r="E149" t="str">
            <v>0410500030500</v>
          </cell>
          <cell r="F149">
            <v>0</v>
          </cell>
          <cell r="G149">
            <v>10</v>
          </cell>
          <cell r="H149" t="str">
            <v>4</v>
          </cell>
          <cell r="I149" t="str">
            <v>CCP5</v>
          </cell>
          <cell r="J149" t="str">
            <v>Canopy</v>
          </cell>
          <cell r="K149" t="str">
            <v>CANOPY ONLY</v>
          </cell>
          <cell r="L149" t="str">
            <v>MS</v>
          </cell>
          <cell r="M149" t="str">
            <v>Miscellaneous</v>
          </cell>
          <cell r="N149" t="str">
            <v>P/U F 2017</v>
          </cell>
          <cell r="O149">
            <v>2200</v>
          </cell>
        </row>
        <row r="150">
          <cell r="D150" t="str">
            <v>0410500030500146</v>
          </cell>
          <cell r="E150" t="str">
            <v>0410500030500</v>
          </cell>
          <cell r="F150">
            <v>0</v>
          </cell>
          <cell r="G150">
            <v>10</v>
          </cell>
          <cell r="H150" t="str">
            <v>4</v>
          </cell>
          <cell r="I150" t="str">
            <v>CCP6</v>
          </cell>
          <cell r="J150" t="str">
            <v>CpRfSl</v>
          </cell>
          <cell r="K150" t="str">
            <v>CANOPY ROOF AND SLAB</v>
          </cell>
          <cell r="L150" t="str">
            <v>MS</v>
          </cell>
          <cell r="M150" t="str">
            <v>Miscellaneous</v>
          </cell>
          <cell r="N150" t="str">
            <v>P/U F 2017</v>
          </cell>
          <cell r="O150">
            <v>2520</v>
          </cell>
        </row>
        <row r="151">
          <cell r="D151" t="str">
            <v>0410500030500147</v>
          </cell>
          <cell r="E151" t="str">
            <v>0410500030500</v>
          </cell>
          <cell r="F151">
            <v>0</v>
          </cell>
          <cell r="G151">
            <v>10</v>
          </cell>
          <cell r="H151" t="str">
            <v>4</v>
          </cell>
          <cell r="I151" t="str">
            <v>CCP6</v>
          </cell>
          <cell r="J151" t="str">
            <v>CpRfSl</v>
          </cell>
          <cell r="K151" t="str">
            <v>CANOPY ROOF AND SLAB</v>
          </cell>
          <cell r="L151" t="str">
            <v>MS</v>
          </cell>
          <cell r="M151" t="str">
            <v>Miscellaneous</v>
          </cell>
          <cell r="N151" t="str">
            <v>P/U F 2017</v>
          </cell>
          <cell r="O151">
            <v>4488</v>
          </cell>
        </row>
        <row r="152">
          <cell r="D152" t="str">
            <v>0410500030500148</v>
          </cell>
          <cell r="E152" t="str">
            <v>0410500030500</v>
          </cell>
          <cell r="F152">
            <v>1</v>
          </cell>
          <cell r="G152">
            <v>10</v>
          </cell>
          <cell r="H152" t="str">
            <v>4</v>
          </cell>
          <cell r="I152" t="str">
            <v>CEN5</v>
          </cell>
          <cell r="J152" t="str">
            <v>Enclos5</v>
          </cell>
          <cell r="K152" t="str">
            <v>Enclosure,  Retail</v>
          </cell>
          <cell r="L152" t="str">
            <v>MS</v>
          </cell>
          <cell r="M152" t="str">
            <v>Miscellaneous</v>
          </cell>
          <cell r="N152" t="str">
            <v>P/U F 2017</v>
          </cell>
          <cell r="O152">
            <v>441</v>
          </cell>
        </row>
        <row r="153">
          <cell r="D153" t="str">
            <v>0410500030500149</v>
          </cell>
          <cell r="E153" t="str">
            <v>0410500030500</v>
          </cell>
          <cell r="F153">
            <v>1</v>
          </cell>
          <cell r="G153">
            <v>10</v>
          </cell>
          <cell r="H153" t="str">
            <v>4</v>
          </cell>
          <cell r="I153" t="str">
            <v>CEN6</v>
          </cell>
          <cell r="J153" t="str">
            <v>Enclos6</v>
          </cell>
          <cell r="K153" t="str">
            <v>Enclosure,  Office</v>
          </cell>
          <cell r="L153" t="str">
            <v>MS</v>
          </cell>
          <cell r="M153" t="str">
            <v>Miscellaneous</v>
          </cell>
          <cell r="N153" t="str">
            <v>E1 82</v>
          </cell>
          <cell r="O153">
            <v>960</v>
          </cell>
        </row>
        <row r="154">
          <cell r="D154" t="str">
            <v>0410500030500150</v>
          </cell>
          <cell r="E154" t="str">
            <v>0410500030500</v>
          </cell>
          <cell r="F154">
            <v>8</v>
          </cell>
          <cell r="G154">
            <v>10</v>
          </cell>
          <cell r="H154" t="str">
            <v>4</v>
          </cell>
          <cell r="I154" t="str">
            <v>CEN6</v>
          </cell>
          <cell r="J154" t="str">
            <v>Enclos6</v>
          </cell>
          <cell r="K154" t="str">
            <v>Enclosure,  Office</v>
          </cell>
          <cell r="L154" t="str">
            <v>MS</v>
          </cell>
          <cell r="M154" t="str">
            <v>Miscellaneous</v>
          </cell>
          <cell r="N154" t="str">
            <v>P/U F 2017</v>
          </cell>
          <cell r="O154">
            <v>2440</v>
          </cell>
        </row>
        <row r="155">
          <cell r="D155" t="str">
            <v>0410500030500151</v>
          </cell>
          <cell r="E155" t="str">
            <v>0410500030500</v>
          </cell>
          <cell r="F155">
            <v>0</v>
          </cell>
          <cell r="G155">
            <v>10</v>
          </cell>
          <cell r="H155" t="str">
            <v>4</v>
          </cell>
          <cell r="I155" t="str">
            <v>CPA1</v>
          </cell>
          <cell r="J155" t="str">
            <v>PavAsp</v>
          </cell>
          <cell r="K155" t="str">
            <v>Paving - Asphalt</v>
          </cell>
          <cell r="L155" t="str">
            <v>MS</v>
          </cell>
          <cell r="M155" t="str">
            <v>Miscellaneous</v>
          </cell>
          <cell r="N155" t="str"/>
          <cell r="O155">
            <v>8775</v>
          </cell>
        </row>
        <row r="156">
          <cell r="D156" t="str">
            <v>0410500030500152</v>
          </cell>
          <cell r="E156" t="str">
            <v>0410500030500</v>
          </cell>
          <cell r="F156">
            <v>0</v>
          </cell>
          <cell r="G156">
            <v>10</v>
          </cell>
          <cell r="H156" t="str">
            <v>4</v>
          </cell>
          <cell r="I156" t="str">
            <v>CPC2</v>
          </cell>
          <cell r="J156" t="str">
            <v>PvHCnc</v>
          </cell>
          <cell r="K156" t="str">
            <v>Paving - Heavy Concrete</v>
          </cell>
          <cell r="L156" t="str">
            <v>MS</v>
          </cell>
          <cell r="M156" t="str">
            <v>Miscellaneous</v>
          </cell>
          <cell r="N156" t="str"/>
          <cell r="O156">
            <v>12650</v>
          </cell>
        </row>
        <row r="157">
          <cell r="D157" t="str">
            <v>0410500030500153</v>
          </cell>
          <cell r="E157" t="str">
            <v>0410500030500</v>
          </cell>
          <cell r="F157">
            <v>0</v>
          </cell>
          <cell r="G157">
            <v>10</v>
          </cell>
          <cell r="H157" t="str">
            <v>4</v>
          </cell>
          <cell r="I157" t="str">
            <v>CRC1</v>
          </cell>
          <cell r="J157" t="str">
            <v>CCarpt</v>
          </cell>
          <cell r="K157" t="str">
            <v>Carport - Commercial</v>
          </cell>
          <cell r="L157" t="str">
            <v>MS</v>
          </cell>
          <cell r="M157" t="str">
            <v>Miscellaneous</v>
          </cell>
          <cell r="N157" t="str">
            <v>P/U F 2017  (COMBINED)</v>
          </cell>
          <cell r="O157">
            <v>8990</v>
          </cell>
        </row>
        <row r="158">
          <cell r="D158" t="str">
            <v>0410500030500154</v>
          </cell>
          <cell r="E158" t="str">
            <v>0410500030500</v>
          </cell>
          <cell r="F158">
            <v>4</v>
          </cell>
          <cell r="G158">
            <v>10</v>
          </cell>
          <cell r="H158" t="str">
            <v>4</v>
          </cell>
          <cell r="I158" t="str">
            <v>MZ82</v>
          </cell>
          <cell r="J158" t="str">
            <v>MZMUOf</v>
          </cell>
          <cell r="K158" t="str">
            <v>Multi-Use, Office</v>
          </cell>
          <cell r="L158" t="str">
            <v>MZ</v>
          </cell>
          <cell r="M158" t="str">
            <v>Mezzanines</v>
          </cell>
          <cell r="N158" t="str">
            <v>M1</v>
          </cell>
          <cell r="O158">
            <v>840</v>
          </cell>
        </row>
        <row r="159">
          <cell r="D159" t="str">
            <v>0410510010619155</v>
          </cell>
          <cell r="E159" t="str">
            <v>0410510010619</v>
          </cell>
          <cell r="F159">
            <v>0</v>
          </cell>
          <cell r="G159">
            <v>3</v>
          </cell>
          <cell r="H159" t="str">
            <v>4</v>
          </cell>
          <cell r="I159" t="str">
            <v>COGV</v>
          </cell>
          <cell r="J159" t="str">
            <v>OtherCm</v>
          </cell>
          <cell r="K159" t="str">
            <v>Commercial Other Gross Value</v>
          </cell>
          <cell r="L159" t="str">
            <v>MS</v>
          </cell>
          <cell r="M159" t="str">
            <v>Miscellaneous</v>
          </cell>
          <cell r="N159" t="str">
            <v>GAZEBO</v>
          </cell>
          <cell r="O159">
            <v>1</v>
          </cell>
        </row>
        <row r="160">
          <cell r="D160" t="str">
            <v>0410510010619156</v>
          </cell>
          <cell r="E160" t="str">
            <v>0410510010619</v>
          </cell>
          <cell r="F160">
            <v>0</v>
          </cell>
          <cell r="G160">
            <v>3</v>
          </cell>
          <cell r="H160" t="str">
            <v>4</v>
          </cell>
          <cell r="I160" t="str">
            <v>CPC1</v>
          </cell>
          <cell r="J160" t="str">
            <v>PvLCnc</v>
          </cell>
          <cell r="K160" t="str">
            <v>Paving - Light Concrete</v>
          </cell>
          <cell r="L160" t="str">
            <v>MS</v>
          </cell>
          <cell r="M160" t="str">
            <v>Miscellaneous</v>
          </cell>
          <cell r="N160" t="str"/>
          <cell r="O160">
            <v>7560</v>
          </cell>
        </row>
        <row r="161">
          <cell r="D161" t="str">
            <v>0410510010619157</v>
          </cell>
          <cell r="E161" t="str">
            <v>0410510010619</v>
          </cell>
          <cell r="F161">
            <v>1</v>
          </cell>
          <cell r="G161">
            <v>3</v>
          </cell>
          <cell r="H161" t="str">
            <v>4</v>
          </cell>
          <cell r="I161" t="str">
            <v>CRP1</v>
          </cell>
          <cell r="J161" t="str">
            <v>Porch</v>
          </cell>
          <cell r="K161" t="str">
            <v>Porch, Open</v>
          </cell>
          <cell r="L161" t="str">
            <v>MS</v>
          </cell>
          <cell r="M161" t="str">
            <v>Miscellaneous</v>
          </cell>
          <cell r="N161" t="str">
            <v>COMBINE P/U 2017</v>
          </cell>
          <cell r="O161">
            <v>98</v>
          </cell>
        </row>
        <row r="162">
          <cell r="D162" t="str">
            <v>0410510010620158</v>
          </cell>
          <cell r="E162" t="str">
            <v>0410510010620</v>
          </cell>
          <cell r="F162">
            <v>0</v>
          </cell>
          <cell r="G162">
            <v>6</v>
          </cell>
          <cell r="H162" t="str">
            <v>4</v>
          </cell>
          <cell r="I162" t="str">
            <v>CPC2</v>
          </cell>
          <cell r="J162" t="str">
            <v>PvHCnc</v>
          </cell>
          <cell r="K162" t="str">
            <v>Paving - Heavy Concrete</v>
          </cell>
          <cell r="L162" t="str">
            <v>MS</v>
          </cell>
          <cell r="M162" t="str">
            <v>Miscellaneous</v>
          </cell>
          <cell r="N162" t="str"/>
          <cell r="O162">
            <v>16000</v>
          </cell>
        </row>
        <row r="163">
          <cell r="D163" t="str">
            <v>0410510010620159</v>
          </cell>
          <cell r="E163" t="str">
            <v>0410510010620</v>
          </cell>
          <cell r="F163">
            <v>0</v>
          </cell>
          <cell r="G163">
            <v>6</v>
          </cell>
          <cell r="H163" t="str">
            <v>4</v>
          </cell>
          <cell r="I163" t="str">
            <v>CRC1</v>
          </cell>
          <cell r="J163" t="str">
            <v>CCarpt</v>
          </cell>
          <cell r="K163" t="str">
            <v>Carport - Commercial</v>
          </cell>
          <cell r="L163" t="str">
            <v>MS</v>
          </cell>
          <cell r="M163" t="str">
            <v>Miscellaneous</v>
          </cell>
          <cell r="N163" t="str">
            <v>ADDED FOR 2014</v>
          </cell>
          <cell r="O163">
            <v>1120</v>
          </cell>
        </row>
        <row r="164">
          <cell r="D164" t="str">
            <v>0410510010620160</v>
          </cell>
          <cell r="E164" t="str">
            <v>0410510010620</v>
          </cell>
          <cell r="F164">
            <v>1</v>
          </cell>
          <cell r="G164">
            <v>6</v>
          </cell>
          <cell r="H164" t="str">
            <v>4</v>
          </cell>
          <cell r="I164" t="str">
            <v>CRP1</v>
          </cell>
          <cell r="J164" t="str">
            <v>Porch</v>
          </cell>
          <cell r="K164" t="str">
            <v>Porch, Open</v>
          </cell>
          <cell r="L164" t="str">
            <v>MS</v>
          </cell>
          <cell r="M164" t="str">
            <v>Miscellaneous</v>
          </cell>
          <cell r="N164" t="str">
            <v>ADDED FOR 2014</v>
          </cell>
          <cell r="O164">
            <v>2532</v>
          </cell>
        </row>
        <row r="165">
          <cell r="D165" t="str">
            <v>0410510010620161</v>
          </cell>
          <cell r="E165" t="str">
            <v>0410510010620</v>
          </cell>
          <cell r="F165">
            <v>1</v>
          </cell>
          <cell r="G165">
            <v>6</v>
          </cell>
          <cell r="H165" t="str">
            <v>4</v>
          </cell>
          <cell r="I165" t="str">
            <v>CRP3</v>
          </cell>
          <cell r="J165" t="str">
            <v>PorchU</v>
          </cell>
          <cell r="K165" t="str">
            <v>Porch,Open Upper</v>
          </cell>
          <cell r="L165" t="str">
            <v>MS</v>
          </cell>
          <cell r="M165" t="str">
            <v>Miscellaneous</v>
          </cell>
          <cell r="N165" t="str">
            <v>ADDED FOR 2014</v>
          </cell>
          <cell r="O165">
            <v>2502</v>
          </cell>
        </row>
        <row r="166">
          <cell r="D166" t="str">
            <v>0410510010620162</v>
          </cell>
          <cell r="E166" t="str">
            <v>0410510010620</v>
          </cell>
          <cell r="F166">
            <v>0</v>
          </cell>
          <cell r="G166">
            <v>6</v>
          </cell>
          <cell r="H166" t="str">
            <v>4</v>
          </cell>
          <cell r="I166" t="str">
            <v>CSC1</v>
          </cell>
          <cell r="J166" t="str">
            <v>Pool</v>
          </cell>
          <cell r="K166" t="str">
            <v>Swimming Pool</v>
          </cell>
          <cell r="L166" t="str">
            <v>MS</v>
          </cell>
          <cell r="M166" t="str">
            <v>Miscellaneous</v>
          </cell>
          <cell r="N166" t="str"/>
          <cell r="O166">
            <v>850</v>
          </cell>
        </row>
        <row r="167">
          <cell r="D167" t="str">
            <v>0410510010620163</v>
          </cell>
          <cell r="E167" t="str">
            <v>0410510010620</v>
          </cell>
          <cell r="F167">
            <v>1</v>
          </cell>
          <cell r="G167">
            <v>6</v>
          </cell>
          <cell r="H167" t="str">
            <v>4</v>
          </cell>
          <cell r="I167" t="str">
            <v>CSS1</v>
          </cell>
          <cell r="J167" t="str">
            <v>WetSpr</v>
          </cell>
          <cell r="K167" t="str">
            <v>Wet Sprinkler</v>
          </cell>
          <cell r="L167" t="str">
            <v>MS</v>
          </cell>
          <cell r="M167" t="str">
            <v>Miscellaneous</v>
          </cell>
          <cell r="N167" t="str">
            <v>PU 2019</v>
          </cell>
          <cell r="O167">
            <v>18742</v>
          </cell>
        </row>
        <row r="168">
          <cell r="D168" t="str">
            <v>0420490000034164</v>
          </cell>
          <cell r="E168" t="str">
            <v>0420490000034</v>
          </cell>
          <cell r="F168">
            <v>0</v>
          </cell>
          <cell r="G168">
            <v>6</v>
          </cell>
          <cell r="H168" t="str">
            <v>6</v>
          </cell>
          <cell r="I168" t="str">
            <v>CCP6</v>
          </cell>
          <cell r="J168" t="str">
            <v>CpRfSl</v>
          </cell>
          <cell r="K168" t="str">
            <v>CANOPY ROOF AND SLAB</v>
          </cell>
          <cell r="L168" t="str">
            <v>MS</v>
          </cell>
          <cell r="M168" t="str">
            <v>Miscellaneous</v>
          </cell>
          <cell r="N168" t="str"/>
          <cell r="O168">
            <v>10000</v>
          </cell>
        </row>
        <row r="169">
          <cell r="D169" t="str">
            <v>0420490000034165</v>
          </cell>
          <cell r="E169" t="str">
            <v>0420490000034</v>
          </cell>
          <cell r="F169">
            <v>0</v>
          </cell>
          <cell r="G169">
            <v>6</v>
          </cell>
          <cell r="H169" t="str">
            <v>6</v>
          </cell>
          <cell r="I169" t="str">
            <v>CEN5</v>
          </cell>
          <cell r="J169" t="str">
            <v>Enclos5</v>
          </cell>
          <cell r="K169" t="str">
            <v>Enclosure,  Retail</v>
          </cell>
          <cell r="L169" t="str">
            <v>MS</v>
          </cell>
          <cell r="M169" t="str">
            <v>Miscellaneous</v>
          </cell>
          <cell r="N169" t="str"/>
          <cell r="O169">
            <v>10900</v>
          </cell>
        </row>
        <row r="170">
          <cell r="D170" t="str">
            <v>0420490000034166</v>
          </cell>
          <cell r="E170" t="str">
            <v>0420490000034</v>
          </cell>
          <cell r="F170">
            <v>0</v>
          </cell>
          <cell r="G170">
            <v>6</v>
          </cell>
          <cell r="H170" t="str">
            <v>6</v>
          </cell>
          <cell r="I170" t="str">
            <v>CEN6</v>
          </cell>
          <cell r="J170" t="str">
            <v>Enclos6</v>
          </cell>
          <cell r="K170" t="str">
            <v>Enclosure,  Office</v>
          </cell>
          <cell r="L170" t="str">
            <v>MS</v>
          </cell>
          <cell r="M170" t="str">
            <v>Miscellaneous</v>
          </cell>
          <cell r="N170" t="str"/>
          <cell r="O170">
            <v>23200</v>
          </cell>
        </row>
        <row r="171">
          <cell r="D171" t="str">
            <v>0420490000034167</v>
          </cell>
          <cell r="E171" t="str">
            <v>0420490000034</v>
          </cell>
          <cell r="F171">
            <v>0</v>
          </cell>
          <cell r="G171">
            <v>6</v>
          </cell>
          <cell r="H171" t="str">
            <v>6</v>
          </cell>
          <cell r="I171" t="str">
            <v>CLD4</v>
          </cell>
          <cell r="J171" t="str">
            <v>LDockT</v>
          </cell>
          <cell r="K171" t="str">
            <v>Truck - Train Wells</v>
          </cell>
          <cell r="L171" t="str">
            <v>MS</v>
          </cell>
          <cell r="M171" t="str">
            <v>Miscellaneous</v>
          </cell>
          <cell r="N171" t="str"/>
          <cell r="O171">
            <v>4800</v>
          </cell>
        </row>
        <row r="172">
          <cell r="D172" t="str">
            <v>0420490000034168</v>
          </cell>
          <cell r="E172" t="str">
            <v>0420490000034</v>
          </cell>
          <cell r="F172">
            <v>0</v>
          </cell>
          <cell r="G172">
            <v>6</v>
          </cell>
          <cell r="H172" t="str">
            <v>6</v>
          </cell>
          <cell r="I172" t="str">
            <v>CLD4</v>
          </cell>
          <cell r="J172" t="str">
            <v>LDockT</v>
          </cell>
          <cell r="K172" t="str">
            <v>Truck - Train Wells</v>
          </cell>
          <cell r="L172" t="str">
            <v>MS</v>
          </cell>
          <cell r="M172" t="str">
            <v>Miscellaneous</v>
          </cell>
          <cell r="N172" t="str"/>
          <cell r="O172">
            <v>5736</v>
          </cell>
        </row>
        <row r="173">
          <cell r="D173" t="str">
            <v>0420490000034169</v>
          </cell>
          <cell r="E173" t="str">
            <v>0420490000034</v>
          </cell>
          <cell r="F173">
            <v>0</v>
          </cell>
          <cell r="G173">
            <v>6</v>
          </cell>
          <cell r="H173" t="str">
            <v>6</v>
          </cell>
          <cell r="I173" t="str">
            <v>CPC2</v>
          </cell>
          <cell r="J173" t="str">
            <v>PvHCnc</v>
          </cell>
          <cell r="K173" t="str">
            <v>Paving - Heavy Concrete</v>
          </cell>
          <cell r="L173" t="str">
            <v>MS</v>
          </cell>
          <cell r="M173" t="str">
            <v>Miscellaneous</v>
          </cell>
          <cell r="N173" t="str"/>
          <cell r="O173">
            <v>300000</v>
          </cell>
        </row>
        <row r="174">
          <cell r="D174" t="str">
            <v>0421310020041170</v>
          </cell>
          <cell r="E174" t="str">
            <v>0421310020041</v>
          </cell>
          <cell r="F174">
            <v>2</v>
          </cell>
          <cell r="G174">
            <v>6</v>
          </cell>
          <cell r="H174" t="str">
            <v>4</v>
          </cell>
          <cell r="I174" t="str">
            <v>CCP6</v>
          </cell>
          <cell r="J174" t="str">
            <v>CpRfSl</v>
          </cell>
          <cell r="K174" t="str">
            <v>CANOPY ROOF AND SLAB</v>
          </cell>
          <cell r="L174" t="str">
            <v>MS</v>
          </cell>
          <cell r="M174" t="str">
            <v>Miscellaneous</v>
          </cell>
          <cell r="N174" t="str"/>
          <cell r="O174">
            <v>1600</v>
          </cell>
        </row>
        <row r="175">
          <cell r="D175" t="str">
            <v>0421310020041171</v>
          </cell>
          <cell r="E175" t="str">
            <v>0421310020041</v>
          </cell>
          <cell r="F175">
            <v>4</v>
          </cell>
          <cell r="G175">
            <v>6</v>
          </cell>
          <cell r="H175" t="str">
            <v>4</v>
          </cell>
          <cell r="I175" t="str">
            <v>CEN6</v>
          </cell>
          <cell r="J175" t="str">
            <v>Enclos6</v>
          </cell>
          <cell r="K175" t="str">
            <v>Enclosure,  Office</v>
          </cell>
          <cell r="L175" t="str">
            <v>MS</v>
          </cell>
          <cell r="M175" t="str">
            <v>Miscellaneous</v>
          </cell>
          <cell r="N175" t="str">
            <v>E1 82</v>
          </cell>
          <cell r="O175">
            <v>576</v>
          </cell>
        </row>
        <row r="176">
          <cell r="D176" t="str">
            <v>0421310020041172</v>
          </cell>
          <cell r="E176" t="str">
            <v>0421310020041</v>
          </cell>
          <cell r="F176">
            <v>0</v>
          </cell>
          <cell r="G176">
            <v>6</v>
          </cell>
          <cell r="H176" t="str">
            <v>4</v>
          </cell>
          <cell r="I176" t="str">
            <v>CPA1</v>
          </cell>
          <cell r="J176" t="str">
            <v>PavAsp</v>
          </cell>
          <cell r="K176" t="str">
            <v>Paving - Asphalt</v>
          </cell>
          <cell r="L176" t="str">
            <v>MS</v>
          </cell>
          <cell r="M176" t="str">
            <v>Miscellaneous</v>
          </cell>
          <cell r="N176" t="str"/>
          <cell r="O176">
            <v>447000</v>
          </cell>
        </row>
        <row r="177">
          <cell r="D177" t="str">
            <v>0421310020041173</v>
          </cell>
          <cell r="E177" t="str">
            <v>0421310020041</v>
          </cell>
          <cell r="F177">
            <v>0</v>
          </cell>
          <cell r="G177">
            <v>6</v>
          </cell>
          <cell r="H177" t="str">
            <v>4</v>
          </cell>
          <cell r="I177" t="str">
            <v>CPC2</v>
          </cell>
          <cell r="J177" t="str">
            <v>PvHCnc</v>
          </cell>
          <cell r="K177" t="str">
            <v>Paving - Heavy Concrete</v>
          </cell>
          <cell r="L177" t="str">
            <v>MS</v>
          </cell>
          <cell r="M177" t="str">
            <v>Miscellaneous</v>
          </cell>
          <cell r="N177" t="str"/>
          <cell r="O177">
            <v>14600</v>
          </cell>
        </row>
        <row r="178">
          <cell r="D178" t="str">
            <v>0421310020041174</v>
          </cell>
          <cell r="E178" t="str">
            <v>0421310020041</v>
          </cell>
          <cell r="F178">
            <v>0</v>
          </cell>
          <cell r="G178">
            <v>6</v>
          </cell>
          <cell r="H178" t="str">
            <v>5</v>
          </cell>
          <cell r="I178" t="str">
            <v>CRS2</v>
          </cell>
          <cell r="J178" t="str">
            <v>MUBldg</v>
          </cell>
          <cell r="K178" t="str">
            <v>UTILITY BLDG - METAL</v>
          </cell>
          <cell r="L178" t="str">
            <v>MS</v>
          </cell>
          <cell r="M178" t="str">
            <v>Miscellaneous</v>
          </cell>
          <cell r="N178" t="str"/>
          <cell r="O178">
            <v>1500</v>
          </cell>
        </row>
        <row r="179">
          <cell r="D179" t="str">
            <v>0421310020041175</v>
          </cell>
          <cell r="E179" t="str">
            <v>0421310020041</v>
          </cell>
          <cell r="F179">
            <v>4</v>
          </cell>
          <cell r="G179">
            <v>6</v>
          </cell>
          <cell r="H179" t="str">
            <v>3</v>
          </cell>
          <cell r="I179" t="str">
            <v>MZ82</v>
          </cell>
          <cell r="J179" t="str">
            <v>MZMUOf</v>
          </cell>
          <cell r="K179" t="str">
            <v>Multi-Use, Office</v>
          </cell>
          <cell r="L179" t="str">
            <v>MZ</v>
          </cell>
          <cell r="M179" t="str">
            <v>Mezzanines</v>
          </cell>
          <cell r="N179" t="str">
            <v>M1</v>
          </cell>
          <cell r="O179">
            <v>576</v>
          </cell>
        </row>
        <row r="180">
          <cell r="D180" t="str">
            <v>0421310020084176</v>
          </cell>
          <cell r="E180" t="str">
            <v>0421310020084</v>
          </cell>
          <cell r="F180">
            <v>0</v>
          </cell>
          <cell r="G180">
            <v>1</v>
          </cell>
          <cell r="H180" t="str">
            <v>5</v>
          </cell>
          <cell r="I180" t="str">
            <v>CPA1</v>
          </cell>
          <cell r="J180" t="str">
            <v>PavAsp</v>
          </cell>
          <cell r="K180" t="str">
            <v>Paving - Asphalt</v>
          </cell>
          <cell r="L180" t="str">
            <v>MS</v>
          </cell>
          <cell r="M180" t="str">
            <v>Miscellaneous</v>
          </cell>
          <cell r="N180" t="str"/>
          <cell r="O180">
            <v>18500</v>
          </cell>
        </row>
        <row r="181">
          <cell r="D181" t="str">
            <v>0431850000061177</v>
          </cell>
          <cell r="E181" t="str">
            <v>0431850000061</v>
          </cell>
          <cell r="F181">
            <v>1</v>
          </cell>
          <cell r="G181">
            <v>9</v>
          </cell>
          <cell r="H181" t="str">
            <v>4</v>
          </cell>
          <cell r="I181" t="str">
            <v>CCP6</v>
          </cell>
          <cell r="J181" t="str">
            <v>CpRfSl</v>
          </cell>
          <cell r="K181" t="str">
            <v>CANOPY ROOF AND SLAB</v>
          </cell>
          <cell r="L181" t="str">
            <v>MS</v>
          </cell>
          <cell r="M181" t="str">
            <v>Miscellaneous</v>
          </cell>
          <cell r="N181" t="str"/>
          <cell r="O181">
            <v>416</v>
          </cell>
        </row>
        <row r="182">
          <cell r="D182" t="str">
            <v>0431850000061178</v>
          </cell>
          <cell r="E182" t="str">
            <v>0431850000061</v>
          </cell>
          <cell r="F182">
            <v>0</v>
          </cell>
          <cell r="G182">
            <v>9</v>
          </cell>
          <cell r="H182" t="str">
            <v>4</v>
          </cell>
          <cell r="I182" t="str">
            <v>CCP6</v>
          </cell>
          <cell r="J182" t="str">
            <v>CpRfSl</v>
          </cell>
          <cell r="K182" t="str">
            <v>CANOPY ROOF AND SLAB</v>
          </cell>
          <cell r="L182" t="str">
            <v>MS</v>
          </cell>
          <cell r="M182" t="str">
            <v>Miscellaneous</v>
          </cell>
          <cell r="N182" t="str"/>
          <cell r="O182">
            <v>3520</v>
          </cell>
        </row>
        <row r="183">
          <cell r="D183" t="str">
            <v>0431850000061179</v>
          </cell>
          <cell r="E183" t="str">
            <v>0431850000061</v>
          </cell>
          <cell r="F183">
            <v>0</v>
          </cell>
          <cell r="G183">
            <v>9</v>
          </cell>
          <cell r="H183" t="str">
            <v>4</v>
          </cell>
          <cell r="I183" t="str">
            <v>CCP6</v>
          </cell>
          <cell r="J183" t="str">
            <v>CpRfSl</v>
          </cell>
          <cell r="K183" t="str">
            <v>CANOPY ROOF AND SLAB</v>
          </cell>
          <cell r="L183" t="str">
            <v>MS</v>
          </cell>
          <cell r="M183" t="str">
            <v>Miscellaneous</v>
          </cell>
          <cell r="N183" t="str"/>
          <cell r="O183">
            <v>96</v>
          </cell>
        </row>
        <row r="184">
          <cell r="D184" t="str">
            <v>0431850000061180</v>
          </cell>
          <cell r="E184" t="str">
            <v>0431850000061</v>
          </cell>
          <cell r="F184">
            <v>0</v>
          </cell>
          <cell r="G184">
            <v>9</v>
          </cell>
          <cell r="H184" t="str">
            <v>4</v>
          </cell>
          <cell r="I184" t="str">
            <v>CGDR</v>
          </cell>
          <cell r="J184" t="str">
            <v>DrvRange</v>
          </cell>
          <cell r="K184" t="str">
            <v>Golf Driving Range R</v>
          </cell>
          <cell r="L184" t="str">
            <v>GC</v>
          </cell>
          <cell r="M184" t="str">
            <v>Golf Course</v>
          </cell>
          <cell r="N184" t="str">
            <v>19 HOLE MINIATURE GOLF /AVG</v>
          </cell>
          <cell r="O184">
            <v>19</v>
          </cell>
        </row>
        <row r="185">
          <cell r="D185" t="str">
            <v>0431850000061181</v>
          </cell>
          <cell r="E185" t="str">
            <v>0431850000061</v>
          </cell>
          <cell r="F185">
            <v>0</v>
          </cell>
          <cell r="G185">
            <v>9</v>
          </cell>
          <cell r="H185" t="str">
            <v>4</v>
          </cell>
          <cell r="I185" t="str">
            <v>CGDR</v>
          </cell>
          <cell r="J185" t="str">
            <v>DrvRange</v>
          </cell>
          <cell r="K185" t="str">
            <v>Golf Driving Range R</v>
          </cell>
          <cell r="L185" t="str">
            <v>GC</v>
          </cell>
          <cell r="M185" t="str">
            <v>Golf Course</v>
          </cell>
          <cell r="N185" t="str">
            <v>30 STATION DRIVING RANGE/FR</v>
          </cell>
          <cell r="O185">
            <v>30</v>
          </cell>
        </row>
        <row r="186">
          <cell r="D186" t="str">
            <v>0431850000061182</v>
          </cell>
          <cell r="E186" t="str">
            <v>0431850000061</v>
          </cell>
          <cell r="F186">
            <v>0</v>
          </cell>
          <cell r="G186">
            <v>9</v>
          </cell>
          <cell r="H186" t="str">
            <v>4</v>
          </cell>
          <cell r="I186" t="str">
            <v>CRS1</v>
          </cell>
          <cell r="J186" t="str">
            <v>FrUBld</v>
          </cell>
          <cell r="K186" t="str">
            <v>UTILITY BLDG - FRAME</v>
          </cell>
          <cell r="L186" t="str">
            <v>MS</v>
          </cell>
          <cell r="M186" t="str">
            <v>Miscellaneous</v>
          </cell>
          <cell r="N186" t="str"/>
          <cell r="O186">
            <v>440</v>
          </cell>
        </row>
        <row r="187">
          <cell r="D187" t="str">
            <v>0431850000061183</v>
          </cell>
          <cell r="E187" t="str">
            <v>0431850000061</v>
          </cell>
          <cell r="F187">
            <v>0</v>
          </cell>
          <cell r="G187">
            <v>9</v>
          </cell>
          <cell r="H187" t="str">
            <v>4</v>
          </cell>
          <cell r="I187" t="str">
            <v>CRS1</v>
          </cell>
          <cell r="J187" t="str">
            <v>FrUBld</v>
          </cell>
          <cell r="K187" t="str">
            <v>UTILITY BLDG - FRAME</v>
          </cell>
          <cell r="L187" t="str">
            <v>MS</v>
          </cell>
          <cell r="M187" t="str">
            <v>Miscellaneous</v>
          </cell>
          <cell r="N187" t="str"/>
          <cell r="O187">
            <v>96</v>
          </cell>
        </row>
        <row r="188">
          <cell r="D188" t="str">
            <v>0431850000061184</v>
          </cell>
          <cell r="E188" t="str">
            <v>0431850000061</v>
          </cell>
          <cell r="F188">
            <v>0</v>
          </cell>
          <cell r="G188">
            <v>9</v>
          </cell>
          <cell r="H188" t="str">
            <v>4</v>
          </cell>
          <cell r="I188" t="str">
            <v>CRS3</v>
          </cell>
          <cell r="J188" t="str">
            <v>BSUBld</v>
          </cell>
          <cell r="K188" t="str">
            <v>UTILITY BLDG - BRICK/STONE</v>
          </cell>
          <cell r="L188" t="str">
            <v>MS</v>
          </cell>
          <cell r="M188" t="str">
            <v>Miscellaneous</v>
          </cell>
          <cell r="N188" t="str"/>
          <cell r="O188">
            <v>256</v>
          </cell>
        </row>
        <row r="189">
          <cell r="D189" t="str">
            <v>0431990000011185</v>
          </cell>
          <cell r="E189" t="str">
            <v>0431990000011</v>
          </cell>
          <cell r="F189">
            <v>0</v>
          </cell>
          <cell r="G189">
            <v>7</v>
          </cell>
          <cell r="H189" t="str">
            <v>4</v>
          </cell>
          <cell r="I189" t="str">
            <v>CCP6</v>
          </cell>
          <cell r="J189" t="str">
            <v>CpRfSl</v>
          </cell>
          <cell r="K189" t="str">
            <v>CANOPY ROOF AND SLAB</v>
          </cell>
          <cell r="L189" t="str">
            <v>MS</v>
          </cell>
          <cell r="M189" t="str">
            <v>Miscellaneous</v>
          </cell>
          <cell r="N189" t="str"/>
          <cell r="O189">
            <v>650</v>
          </cell>
        </row>
        <row r="190">
          <cell r="D190" t="str">
            <v>0431990000011186</v>
          </cell>
          <cell r="E190" t="str">
            <v>0431990000011</v>
          </cell>
          <cell r="F190">
            <v>0</v>
          </cell>
          <cell r="G190">
            <v>7</v>
          </cell>
          <cell r="H190" t="str">
            <v>4</v>
          </cell>
          <cell r="I190" t="str">
            <v>CCP6</v>
          </cell>
          <cell r="J190" t="str">
            <v>CpRfSl</v>
          </cell>
          <cell r="K190" t="str">
            <v>CANOPY ROOF AND SLAB</v>
          </cell>
          <cell r="L190" t="str">
            <v>MS</v>
          </cell>
          <cell r="M190" t="str">
            <v>Miscellaneous</v>
          </cell>
          <cell r="N190" t="str"/>
          <cell r="O190">
            <v>7000</v>
          </cell>
        </row>
        <row r="191">
          <cell r="D191" t="str">
            <v>0431990000011187</v>
          </cell>
          <cell r="E191" t="str">
            <v>0431990000011</v>
          </cell>
          <cell r="F191">
            <v>0</v>
          </cell>
          <cell r="G191">
            <v>7</v>
          </cell>
          <cell r="H191" t="str">
            <v>4</v>
          </cell>
          <cell r="I191" t="str">
            <v>CPC2</v>
          </cell>
          <cell r="J191" t="str">
            <v>PvHCnc</v>
          </cell>
          <cell r="K191" t="str">
            <v>Paving - Heavy Concrete</v>
          </cell>
          <cell r="L191" t="str">
            <v>MS</v>
          </cell>
          <cell r="M191" t="str">
            <v>Miscellaneous</v>
          </cell>
          <cell r="N191" t="str"/>
          <cell r="O191">
            <v>3375</v>
          </cell>
        </row>
        <row r="192">
          <cell r="D192" t="str">
            <v>0431990000011188</v>
          </cell>
          <cell r="E192" t="str">
            <v>0431990000011</v>
          </cell>
          <cell r="F192">
            <v>0</v>
          </cell>
          <cell r="G192">
            <v>7</v>
          </cell>
          <cell r="H192" t="str">
            <v>4</v>
          </cell>
          <cell r="I192" t="str">
            <v>CPC2</v>
          </cell>
          <cell r="J192" t="str">
            <v>PvHCnc</v>
          </cell>
          <cell r="K192" t="str">
            <v>Paving - Heavy Concrete</v>
          </cell>
          <cell r="L192" t="str">
            <v>MS</v>
          </cell>
          <cell r="M192" t="str">
            <v>Miscellaneous</v>
          </cell>
          <cell r="N192" t="str"/>
          <cell r="O192">
            <v>7000</v>
          </cell>
        </row>
        <row r="193">
          <cell r="D193" t="str">
            <v>0431990000011189</v>
          </cell>
          <cell r="E193" t="str">
            <v>0431990000011</v>
          </cell>
          <cell r="F193">
            <v>0</v>
          </cell>
          <cell r="G193">
            <v>7</v>
          </cell>
          <cell r="H193" t="str">
            <v>4</v>
          </cell>
          <cell r="I193" t="str">
            <v>CRC1</v>
          </cell>
          <cell r="J193" t="str">
            <v>CCarpt</v>
          </cell>
          <cell r="K193" t="str">
            <v>Carport - Commercial</v>
          </cell>
          <cell r="L193" t="str">
            <v>MS</v>
          </cell>
          <cell r="M193" t="str">
            <v>Miscellaneous</v>
          </cell>
          <cell r="N193" t="str"/>
          <cell r="O193">
            <v>1000</v>
          </cell>
        </row>
        <row r="194">
          <cell r="D194" t="str">
            <v>0431990000011190</v>
          </cell>
          <cell r="E194" t="str">
            <v>0431990000011</v>
          </cell>
          <cell r="F194">
            <v>0</v>
          </cell>
          <cell r="G194">
            <v>7</v>
          </cell>
          <cell r="H194" t="str">
            <v>4</v>
          </cell>
          <cell r="I194" t="str">
            <v>CSG1</v>
          </cell>
          <cell r="J194" t="str">
            <v>GrvPav</v>
          </cell>
          <cell r="K194" t="str">
            <v>Stabilized Gravel Paving</v>
          </cell>
          <cell r="L194" t="str">
            <v>MS</v>
          </cell>
          <cell r="M194" t="str">
            <v>Miscellaneous</v>
          </cell>
          <cell r="N194" t="str"/>
          <cell r="O194">
            <v>4000</v>
          </cell>
        </row>
        <row r="195">
          <cell r="D195" t="str">
            <v>0431990000011191</v>
          </cell>
          <cell r="E195" t="str">
            <v>0431990000011</v>
          </cell>
          <cell r="F195">
            <v>1</v>
          </cell>
          <cell r="G195">
            <v>7</v>
          </cell>
          <cell r="H195" t="str">
            <v>4</v>
          </cell>
          <cell r="I195" t="str">
            <v>MZ84</v>
          </cell>
          <cell r="J195" t="str">
            <v>MZMUSt</v>
          </cell>
          <cell r="K195" t="str">
            <v>Multi-Use, Storage Low Cost</v>
          </cell>
          <cell r="L195" t="str">
            <v>MZ</v>
          </cell>
          <cell r="M195" t="str">
            <v>Mezzanines</v>
          </cell>
          <cell r="N195" t="str"/>
          <cell r="O195">
            <v>1000</v>
          </cell>
        </row>
        <row r="196">
          <cell r="D196" t="str">
            <v>0432120010414192</v>
          </cell>
          <cell r="E196" t="str">
            <v>0432120010414</v>
          </cell>
          <cell r="F196">
            <v>10</v>
          </cell>
          <cell r="G196">
            <v>11</v>
          </cell>
          <cell r="H196" t="str">
            <v>4</v>
          </cell>
          <cell r="I196" t="str">
            <v>CCP6</v>
          </cell>
          <cell r="J196" t="str">
            <v>CpRfSl</v>
          </cell>
          <cell r="K196" t="str">
            <v>CANOPY ROOF AND SLAB</v>
          </cell>
          <cell r="L196" t="str">
            <v>MS</v>
          </cell>
          <cell r="M196" t="str">
            <v>Miscellaneous</v>
          </cell>
          <cell r="N196" t="str"/>
          <cell r="O196">
            <v>384</v>
          </cell>
        </row>
        <row r="197">
          <cell r="D197" t="str">
            <v>0432120010414193</v>
          </cell>
          <cell r="E197" t="str">
            <v>0432120010414</v>
          </cell>
          <cell r="F197">
            <v>1</v>
          </cell>
          <cell r="G197">
            <v>11</v>
          </cell>
          <cell r="H197" t="str">
            <v>4</v>
          </cell>
          <cell r="I197" t="str">
            <v>CCP6</v>
          </cell>
          <cell r="J197" t="str">
            <v>CpRfSl</v>
          </cell>
          <cell r="K197" t="str">
            <v>CANOPY ROOF AND SLAB</v>
          </cell>
          <cell r="L197" t="str">
            <v>MS</v>
          </cell>
          <cell r="M197" t="str">
            <v>Miscellaneous</v>
          </cell>
          <cell r="N197" t="str">
            <v>2019 ADJ COND DUE TO AGE</v>
          </cell>
          <cell r="O197">
            <v>306</v>
          </cell>
        </row>
        <row r="198">
          <cell r="D198" t="str">
            <v>0432120010414194</v>
          </cell>
          <cell r="E198" t="str">
            <v>0432120010414</v>
          </cell>
          <cell r="F198">
            <v>1</v>
          </cell>
          <cell r="G198">
            <v>11</v>
          </cell>
          <cell r="H198" t="str">
            <v>4</v>
          </cell>
          <cell r="I198" t="str">
            <v>CCP6</v>
          </cell>
          <cell r="J198" t="str">
            <v>CpRfSl</v>
          </cell>
          <cell r="K198" t="str">
            <v>CANOPY ROOF AND SLAB</v>
          </cell>
          <cell r="L198" t="str">
            <v>MS</v>
          </cell>
          <cell r="M198" t="str">
            <v>Miscellaneous</v>
          </cell>
          <cell r="N198" t="str">
            <v>2019 ADJ COND DUE TO AGE</v>
          </cell>
          <cell r="O198">
            <v>96</v>
          </cell>
        </row>
        <row r="199">
          <cell r="D199" t="str">
            <v>0432120010414195</v>
          </cell>
          <cell r="E199" t="str">
            <v>0432120010414</v>
          </cell>
          <cell r="F199">
            <v>2</v>
          </cell>
          <cell r="G199">
            <v>11</v>
          </cell>
          <cell r="H199" t="str">
            <v>4</v>
          </cell>
          <cell r="I199" t="str">
            <v>CCP6</v>
          </cell>
          <cell r="J199" t="str">
            <v>CpRfSl</v>
          </cell>
          <cell r="K199" t="str">
            <v>CANOPY ROOF AND SLAB</v>
          </cell>
          <cell r="L199" t="str">
            <v>MS</v>
          </cell>
          <cell r="M199" t="str">
            <v>Miscellaneous</v>
          </cell>
          <cell r="N199" t="str">
            <v>2019 ADJ DUE TO AGE</v>
          </cell>
          <cell r="O199">
            <v>3360</v>
          </cell>
        </row>
        <row r="200">
          <cell r="D200" t="str">
            <v>0432120010414196</v>
          </cell>
          <cell r="E200" t="str">
            <v>0432120010414</v>
          </cell>
          <cell r="F200">
            <v>5</v>
          </cell>
          <cell r="G200">
            <v>11</v>
          </cell>
          <cell r="H200" t="str">
            <v>4</v>
          </cell>
          <cell r="I200" t="str">
            <v>CCP6</v>
          </cell>
          <cell r="J200" t="str">
            <v>CpRfSl</v>
          </cell>
          <cell r="K200" t="str">
            <v>CANOPY ROOF AND SLAB</v>
          </cell>
          <cell r="L200" t="str">
            <v>MS</v>
          </cell>
          <cell r="M200" t="str">
            <v>Miscellaneous</v>
          </cell>
          <cell r="N200" t="str">
            <v>2019 ADJ COND DUE TO AGE</v>
          </cell>
          <cell r="O200">
            <v>180</v>
          </cell>
        </row>
        <row r="201">
          <cell r="D201" t="str">
            <v>0432120010414197</v>
          </cell>
          <cell r="E201" t="str">
            <v>0432120010414</v>
          </cell>
          <cell r="F201">
            <v>8</v>
          </cell>
          <cell r="G201">
            <v>11</v>
          </cell>
          <cell r="H201" t="str">
            <v>4</v>
          </cell>
          <cell r="I201" t="str">
            <v>CCP6</v>
          </cell>
          <cell r="J201" t="str">
            <v>CpRfSl</v>
          </cell>
          <cell r="K201" t="str">
            <v>CANOPY ROOF AND SLAB</v>
          </cell>
          <cell r="L201" t="str">
            <v>MS</v>
          </cell>
          <cell r="M201" t="str">
            <v>Miscellaneous</v>
          </cell>
          <cell r="N201" t="str"/>
          <cell r="O201">
            <v>630</v>
          </cell>
        </row>
        <row r="202">
          <cell r="D202" t="str">
            <v>0432120010414198</v>
          </cell>
          <cell r="E202" t="str">
            <v>0432120010414</v>
          </cell>
          <cell r="F202">
            <v>10</v>
          </cell>
          <cell r="G202">
            <v>11</v>
          </cell>
          <cell r="H202" t="str">
            <v>4</v>
          </cell>
          <cell r="I202" t="str">
            <v>CCP6</v>
          </cell>
          <cell r="J202" t="str">
            <v>CpRfSl</v>
          </cell>
          <cell r="K202" t="str">
            <v>CANOPY ROOF AND SLAB</v>
          </cell>
          <cell r="L202" t="str">
            <v>MS</v>
          </cell>
          <cell r="M202" t="str">
            <v>Miscellaneous</v>
          </cell>
          <cell r="N202" t="str"/>
          <cell r="O202">
            <v>180</v>
          </cell>
        </row>
        <row r="203">
          <cell r="D203" t="str">
            <v>0432120010414199</v>
          </cell>
          <cell r="E203" t="str">
            <v>0432120010414</v>
          </cell>
          <cell r="F203">
            <v>0</v>
          </cell>
          <cell r="G203">
            <v>11</v>
          </cell>
          <cell r="H203" t="str">
            <v>4</v>
          </cell>
          <cell r="I203" t="str">
            <v>CIGV</v>
          </cell>
          <cell r="J203" t="str">
            <v>OtherInd</v>
          </cell>
          <cell r="K203" t="str">
            <v>Industrial Other Gross Value</v>
          </cell>
          <cell r="L203" t="str">
            <v>MS</v>
          </cell>
          <cell r="M203" t="str">
            <v>Miscellaneous</v>
          </cell>
          <cell r="N203" t="str">
            <v>TNK BY BLDG#11 @93% GOOD</v>
          </cell>
          <cell r="O203">
            <v>176</v>
          </cell>
        </row>
        <row r="204">
          <cell r="D204" t="str">
            <v>0432120010414200</v>
          </cell>
          <cell r="E204" t="str">
            <v>0432120010414</v>
          </cell>
          <cell r="F204">
            <v>0</v>
          </cell>
          <cell r="G204">
            <v>11</v>
          </cell>
          <cell r="H204" t="str">
            <v>4</v>
          </cell>
          <cell r="I204" t="str">
            <v>COM2</v>
          </cell>
          <cell r="J204" t="str">
            <v>MODOfA</v>
          </cell>
          <cell r="K204" t="str">
            <v>Portable/Modular Office - Average</v>
          </cell>
          <cell r="L204" t="str">
            <v>Ms</v>
          </cell>
          <cell r="M204" t="str">
            <v>Miscellaneous</v>
          </cell>
          <cell r="N204" t="str"/>
          <cell r="O204">
            <v>500</v>
          </cell>
        </row>
        <row r="205">
          <cell r="D205" t="str">
            <v>0432120010414201</v>
          </cell>
          <cell r="E205" t="str">
            <v>0432120010414</v>
          </cell>
          <cell r="F205">
            <v>0</v>
          </cell>
          <cell r="G205">
            <v>11</v>
          </cell>
          <cell r="H205" t="str">
            <v>5</v>
          </cell>
          <cell r="I205" t="str">
            <v>CPA2</v>
          </cell>
          <cell r="J205" t="str">
            <v>PvACSS</v>
          </cell>
          <cell r="K205" t="str">
            <v>Paving - Asphalt &amp; Concrete Service Stat</v>
          </cell>
          <cell r="L205" t="str">
            <v>MS</v>
          </cell>
          <cell r="M205" t="str">
            <v>Miscellaneous</v>
          </cell>
          <cell r="N205" t="str">
            <v>2019 ADJ DUE TO FLOODING</v>
          </cell>
          <cell r="O205">
            <v>400000</v>
          </cell>
        </row>
        <row r="206">
          <cell r="D206" t="str">
            <v>0432120010414202</v>
          </cell>
          <cell r="E206" t="str">
            <v>0432120010414</v>
          </cell>
          <cell r="F206">
            <v>0</v>
          </cell>
          <cell r="G206">
            <v>11</v>
          </cell>
          <cell r="H206" t="str">
            <v>4</v>
          </cell>
          <cell r="I206" t="str">
            <v>CRS1</v>
          </cell>
          <cell r="J206" t="str">
            <v>FrUBld</v>
          </cell>
          <cell r="K206" t="str">
            <v>UTILITY BLDG - FRAME</v>
          </cell>
          <cell r="L206" t="str">
            <v>MS</v>
          </cell>
          <cell r="M206" t="str">
            <v>Miscellaneous</v>
          </cell>
          <cell r="N206" t="str"/>
          <cell r="O206">
            <v>275</v>
          </cell>
        </row>
        <row r="207">
          <cell r="D207" t="str">
            <v>0440340040080203</v>
          </cell>
          <cell r="E207" t="str">
            <v>0440340040080</v>
          </cell>
          <cell r="F207">
            <v>0</v>
          </cell>
          <cell r="G207">
            <v>2</v>
          </cell>
          <cell r="H207" t="str">
            <v>4</v>
          </cell>
          <cell r="I207" t="str">
            <v>CCP6</v>
          </cell>
          <cell r="J207" t="str">
            <v>CpRfSl</v>
          </cell>
          <cell r="K207" t="str">
            <v>CANOPY ROOF AND SLAB</v>
          </cell>
          <cell r="L207" t="str">
            <v>MS</v>
          </cell>
          <cell r="M207" t="str">
            <v>Miscellaneous</v>
          </cell>
          <cell r="N207" t="str">
            <v>PU PER SKETCH</v>
          </cell>
          <cell r="O207">
            <v>777</v>
          </cell>
        </row>
        <row r="208">
          <cell r="D208" t="str">
            <v>0440340040080204</v>
          </cell>
          <cell r="E208" t="str">
            <v>0440340040080</v>
          </cell>
          <cell r="F208">
            <v>0</v>
          </cell>
          <cell r="G208">
            <v>2</v>
          </cell>
          <cell r="H208" t="str">
            <v>5</v>
          </cell>
          <cell r="I208" t="str">
            <v>CPA1</v>
          </cell>
          <cell r="J208" t="str">
            <v>PavAsp</v>
          </cell>
          <cell r="K208" t="str">
            <v>Paving - Asphalt</v>
          </cell>
          <cell r="L208" t="str">
            <v>MS</v>
          </cell>
          <cell r="M208" t="str">
            <v>Miscellaneous</v>
          </cell>
          <cell r="N208" t="str"/>
          <cell r="O208">
            <v>13000</v>
          </cell>
        </row>
        <row r="209">
          <cell r="D209" t="str">
            <v>0440790000001205</v>
          </cell>
          <cell r="E209" t="str">
            <v>0440790000001</v>
          </cell>
          <cell r="F209">
            <v>0</v>
          </cell>
          <cell r="G209">
            <v>2</v>
          </cell>
          <cell r="H209" t="str">
            <v>4</v>
          </cell>
          <cell r="I209" t="str">
            <v>CCP6</v>
          </cell>
          <cell r="J209" t="str">
            <v>CpRfSl</v>
          </cell>
          <cell r="K209" t="str">
            <v>CANOPY ROOF AND SLAB</v>
          </cell>
          <cell r="L209" t="str">
            <v>MS</v>
          </cell>
          <cell r="M209" t="str">
            <v>Miscellaneous</v>
          </cell>
          <cell r="N209" t="str">
            <v>COMBINED</v>
          </cell>
          <cell r="O209">
            <v>1394</v>
          </cell>
        </row>
        <row r="210">
          <cell r="D210" t="str">
            <v>0440790000001206</v>
          </cell>
          <cell r="E210" t="str">
            <v>0440790000001</v>
          </cell>
          <cell r="F210">
            <v>0</v>
          </cell>
          <cell r="G210">
            <v>2</v>
          </cell>
          <cell r="H210" t="str">
            <v>4</v>
          </cell>
          <cell r="I210" t="str">
            <v>CPC1</v>
          </cell>
          <cell r="J210" t="str">
            <v>PvLCnc</v>
          </cell>
          <cell r="K210" t="str">
            <v>Paving - Light Concrete</v>
          </cell>
          <cell r="L210" t="str">
            <v>MS</v>
          </cell>
          <cell r="M210" t="str">
            <v>Miscellaneous</v>
          </cell>
          <cell r="N210" t="str"/>
          <cell r="O210">
            <v>15500</v>
          </cell>
        </row>
        <row r="211">
          <cell r="D211" t="str">
            <v>0451330000070207</v>
          </cell>
          <cell r="E211" t="str">
            <v>0451330000070</v>
          </cell>
          <cell r="F211">
            <v>3</v>
          </cell>
          <cell r="G211">
            <v>7</v>
          </cell>
          <cell r="H211" t="str">
            <v>4</v>
          </cell>
          <cell r="I211" t="str">
            <v>CCP6</v>
          </cell>
          <cell r="J211" t="str">
            <v>CpRfSl</v>
          </cell>
          <cell r="K211" t="str">
            <v>CANOPY ROOF AND SLAB</v>
          </cell>
          <cell r="L211" t="str">
            <v>MS</v>
          </cell>
          <cell r="M211" t="str">
            <v>Miscellaneous</v>
          </cell>
          <cell r="N211" t="str">
            <v>F/16</v>
          </cell>
          <cell r="O211">
            <v>2000</v>
          </cell>
        </row>
        <row r="212">
          <cell r="D212" t="str">
            <v>0451330000070208</v>
          </cell>
          <cell r="E212" t="str">
            <v>0451330000070</v>
          </cell>
          <cell r="F212">
            <v>0</v>
          </cell>
          <cell r="G212">
            <v>7</v>
          </cell>
          <cell r="H212" t="str">
            <v>4</v>
          </cell>
          <cell r="I212" t="str">
            <v>CCP6</v>
          </cell>
          <cell r="J212" t="str">
            <v>CpRfSl</v>
          </cell>
          <cell r="K212" t="str">
            <v>CANOPY ROOF AND SLAB</v>
          </cell>
          <cell r="L212" t="str">
            <v>MS</v>
          </cell>
          <cell r="M212" t="str">
            <v>Miscellaneous</v>
          </cell>
          <cell r="N212" t="str"/>
          <cell r="O212">
            <v>1250</v>
          </cell>
        </row>
        <row r="213">
          <cell r="D213" t="str">
            <v>0451330000070209</v>
          </cell>
          <cell r="E213" t="str">
            <v>0451330000070</v>
          </cell>
          <cell r="F213">
            <v>0</v>
          </cell>
          <cell r="G213">
            <v>7</v>
          </cell>
          <cell r="H213" t="str">
            <v>4</v>
          </cell>
          <cell r="I213" t="str">
            <v>CPC2</v>
          </cell>
          <cell r="J213" t="str">
            <v>PvHCnc</v>
          </cell>
          <cell r="K213" t="str">
            <v>Paving - Heavy Concrete</v>
          </cell>
          <cell r="L213" t="str">
            <v>MS</v>
          </cell>
          <cell r="M213" t="str">
            <v>Miscellaneous</v>
          </cell>
          <cell r="N213" t="str">
            <v>F/16</v>
          </cell>
          <cell r="O213">
            <v>33450</v>
          </cell>
        </row>
        <row r="214">
          <cell r="D214" t="str">
            <v>0451330000070210</v>
          </cell>
          <cell r="E214" t="str">
            <v>0451330000070</v>
          </cell>
          <cell r="F214">
            <v>0</v>
          </cell>
          <cell r="G214">
            <v>7</v>
          </cell>
          <cell r="H214" t="str">
            <v>4</v>
          </cell>
          <cell r="I214" t="str">
            <v>CPC2</v>
          </cell>
          <cell r="J214" t="str">
            <v>PvHCnc</v>
          </cell>
          <cell r="K214" t="str">
            <v>Paving - Heavy Concrete</v>
          </cell>
          <cell r="L214" t="str">
            <v>MS</v>
          </cell>
          <cell r="M214" t="str">
            <v>Miscellaneous</v>
          </cell>
          <cell r="N214" t="str"/>
          <cell r="O214">
            <v>73168</v>
          </cell>
        </row>
        <row r="215">
          <cell r="D215" t="str">
            <v>0451330000070211</v>
          </cell>
          <cell r="E215" t="str">
            <v>0451330000070</v>
          </cell>
          <cell r="F215">
            <v>1</v>
          </cell>
          <cell r="G215">
            <v>7</v>
          </cell>
          <cell r="H215" t="str">
            <v>4</v>
          </cell>
          <cell r="I215" t="str">
            <v>CSS1</v>
          </cell>
          <cell r="J215" t="str">
            <v>WetSpr</v>
          </cell>
          <cell r="K215" t="str">
            <v>Wet Sprinkler</v>
          </cell>
          <cell r="L215" t="str">
            <v>MS</v>
          </cell>
          <cell r="M215" t="str">
            <v>Miscellaneous</v>
          </cell>
          <cell r="N215" t="str"/>
          <cell r="O215">
            <v>73450</v>
          </cell>
        </row>
        <row r="216">
          <cell r="D216" t="str">
            <v>0451330000070212</v>
          </cell>
          <cell r="E216" t="str">
            <v>0451330000070</v>
          </cell>
          <cell r="F216">
            <v>0</v>
          </cell>
          <cell r="G216">
            <v>7</v>
          </cell>
          <cell r="H216" t="str">
            <v>4</v>
          </cell>
          <cell r="I216" t="str">
            <v>CTC2</v>
          </cell>
          <cell r="J216" t="str">
            <v>CTnCrt</v>
          </cell>
          <cell r="K216" t="str">
            <v>Concrete Tennis Court - Com</v>
          </cell>
          <cell r="L216" t="str">
            <v>MS</v>
          </cell>
          <cell r="M216" t="str">
            <v>Miscellaneous</v>
          </cell>
          <cell r="N216" t="str"/>
          <cell r="O216">
            <v>2</v>
          </cell>
        </row>
        <row r="217">
          <cell r="D217" t="str">
            <v>0451330000070213</v>
          </cell>
          <cell r="E217" t="str">
            <v>0451330000070</v>
          </cell>
          <cell r="F217">
            <v>0</v>
          </cell>
          <cell r="G217">
            <v>7</v>
          </cell>
          <cell r="H217" t="str">
            <v>4</v>
          </cell>
          <cell r="I217" t="str">
            <v>CWS1</v>
          </cell>
          <cell r="J217" t="str">
            <v>Water</v>
          </cell>
          <cell r="K217" t="str">
            <v>Water System</v>
          </cell>
          <cell r="L217" t="str">
            <v>MS</v>
          </cell>
          <cell r="M217" t="str">
            <v>Miscellaneous</v>
          </cell>
          <cell r="N217" t="str"/>
          <cell r="O217">
            <v>200</v>
          </cell>
        </row>
        <row r="218">
          <cell r="D218" t="str">
            <v>0451350000037214</v>
          </cell>
          <cell r="E218" t="str">
            <v>0451350000037</v>
          </cell>
          <cell r="F218">
            <v>0</v>
          </cell>
          <cell r="G218">
            <v>17</v>
          </cell>
          <cell r="H218" t="str">
            <v>4</v>
          </cell>
          <cell r="I218" t="str">
            <v>CCP5</v>
          </cell>
          <cell r="J218" t="str">
            <v>Canopy</v>
          </cell>
          <cell r="K218" t="str">
            <v>CANOPY ONLY</v>
          </cell>
          <cell r="L218" t="str">
            <v>MS</v>
          </cell>
          <cell r="M218" t="str">
            <v>Miscellaneous</v>
          </cell>
          <cell r="N218" t="str"/>
          <cell r="O218">
            <v>475</v>
          </cell>
        </row>
        <row r="219">
          <cell r="D219" t="str">
            <v>0451350000037215</v>
          </cell>
          <cell r="E219" t="str">
            <v>0451350000037</v>
          </cell>
          <cell r="F219">
            <v>0</v>
          </cell>
          <cell r="G219">
            <v>17</v>
          </cell>
          <cell r="H219" t="str">
            <v>4</v>
          </cell>
          <cell r="I219" t="str">
            <v>CCP5</v>
          </cell>
          <cell r="J219" t="str">
            <v>Canopy</v>
          </cell>
          <cell r="K219" t="str">
            <v>CANOPY ONLY</v>
          </cell>
          <cell r="L219" t="str">
            <v>MS</v>
          </cell>
          <cell r="M219" t="str">
            <v>Miscellaneous</v>
          </cell>
          <cell r="N219" t="str"/>
          <cell r="O219">
            <v>960</v>
          </cell>
        </row>
        <row r="220">
          <cell r="D220" t="str">
            <v>0451350000037216</v>
          </cell>
          <cell r="E220" t="str">
            <v>0451350000037</v>
          </cell>
          <cell r="F220">
            <v>0</v>
          </cell>
          <cell r="G220">
            <v>17</v>
          </cell>
          <cell r="H220" t="str">
            <v>4</v>
          </cell>
          <cell r="I220" t="str">
            <v>CCP5</v>
          </cell>
          <cell r="J220" t="str">
            <v>Canopy</v>
          </cell>
          <cell r="K220" t="str">
            <v>CANOPY ONLY</v>
          </cell>
          <cell r="L220" t="str">
            <v>MS</v>
          </cell>
          <cell r="M220" t="str">
            <v>Miscellaneous</v>
          </cell>
          <cell r="N220" t="str"/>
          <cell r="O220">
            <v>500</v>
          </cell>
        </row>
        <row r="221">
          <cell r="D221" t="str">
            <v>0451350000037217</v>
          </cell>
          <cell r="E221" t="str">
            <v>0451350000037</v>
          </cell>
          <cell r="F221">
            <v>0</v>
          </cell>
          <cell r="G221">
            <v>17</v>
          </cell>
          <cell r="H221" t="str">
            <v>4</v>
          </cell>
          <cell r="I221" t="str">
            <v>CCP5</v>
          </cell>
          <cell r="J221" t="str">
            <v>Canopy</v>
          </cell>
          <cell r="K221" t="str">
            <v>CANOPY ONLY</v>
          </cell>
          <cell r="L221" t="str">
            <v>MS</v>
          </cell>
          <cell r="M221" t="str">
            <v>Miscellaneous</v>
          </cell>
          <cell r="N221" t="str"/>
          <cell r="O221">
            <v>470</v>
          </cell>
        </row>
        <row r="222">
          <cell r="D222" t="str">
            <v>0451350000037218</v>
          </cell>
          <cell r="E222" t="str">
            <v>0451350000037</v>
          </cell>
          <cell r="F222">
            <v>0</v>
          </cell>
          <cell r="G222">
            <v>17</v>
          </cell>
          <cell r="H222" t="str">
            <v>4</v>
          </cell>
          <cell r="I222" t="str">
            <v>CCP5</v>
          </cell>
          <cell r="J222" t="str">
            <v>Canopy</v>
          </cell>
          <cell r="K222" t="str">
            <v>CANOPY ONLY</v>
          </cell>
          <cell r="L222" t="str">
            <v>MS</v>
          </cell>
          <cell r="M222" t="str">
            <v>Miscellaneous</v>
          </cell>
          <cell r="N222" t="str"/>
          <cell r="O222">
            <v>3850</v>
          </cell>
        </row>
        <row r="223">
          <cell r="D223" t="str">
            <v>0451350000037219</v>
          </cell>
          <cell r="E223" t="str">
            <v>0451350000037</v>
          </cell>
          <cell r="F223">
            <v>0</v>
          </cell>
          <cell r="G223">
            <v>17</v>
          </cell>
          <cell r="H223" t="str">
            <v>4</v>
          </cell>
          <cell r="I223" t="str">
            <v>CCP5</v>
          </cell>
          <cell r="J223" t="str">
            <v>Canopy</v>
          </cell>
          <cell r="K223" t="str">
            <v>CANOPY ONLY</v>
          </cell>
          <cell r="L223" t="str">
            <v>MS</v>
          </cell>
          <cell r="M223" t="str">
            <v>Miscellaneous</v>
          </cell>
          <cell r="N223" t="str"/>
          <cell r="O223">
            <v>1960</v>
          </cell>
        </row>
        <row r="224">
          <cell r="D224" t="str">
            <v>0451350000037220</v>
          </cell>
          <cell r="E224" t="str">
            <v>0451350000037</v>
          </cell>
          <cell r="F224">
            <v>0</v>
          </cell>
          <cell r="G224">
            <v>17</v>
          </cell>
          <cell r="H224" t="str">
            <v>4</v>
          </cell>
          <cell r="I224" t="str">
            <v>CCP5</v>
          </cell>
          <cell r="J224" t="str">
            <v>Canopy</v>
          </cell>
          <cell r="K224" t="str">
            <v>CANOPY ONLY</v>
          </cell>
          <cell r="L224" t="str">
            <v>MS</v>
          </cell>
          <cell r="M224" t="str">
            <v>Miscellaneous</v>
          </cell>
          <cell r="N224" t="str"/>
          <cell r="O224">
            <v>810</v>
          </cell>
        </row>
        <row r="225">
          <cell r="D225" t="str">
            <v>0451350000037221</v>
          </cell>
          <cell r="E225" t="str">
            <v>0451350000037</v>
          </cell>
          <cell r="F225">
            <v>0</v>
          </cell>
          <cell r="G225">
            <v>17</v>
          </cell>
          <cell r="H225" t="str">
            <v>4</v>
          </cell>
          <cell r="I225" t="str">
            <v>CCP6</v>
          </cell>
          <cell r="J225" t="str">
            <v>CpRfSl</v>
          </cell>
          <cell r="K225" t="str">
            <v>CANOPY ROOF AND SLAB</v>
          </cell>
          <cell r="L225" t="str">
            <v>MS</v>
          </cell>
          <cell r="M225" t="str">
            <v>Miscellaneous</v>
          </cell>
          <cell r="N225" t="str"/>
          <cell r="O225">
            <v>560</v>
          </cell>
        </row>
        <row r="226">
          <cell r="D226" t="str">
            <v>0451350000037222</v>
          </cell>
          <cell r="E226" t="str">
            <v>0451350000037</v>
          </cell>
          <cell r="F226">
            <v>0</v>
          </cell>
          <cell r="G226">
            <v>17</v>
          </cell>
          <cell r="H226" t="str">
            <v>4</v>
          </cell>
          <cell r="I226" t="str">
            <v>CCP6</v>
          </cell>
          <cell r="J226" t="str">
            <v>CpRfSl</v>
          </cell>
          <cell r="K226" t="str">
            <v>CANOPY ROOF AND SLAB</v>
          </cell>
          <cell r="L226" t="str">
            <v>MS</v>
          </cell>
          <cell r="M226" t="str">
            <v>Miscellaneous</v>
          </cell>
          <cell r="N226" t="str">
            <v>PU FOR 2015</v>
          </cell>
          <cell r="O226">
            <v>975</v>
          </cell>
        </row>
        <row r="227">
          <cell r="D227" t="str">
            <v>0451350000037223</v>
          </cell>
          <cell r="E227" t="str">
            <v>0451350000037</v>
          </cell>
          <cell r="F227">
            <v>1</v>
          </cell>
          <cell r="G227">
            <v>17</v>
          </cell>
          <cell r="H227" t="str">
            <v>4</v>
          </cell>
          <cell r="I227" t="str">
            <v>CCP6</v>
          </cell>
          <cell r="J227" t="str">
            <v>CpRfSl</v>
          </cell>
          <cell r="K227" t="str">
            <v>CANOPY ROOF AND SLAB</v>
          </cell>
          <cell r="L227" t="str">
            <v>MS</v>
          </cell>
          <cell r="M227" t="str">
            <v>Miscellaneous</v>
          </cell>
          <cell r="N227" t="str">
            <v>PU FOR 2015</v>
          </cell>
          <cell r="O227">
            <v>1323</v>
          </cell>
        </row>
        <row r="228">
          <cell r="D228" t="str">
            <v>0451350000037224</v>
          </cell>
          <cell r="E228" t="str">
            <v>0451350000037</v>
          </cell>
          <cell r="F228">
            <v>4</v>
          </cell>
          <cell r="G228">
            <v>17</v>
          </cell>
          <cell r="H228" t="str">
            <v>4</v>
          </cell>
          <cell r="I228" t="str">
            <v>CEN5</v>
          </cell>
          <cell r="J228" t="str">
            <v>Enclos5</v>
          </cell>
          <cell r="K228" t="str">
            <v>Enclosure,  Retail</v>
          </cell>
          <cell r="L228" t="str">
            <v>MS</v>
          </cell>
          <cell r="M228" t="str">
            <v>Miscellaneous</v>
          </cell>
          <cell r="N228" t="str">
            <v>E1 82</v>
          </cell>
          <cell r="O228">
            <v>1500</v>
          </cell>
        </row>
        <row r="229">
          <cell r="D229" t="str">
            <v>0451350000037225</v>
          </cell>
          <cell r="E229" t="str">
            <v>0451350000037</v>
          </cell>
          <cell r="F229">
            <v>1</v>
          </cell>
          <cell r="G229">
            <v>17</v>
          </cell>
          <cell r="H229" t="str">
            <v>4</v>
          </cell>
          <cell r="I229" t="str">
            <v>CEN5</v>
          </cell>
          <cell r="J229" t="str">
            <v>Enclos5</v>
          </cell>
          <cell r="K229" t="str">
            <v>Enclosure,  Retail</v>
          </cell>
          <cell r="L229" t="str">
            <v>MS</v>
          </cell>
          <cell r="M229" t="str">
            <v>Miscellaneous</v>
          </cell>
          <cell r="N229" t="str">
            <v>E1 82</v>
          </cell>
          <cell r="O229">
            <v>10280</v>
          </cell>
        </row>
        <row r="230">
          <cell r="D230" t="str">
            <v>0451350000037226</v>
          </cell>
          <cell r="E230" t="str">
            <v>0451350000037</v>
          </cell>
          <cell r="F230">
            <v>2</v>
          </cell>
          <cell r="G230">
            <v>17</v>
          </cell>
          <cell r="H230" t="str">
            <v>4</v>
          </cell>
          <cell r="I230" t="str">
            <v>CEN5</v>
          </cell>
          <cell r="J230" t="str">
            <v>Enclos5</v>
          </cell>
          <cell r="K230" t="str">
            <v>Enclosure,  Retail</v>
          </cell>
          <cell r="L230" t="str">
            <v>MS</v>
          </cell>
          <cell r="M230" t="str">
            <v>Miscellaneous</v>
          </cell>
          <cell r="N230" t="str">
            <v>E1 82</v>
          </cell>
          <cell r="O230">
            <v>4000</v>
          </cell>
        </row>
        <row r="231">
          <cell r="D231" t="str">
            <v>0451350000037227</v>
          </cell>
          <cell r="E231" t="str">
            <v>0451350000037</v>
          </cell>
          <cell r="F231">
            <v>3</v>
          </cell>
          <cell r="G231">
            <v>17</v>
          </cell>
          <cell r="H231" t="str">
            <v>4</v>
          </cell>
          <cell r="I231" t="str">
            <v>CEN5</v>
          </cell>
          <cell r="J231" t="str">
            <v>Enclos5</v>
          </cell>
          <cell r="K231" t="str">
            <v>Enclosure,  Retail</v>
          </cell>
          <cell r="L231" t="str">
            <v>MS</v>
          </cell>
          <cell r="M231" t="str">
            <v>Miscellaneous</v>
          </cell>
          <cell r="N231" t="str">
            <v>E1 82</v>
          </cell>
          <cell r="O231">
            <v>1500</v>
          </cell>
        </row>
        <row r="232">
          <cell r="D232" t="str">
            <v>0451350000037228</v>
          </cell>
          <cell r="E232" t="str">
            <v>0451350000037</v>
          </cell>
          <cell r="F232">
            <v>0</v>
          </cell>
          <cell r="G232">
            <v>17</v>
          </cell>
          <cell r="H232" t="str">
            <v>4</v>
          </cell>
          <cell r="I232" t="str">
            <v>CPC2</v>
          </cell>
          <cell r="J232" t="str">
            <v>PvHCnc</v>
          </cell>
          <cell r="K232" t="str">
            <v>Paving - Heavy Concrete</v>
          </cell>
          <cell r="L232" t="str">
            <v>MS</v>
          </cell>
          <cell r="M232" t="str">
            <v>Miscellaneous</v>
          </cell>
          <cell r="N232" t="str"/>
          <cell r="O232">
            <v>25000</v>
          </cell>
        </row>
        <row r="233">
          <cell r="D233" t="str">
            <v>0451350000037229</v>
          </cell>
          <cell r="E233" t="str">
            <v>0451350000037</v>
          </cell>
          <cell r="F233">
            <v>0</v>
          </cell>
          <cell r="G233">
            <v>17</v>
          </cell>
          <cell r="H233" t="str">
            <v>4</v>
          </cell>
          <cell r="I233" t="str">
            <v>CPC2</v>
          </cell>
          <cell r="J233" t="str">
            <v>PvHCnc</v>
          </cell>
          <cell r="K233" t="str">
            <v>Paving - Heavy Concrete</v>
          </cell>
          <cell r="L233" t="str">
            <v>MS</v>
          </cell>
          <cell r="M233" t="str">
            <v>Miscellaneous</v>
          </cell>
          <cell r="N233" t="str"/>
          <cell r="O233">
            <v>2000</v>
          </cell>
        </row>
        <row r="234">
          <cell r="D234" t="str">
            <v>0451350000037230</v>
          </cell>
          <cell r="E234" t="str">
            <v>0451350000037</v>
          </cell>
          <cell r="F234">
            <v>0</v>
          </cell>
          <cell r="G234">
            <v>17</v>
          </cell>
          <cell r="H234" t="str">
            <v>4</v>
          </cell>
          <cell r="I234" t="str">
            <v>CRS1</v>
          </cell>
          <cell r="J234" t="str">
            <v>FrUBld</v>
          </cell>
          <cell r="K234" t="str">
            <v>UTILITY BLDG - FRAME</v>
          </cell>
          <cell r="L234" t="str">
            <v>MS</v>
          </cell>
          <cell r="M234" t="str">
            <v>Miscellaneous</v>
          </cell>
          <cell r="N234" t="str">
            <v>PU FOR 2015</v>
          </cell>
          <cell r="O234">
            <v>500</v>
          </cell>
        </row>
        <row r="235">
          <cell r="D235" t="str">
            <v>0460300000024231</v>
          </cell>
          <cell r="E235" t="str">
            <v>0460300000024</v>
          </cell>
          <cell r="F235">
            <v>0</v>
          </cell>
          <cell r="G235">
            <v>3</v>
          </cell>
          <cell r="H235" t="str">
            <v>4</v>
          </cell>
          <cell r="I235" t="str">
            <v>CPA1</v>
          </cell>
          <cell r="J235" t="str">
            <v>PavAsp</v>
          </cell>
          <cell r="K235" t="str">
            <v>Paving - Asphalt</v>
          </cell>
          <cell r="L235" t="str">
            <v>MS</v>
          </cell>
          <cell r="M235" t="str">
            <v>Miscellaneous</v>
          </cell>
          <cell r="N235" t="str"/>
          <cell r="O235">
            <v>180000</v>
          </cell>
        </row>
        <row r="236">
          <cell r="D236" t="str">
            <v>0460300000024232</v>
          </cell>
          <cell r="E236" t="str">
            <v>0460300000024</v>
          </cell>
          <cell r="F236">
            <v>0</v>
          </cell>
          <cell r="G236">
            <v>3</v>
          </cell>
          <cell r="H236" t="str">
            <v>4</v>
          </cell>
          <cell r="I236" t="str">
            <v>CRS1</v>
          </cell>
          <cell r="J236" t="str">
            <v>FrUBld</v>
          </cell>
          <cell r="K236" t="str">
            <v>UTILITY BLDG - FRAME</v>
          </cell>
          <cell r="L236" t="str">
            <v>MS</v>
          </cell>
          <cell r="M236" t="str">
            <v>Miscellaneous</v>
          </cell>
          <cell r="N236" t="str"/>
          <cell r="O236">
            <v>112</v>
          </cell>
        </row>
        <row r="237">
          <cell r="D237" t="str">
            <v>0460300000024233</v>
          </cell>
          <cell r="E237" t="str">
            <v>0460300000024</v>
          </cell>
          <cell r="F237">
            <v>0</v>
          </cell>
          <cell r="G237">
            <v>3</v>
          </cell>
          <cell r="H237" t="str">
            <v>4</v>
          </cell>
          <cell r="I237" t="str">
            <v>CSC1</v>
          </cell>
          <cell r="J237" t="str">
            <v>Pool</v>
          </cell>
          <cell r="K237" t="str">
            <v>Swimming Pool</v>
          </cell>
          <cell r="L237" t="str">
            <v>MS</v>
          </cell>
          <cell r="M237" t="str">
            <v>Miscellaneous</v>
          </cell>
          <cell r="N237" t="str"/>
          <cell r="O237">
            <v>1000</v>
          </cell>
        </row>
        <row r="238">
          <cell r="D238" t="str">
            <v>0480010000046234</v>
          </cell>
          <cell r="E238" t="str">
            <v>0480010000046</v>
          </cell>
          <cell r="F238">
            <v>1</v>
          </cell>
          <cell r="G238">
            <v>4</v>
          </cell>
          <cell r="H238" t="str">
            <v>4</v>
          </cell>
          <cell r="I238" t="str">
            <v>CCP6</v>
          </cell>
          <cell r="J238" t="str">
            <v>CpRfSl</v>
          </cell>
          <cell r="K238" t="str">
            <v>CANOPY ROOF AND SLAB</v>
          </cell>
          <cell r="L238" t="str">
            <v>MS</v>
          </cell>
          <cell r="M238" t="str">
            <v>Miscellaneous</v>
          </cell>
          <cell r="N238" t="str"/>
          <cell r="O238">
            <v>1796</v>
          </cell>
        </row>
        <row r="239">
          <cell r="D239" t="str">
            <v>0480010000046235</v>
          </cell>
          <cell r="E239" t="str">
            <v>0480010000046</v>
          </cell>
          <cell r="F239">
            <v>2</v>
          </cell>
          <cell r="G239">
            <v>4</v>
          </cell>
          <cell r="H239" t="str">
            <v>4</v>
          </cell>
          <cell r="I239" t="str">
            <v>CCP6</v>
          </cell>
          <cell r="J239" t="str">
            <v>CpRfSl</v>
          </cell>
          <cell r="K239" t="str">
            <v>CANOPY ROOF AND SLAB</v>
          </cell>
          <cell r="L239" t="str">
            <v>MS</v>
          </cell>
          <cell r="M239" t="str">
            <v>Miscellaneous</v>
          </cell>
          <cell r="N239" t="str">
            <v>COMBINED ID 2 CP6'S</v>
          </cell>
          <cell r="O239">
            <v>760</v>
          </cell>
        </row>
        <row r="240">
          <cell r="D240" t="str">
            <v>0480010000046236</v>
          </cell>
          <cell r="E240" t="str">
            <v>0480010000046</v>
          </cell>
          <cell r="F240">
            <v>0</v>
          </cell>
          <cell r="G240">
            <v>4</v>
          </cell>
          <cell r="H240" t="str">
            <v>4</v>
          </cell>
          <cell r="I240" t="str">
            <v>CPA1</v>
          </cell>
          <cell r="J240" t="str">
            <v>PavAsp</v>
          </cell>
          <cell r="K240" t="str">
            <v>Paving - Asphalt</v>
          </cell>
          <cell r="L240" t="str">
            <v>MS</v>
          </cell>
          <cell r="M240" t="str">
            <v>Miscellaneous</v>
          </cell>
          <cell r="N240" t="str"/>
          <cell r="O240">
            <v>25000</v>
          </cell>
        </row>
        <row r="241">
          <cell r="D241" t="str">
            <v>0480010000046237</v>
          </cell>
          <cell r="E241" t="str">
            <v>0480010000046</v>
          </cell>
          <cell r="F241">
            <v>0</v>
          </cell>
          <cell r="G241">
            <v>4</v>
          </cell>
          <cell r="H241" t="str">
            <v>4</v>
          </cell>
          <cell r="I241" t="str">
            <v>CRS2</v>
          </cell>
          <cell r="J241" t="str">
            <v>MUBldg</v>
          </cell>
          <cell r="K241" t="str">
            <v>UTILITY BLDG - METAL</v>
          </cell>
          <cell r="L241" t="str">
            <v>MS</v>
          </cell>
          <cell r="M241" t="str">
            <v>Miscellaneous</v>
          </cell>
          <cell r="N241" t="str"/>
          <cell r="O241">
            <v>240</v>
          </cell>
        </row>
        <row r="242">
          <cell r="D242" t="str">
            <v>0502210000173238</v>
          </cell>
          <cell r="E242" t="str">
            <v>0502210000173</v>
          </cell>
          <cell r="F242">
            <v>0</v>
          </cell>
          <cell r="G242">
            <v>8</v>
          </cell>
          <cell r="H242" t="str">
            <v>4</v>
          </cell>
          <cell r="I242" t="str">
            <v>CCP5</v>
          </cell>
          <cell r="J242" t="str">
            <v>Canopy</v>
          </cell>
          <cell r="K242" t="str">
            <v>CANOPY ONLY</v>
          </cell>
          <cell r="L242" t="str">
            <v>MS</v>
          </cell>
          <cell r="M242" t="str">
            <v>Miscellaneous</v>
          </cell>
          <cell r="N242" t="str"/>
          <cell r="O242">
            <v>8100</v>
          </cell>
        </row>
        <row r="243">
          <cell r="D243" t="str">
            <v>0502210000173239</v>
          </cell>
          <cell r="E243" t="str">
            <v>0502210000173</v>
          </cell>
          <cell r="F243">
            <v>0</v>
          </cell>
          <cell r="G243">
            <v>8</v>
          </cell>
          <cell r="H243" t="str">
            <v>4</v>
          </cell>
          <cell r="I243" t="str">
            <v>CCP6</v>
          </cell>
          <cell r="J243" t="str">
            <v>CpRfSl</v>
          </cell>
          <cell r="K243" t="str">
            <v>CANOPY ROOF AND SLAB</v>
          </cell>
          <cell r="L243" t="str">
            <v>MS</v>
          </cell>
          <cell r="M243" t="str">
            <v>Miscellaneous</v>
          </cell>
          <cell r="N243" t="str"/>
          <cell r="O243">
            <v>2100</v>
          </cell>
        </row>
        <row r="244">
          <cell r="D244" t="str">
            <v>0502210000173240</v>
          </cell>
          <cell r="E244" t="str">
            <v>0502210000173</v>
          </cell>
          <cell r="F244">
            <v>2</v>
          </cell>
          <cell r="G244">
            <v>8</v>
          </cell>
          <cell r="H244" t="str">
            <v>4</v>
          </cell>
          <cell r="I244" t="str">
            <v>CCP6</v>
          </cell>
          <cell r="J244" t="str">
            <v>CpRfSl</v>
          </cell>
          <cell r="K244" t="str">
            <v>CANOPY ROOF AND SLAB</v>
          </cell>
          <cell r="L244" t="str">
            <v>MS</v>
          </cell>
          <cell r="M244" t="str">
            <v>Miscellaneous</v>
          </cell>
          <cell r="N244" t="str"/>
          <cell r="O244">
            <v>4000</v>
          </cell>
        </row>
        <row r="245">
          <cell r="D245" t="str">
            <v>0502210000173241</v>
          </cell>
          <cell r="E245" t="str">
            <v>0502210000173</v>
          </cell>
          <cell r="F245">
            <v>1</v>
          </cell>
          <cell r="G245">
            <v>8</v>
          </cell>
          <cell r="H245" t="str">
            <v>4</v>
          </cell>
          <cell r="I245" t="str">
            <v>CEN6</v>
          </cell>
          <cell r="J245" t="str">
            <v>Enclos6</v>
          </cell>
          <cell r="K245" t="str">
            <v>Enclosure,  Office</v>
          </cell>
          <cell r="L245" t="str">
            <v>MS</v>
          </cell>
          <cell r="M245" t="str">
            <v>Miscellaneous</v>
          </cell>
          <cell r="N245" t="str">
            <v>4401 OVERRIDE</v>
          </cell>
          <cell r="O245">
            <v>5000</v>
          </cell>
        </row>
        <row r="246">
          <cell r="D246" t="str">
            <v>0502210000173242</v>
          </cell>
          <cell r="E246" t="str">
            <v>0502210000173</v>
          </cell>
          <cell r="F246">
            <v>0</v>
          </cell>
          <cell r="G246">
            <v>8</v>
          </cell>
          <cell r="H246" t="str">
            <v>4</v>
          </cell>
          <cell r="I246" t="str">
            <v>CPC2</v>
          </cell>
          <cell r="J246" t="str">
            <v>PvHCnc</v>
          </cell>
          <cell r="K246" t="str">
            <v>Paving - Heavy Concrete</v>
          </cell>
          <cell r="L246" t="str">
            <v>MS</v>
          </cell>
          <cell r="M246" t="str">
            <v>Miscellaneous</v>
          </cell>
          <cell r="N246" t="str"/>
          <cell r="O246">
            <v>25000</v>
          </cell>
        </row>
        <row r="247">
          <cell r="D247" t="str">
            <v>0502210000173243</v>
          </cell>
          <cell r="E247" t="str">
            <v>0502210000173</v>
          </cell>
          <cell r="F247">
            <v>0</v>
          </cell>
          <cell r="G247">
            <v>8</v>
          </cell>
          <cell r="H247" t="str">
            <v>4</v>
          </cell>
          <cell r="I247" t="str">
            <v>CRS2</v>
          </cell>
          <cell r="J247" t="str">
            <v>MUBldg</v>
          </cell>
          <cell r="K247" t="str">
            <v>UTILITY BLDG - METAL</v>
          </cell>
          <cell r="L247" t="str">
            <v>MS</v>
          </cell>
          <cell r="M247" t="str">
            <v>Miscellaneous</v>
          </cell>
          <cell r="N247" t="str"/>
          <cell r="O247">
            <v>2008</v>
          </cell>
        </row>
        <row r="248">
          <cell r="D248" t="str">
            <v>0502210000173244</v>
          </cell>
          <cell r="E248" t="str">
            <v>0502210000173</v>
          </cell>
          <cell r="F248">
            <v>1</v>
          </cell>
          <cell r="G248">
            <v>8</v>
          </cell>
          <cell r="H248" t="str">
            <v>4</v>
          </cell>
          <cell r="I248" t="str">
            <v>CSS1</v>
          </cell>
          <cell r="J248" t="str">
            <v>WetSpr</v>
          </cell>
          <cell r="K248" t="str">
            <v>Wet Sprinkler</v>
          </cell>
          <cell r="L248" t="str">
            <v>MS</v>
          </cell>
          <cell r="M248" t="str">
            <v>Miscellaneous</v>
          </cell>
          <cell r="N248" t="str"/>
          <cell r="O248">
            <v>85000</v>
          </cell>
        </row>
        <row r="249">
          <cell r="D249" t="str">
            <v>0512080010001245</v>
          </cell>
          <cell r="E249" t="str">
            <v>0512080010001</v>
          </cell>
          <cell r="F249">
            <v>1</v>
          </cell>
          <cell r="G249">
            <v>5</v>
          </cell>
          <cell r="H249" t="str">
            <v>4</v>
          </cell>
          <cell r="I249" t="str">
            <v>CCP6</v>
          </cell>
          <cell r="J249" t="str">
            <v>CpRfSl</v>
          </cell>
          <cell r="K249" t="str">
            <v>CANOPY ROOF AND SLAB</v>
          </cell>
          <cell r="L249" t="str">
            <v>MS</v>
          </cell>
          <cell r="M249" t="str">
            <v>Miscellaneous</v>
          </cell>
          <cell r="N249" t="str"/>
          <cell r="O249">
            <v>184</v>
          </cell>
        </row>
        <row r="250">
          <cell r="D250" t="str">
            <v>0512080010001246</v>
          </cell>
          <cell r="E250" t="str">
            <v>0512080010001</v>
          </cell>
          <cell r="F250">
            <v>0</v>
          </cell>
          <cell r="G250">
            <v>5</v>
          </cell>
          <cell r="H250" t="str">
            <v>4</v>
          </cell>
          <cell r="I250" t="str">
            <v>CPC1</v>
          </cell>
          <cell r="J250" t="str">
            <v>PvLCnc</v>
          </cell>
          <cell r="K250" t="str">
            <v>Paving - Light Concrete</v>
          </cell>
          <cell r="L250" t="str">
            <v>MS</v>
          </cell>
          <cell r="M250" t="str">
            <v>Miscellaneous</v>
          </cell>
          <cell r="N250" t="str"/>
          <cell r="O250">
            <v>6560</v>
          </cell>
        </row>
        <row r="251">
          <cell r="D251" t="str">
            <v>0512080010001247</v>
          </cell>
          <cell r="E251" t="str">
            <v>0512080010001</v>
          </cell>
          <cell r="F251">
            <v>1</v>
          </cell>
          <cell r="G251">
            <v>5</v>
          </cell>
          <cell r="H251" t="str">
            <v>4</v>
          </cell>
          <cell r="I251" t="str">
            <v>CRP1</v>
          </cell>
          <cell r="J251" t="str">
            <v>Porch</v>
          </cell>
          <cell r="K251" t="str">
            <v>Porch, Open</v>
          </cell>
          <cell r="L251" t="str">
            <v>MS</v>
          </cell>
          <cell r="M251" t="str">
            <v>Miscellaneous</v>
          </cell>
          <cell r="N251" t="str">
            <v>WOOD DECK</v>
          </cell>
          <cell r="O251">
            <v>837</v>
          </cell>
        </row>
        <row r="252">
          <cell r="D252" t="str">
            <v>0512080010001248</v>
          </cell>
          <cell r="E252" t="str">
            <v>0512080010001</v>
          </cell>
          <cell r="F252">
            <v>1</v>
          </cell>
          <cell r="G252">
            <v>5</v>
          </cell>
          <cell r="H252" t="str">
            <v>4</v>
          </cell>
          <cell r="I252" t="str">
            <v>CRP1</v>
          </cell>
          <cell r="J252" t="str">
            <v>Porch</v>
          </cell>
          <cell r="K252" t="str">
            <v>Porch, Open</v>
          </cell>
          <cell r="L252" t="str">
            <v>MS</v>
          </cell>
          <cell r="M252" t="str">
            <v>Miscellaneous</v>
          </cell>
          <cell r="N252" t="str">
            <v>WOOD DECK</v>
          </cell>
          <cell r="O252">
            <v>370</v>
          </cell>
        </row>
        <row r="253">
          <cell r="D253" t="str">
            <v>0512080010001249</v>
          </cell>
          <cell r="E253" t="str">
            <v>0512080010001</v>
          </cell>
          <cell r="F253">
            <v>0</v>
          </cell>
          <cell r="G253">
            <v>5</v>
          </cell>
          <cell r="H253" t="str">
            <v>4</v>
          </cell>
          <cell r="I253" t="str">
            <v>CRS1</v>
          </cell>
          <cell r="J253" t="str">
            <v>FrUBld</v>
          </cell>
          <cell r="K253" t="str">
            <v>UTILITY BLDG - FRAME</v>
          </cell>
          <cell r="L253" t="str">
            <v>MS</v>
          </cell>
          <cell r="M253" t="str">
            <v>Miscellaneous</v>
          </cell>
          <cell r="N253" t="str"/>
          <cell r="O253">
            <v>400</v>
          </cell>
        </row>
        <row r="254">
          <cell r="D254" t="str">
            <v>0512990000003250</v>
          </cell>
          <cell r="E254" t="str">
            <v>0512990000003</v>
          </cell>
          <cell r="F254">
            <v>0</v>
          </cell>
          <cell r="G254">
            <v>2</v>
          </cell>
          <cell r="H254" t="str">
            <v>4</v>
          </cell>
          <cell r="I254" t="str">
            <v>CPA1</v>
          </cell>
          <cell r="J254" t="str">
            <v>PavAsp</v>
          </cell>
          <cell r="K254" t="str">
            <v>Paving - Asphalt</v>
          </cell>
          <cell r="L254" t="str">
            <v>MS</v>
          </cell>
          <cell r="M254" t="str">
            <v>Miscellaneous</v>
          </cell>
          <cell r="N254" t="str">
            <v>EST DATE/PU 2018</v>
          </cell>
          <cell r="O254">
            <v>1946</v>
          </cell>
        </row>
        <row r="255">
          <cell r="D255" t="str">
            <v>0512990000003251</v>
          </cell>
          <cell r="E255" t="str">
            <v>0512990000003</v>
          </cell>
          <cell r="F255">
            <v>1</v>
          </cell>
          <cell r="G255">
            <v>2</v>
          </cell>
          <cell r="H255" t="str">
            <v>4</v>
          </cell>
          <cell r="I255" t="str">
            <v>CRP1</v>
          </cell>
          <cell r="J255" t="str">
            <v>Porch</v>
          </cell>
          <cell r="K255" t="str">
            <v>Porch, Open</v>
          </cell>
          <cell r="L255" t="str">
            <v>MS</v>
          </cell>
          <cell r="M255" t="str">
            <v>Miscellaneous</v>
          </cell>
          <cell r="N255" t="str">
            <v>1 RP1</v>
          </cell>
          <cell r="O255">
            <v>105</v>
          </cell>
        </row>
        <row r="256">
          <cell r="D256" t="str">
            <v>0522210000013252</v>
          </cell>
          <cell r="E256" t="str">
            <v>0522210000013</v>
          </cell>
          <cell r="F256">
            <v>0</v>
          </cell>
          <cell r="G256">
            <v>1</v>
          </cell>
          <cell r="H256" t="str">
            <v>4</v>
          </cell>
          <cell r="I256" t="str">
            <v>CPC1</v>
          </cell>
          <cell r="J256" t="str">
            <v>PvLCnc</v>
          </cell>
          <cell r="K256" t="str">
            <v>Paving - Light Concrete</v>
          </cell>
          <cell r="L256" t="str">
            <v>MS</v>
          </cell>
          <cell r="M256" t="str">
            <v>Miscellaneous</v>
          </cell>
          <cell r="N256" t="str"/>
          <cell r="O256">
            <v>1000</v>
          </cell>
        </row>
        <row r="257">
          <cell r="D257" t="str">
            <v>0541110000004253</v>
          </cell>
          <cell r="E257" t="str">
            <v>0541110000004</v>
          </cell>
          <cell r="F257">
            <v>0</v>
          </cell>
          <cell r="G257">
            <v>1</v>
          </cell>
          <cell r="H257" t="str">
            <v>6</v>
          </cell>
          <cell r="I257" t="str">
            <v>CPA1</v>
          </cell>
          <cell r="J257" t="str">
            <v>PavAsp</v>
          </cell>
          <cell r="K257" t="str">
            <v>Paving - Asphalt</v>
          </cell>
          <cell r="L257" t="str">
            <v>MS</v>
          </cell>
          <cell r="M257" t="str">
            <v>Miscellaneous</v>
          </cell>
          <cell r="N257" t="str"/>
          <cell r="O257">
            <v>2000</v>
          </cell>
        </row>
        <row r="258">
          <cell r="D258" t="str">
            <v>0542770030001254</v>
          </cell>
          <cell r="E258" t="str">
            <v>0542770030001</v>
          </cell>
          <cell r="F258">
            <v>3</v>
          </cell>
          <cell r="G258">
            <v>3</v>
          </cell>
          <cell r="H258" t="str">
            <v>4</v>
          </cell>
          <cell r="I258" t="str">
            <v>CCP5</v>
          </cell>
          <cell r="J258" t="str">
            <v>Canopy</v>
          </cell>
          <cell r="K258" t="str">
            <v>CANOPY ONLY</v>
          </cell>
          <cell r="L258" t="str">
            <v>MS</v>
          </cell>
          <cell r="M258" t="str">
            <v>Miscellaneous</v>
          </cell>
          <cell r="N258" t="str"/>
          <cell r="O258">
            <v>160</v>
          </cell>
        </row>
        <row r="259">
          <cell r="D259" t="str">
            <v>0542770030001255</v>
          </cell>
          <cell r="E259" t="str">
            <v>0542770030001</v>
          </cell>
          <cell r="F259">
            <v>1</v>
          </cell>
          <cell r="G259">
            <v>3</v>
          </cell>
          <cell r="H259" t="str">
            <v>4</v>
          </cell>
          <cell r="I259" t="str">
            <v>CCP6</v>
          </cell>
          <cell r="J259" t="str">
            <v>CpRfSl</v>
          </cell>
          <cell r="K259" t="str">
            <v>CANOPY ROOF AND SLAB</v>
          </cell>
          <cell r="L259" t="str">
            <v>MS</v>
          </cell>
          <cell r="M259" t="str">
            <v>Miscellaneous</v>
          </cell>
          <cell r="N259" t="str"/>
          <cell r="O259">
            <v>36</v>
          </cell>
        </row>
        <row r="260">
          <cell r="D260" t="str">
            <v>0542770030001256</v>
          </cell>
          <cell r="E260" t="str">
            <v>0542770030001</v>
          </cell>
          <cell r="F260">
            <v>2</v>
          </cell>
          <cell r="G260">
            <v>3</v>
          </cell>
          <cell r="H260" t="str">
            <v>4</v>
          </cell>
          <cell r="I260" t="str">
            <v>CCP6</v>
          </cell>
          <cell r="J260" t="str">
            <v>CpRfSl</v>
          </cell>
          <cell r="K260" t="str">
            <v>CANOPY ROOF AND SLAB</v>
          </cell>
          <cell r="L260" t="str">
            <v>MS</v>
          </cell>
          <cell r="M260" t="str">
            <v>Miscellaneous</v>
          </cell>
          <cell r="N260" t="str"/>
          <cell r="O260">
            <v>160</v>
          </cell>
        </row>
        <row r="261">
          <cell r="D261" t="str">
            <v>0580140000011257</v>
          </cell>
          <cell r="E261" t="str">
            <v>0580140000011</v>
          </cell>
          <cell r="F261">
            <v>3</v>
          </cell>
          <cell r="G261">
            <v>7</v>
          </cell>
          <cell r="H261" t="str">
            <v>6</v>
          </cell>
          <cell r="I261" t="str">
            <v>CCP6</v>
          </cell>
          <cell r="J261" t="str">
            <v>CpRfSl</v>
          </cell>
          <cell r="K261" t="str">
            <v>CANOPY ROOF AND SLAB</v>
          </cell>
          <cell r="L261" t="str">
            <v>MS</v>
          </cell>
          <cell r="M261" t="str">
            <v>Miscellaneous</v>
          </cell>
          <cell r="N261" t="str"/>
          <cell r="O261">
            <v>360</v>
          </cell>
        </row>
        <row r="262">
          <cell r="D262" t="str">
            <v>0580140000011258</v>
          </cell>
          <cell r="E262" t="str">
            <v>0580140000011</v>
          </cell>
          <cell r="F262">
            <v>4</v>
          </cell>
          <cell r="G262">
            <v>7</v>
          </cell>
          <cell r="H262" t="str">
            <v>6</v>
          </cell>
          <cell r="I262" t="str">
            <v>CCP6</v>
          </cell>
          <cell r="J262" t="str">
            <v>CpRfSl</v>
          </cell>
          <cell r="K262" t="str">
            <v>CANOPY ROOF AND SLAB</v>
          </cell>
          <cell r="L262" t="str">
            <v>MS</v>
          </cell>
          <cell r="M262" t="str">
            <v>Miscellaneous</v>
          </cell>
          <cell r="N262" t="str"/>
          <cell r="O262">
            <v>720</v>
          </cell>
        </row>
        <row r="263">
          <cell r="D263" t="str">
            <v>0580140000011259</v>
          </cell>
          <cell r="E263" t="str">
            <v>0580140000011</v>
          </cell>
          <cell r="F263">
            <v>5</v>
          </cell>
          <cell r="G263">
            <v>7</v>
          </cell>
          <cell r="H263" t="str">
            <v>6</v>
          </cell>
          <cell r="I263" t="str">
            <v>CCP6</v>
          </cell>
          <cell r="J263" t="str">
            <v>CpRfSl</v>
          </cell>
          <cell r="K263" t="str">
            <v>CANOPY ROOF AND SLAB</v>
          </cell>
          <cell r="L263" t="str">
            <v>MS</v>
          </cell>
          <cell r="M263" t="str">
            <v>Miscellaneous</v>
          </cell>
          <cell r="N263" t="str"/>
          <cell r="O263">
            <v>648</v>
          </cell>
        </row>
        <row r="264">
          <cell r="D264" t="str">
            <v>0580140000011260</v>
          </cell>
          <cell r="E264" t="str">
            <v>0580140000011</v>
          </cell>
          <cell r="F264">
            <v>6</v>
          </cell>
          <cell r="G264">
            <v>7</v>
          </cell>
          <cell r="H264" t="str">
            <v>6</v>
          </cell>
          <cell r="I264" t="str">
            <v>CCP6</v>
          </cell>
          <cell r="J264" t="str">
            <v>CpRfSl</v>
          </cell>
          <cell r="K264" t="str">
            <v>CANOPY ROOF AND SLAB</v>
          </cell>
          <cell r="L264" t="str">
            <v>MS</v>
          </cell>
          <cell r="M264" t="str">
            <v>Miscellaneous</v>
          </cell>
          <cell r="N264" t="str"/>
          <cell r="O264">
            <v>676</v>
          </cell>
        </row>
        <row r="265">
          <cell r="D265" t="str">
            <v>0580140000011261</v>
          </cell>
          <cell r="E265" t="str">
            <v>0580140000011</v>
          </cell>
          <cell r="F265">
            <v>2</v>
          </cell>
          <cell r="G265">
            <v>7</v>
          </cell>
          <cell r="H265" t="str">
            <v>6</v>
          </cell>
          <cell r="I265" t="str">
            <v>CCP6</v>
          </cell>
          <cell r="J265" t="str">
            <v>CpRfSl</v>
          </cell>
          <cell r="K265" t="str">
            <v>CANOPY ROOF AND SLAB</v>
          </cell>
          <cell r="L265" t="str">
            <v>MS</v>
          </cell>
          <cell r="M265" t="str">
            <v>Miscellaneous</v>
          </cell>
          <cell r="N265" t="str"/>
          <cell r="O265">
            <v>960</v>
          </cell>
        </row>
        <row r="266">
          <cell r="D266" t="str">
            <v>0580140000011262</v>
          </cell>
          <cell r="E266" t="str">
            <v>0580140000011</v>
          </cell>
          <cell r="F266">
            <v>0</v>
          </cell>
          <cell r="G266">
            <v>7</v>
          </cell>
          <cell r="H266" t="str">
            <v>6</v>
          </cell>
          <cell r="I266" t="str">
            <v>CPA1</v>
          </cell>
          <cell r="J266" t="str">
            <v>PavAsp</v>
          </cell>
          <cell r="K266" t="str">
            <v>Paving - Asphalt</v>
          </cell>
          <cell r="L266" t="str">
            <v>MS</v>
          </cell>
          <cell r="M266" t="str">
            <v>Miscellaneous</v>
          </cell>
          <cell r="N266" t="str"/>
          <cell r="O266">
            <v>30000</v>
          </cell>
        </row>
        <row r="267">
          <cell r="D267" t="str">
            <v>0580140000011263</v>
          </cell>
          <cell r="E267" t="str">
            <v>0580140000011</v>
          </cell>
          <cell r="F267">
            <v>0</v>
          </cell>
          <cell r="G267">
            <v>7</v>
          </cell>
          <cell r="H267" t="str">
            <v>6</v>
          </cell>
          <cell r="I267" t="str">
            <v>CRG1</v>
          </cell>
          <cell r="J267" t="str">
            <v>AFrGar</v>
          </cell>
          <cell r="K267" t="str">
            <v>Attached Frame Garage</v>
          </cell>
          <cell r="L267" t="str">
            <v>MS</v>
          </cell>
          <cell r="M267" t="str">
            <v>Miscellaneous</v>
          </cell>
          <cell r="N267" t="str"/>
          <cell r="O267">
            <v>320</v>
          </cell>
        </row>
        <row r="268">
          <cell r="D268" t="str">
            <v>0580890000001264</v>
          </cell>
          <cell r="E268" t="str">
            <v>0580890000001</v>
          </cell>
          <cell r="F268">
            <v>0</v>
          </cell>
          <cell r="G268">
            <v>1</v>
          </cell>
          <cell r="H268" t="str">
            <v>4</v>
          </cell>
          <cell r="I268" t="str">
            <v>CPA2</v>
          </cell>
          <cell r="J268" t="str">
            <v>PvACSS</v>
          </cell>
          <cell r="K268" t="str">
            <v>Paving - Asphalt &amp; Concrete Service Stat</v>
          </cell>
          <cell r="L268" t="str">
            <v>MS</v>
          </cell>
          <cell r="M268" t="str">
            <v>Miscellaneous</v>
          </cell>
          <cell r="N268" t="str"/>
          <cell r="O268">
            <v>18000</v>
          </cell>
        </row>
        <row r="269">
          <cell r="D269" t="str">
            <v>0582300000019265</v>
          </cell>
          <cell r="E269" t="str">
            <v>0582300000019</v>
          </cell>
          <cell r="F269">
            <v>0</v>
          </cell>
          <cell r="G269">
            <v>3</v>
          </cell>
          <cell r="H269" t="str">
            <v>4</v>
          </cell>
          <cell r="I269" t="str">
            <v>CCP4</v>
          </cell>
          <cell r="J269" t="str">
            <v>Canopy</v>
          </cell>
          <cell r="K269" t="str">
            <v>CANOPY CARWASH ONLY</v>
          </cell>
          <cell r="L269" t="str">
            <v>MS</v>
          </cell>
          <cell r="M269" t="str">
            <v>Miscellaneous</v>
          </cell>
          <cell r="N269" t="str"/>
          <cell r="O269">
            <v>280</v>
          </cell>
        </row>
        <row r="270">
          <cell r="D270" t="str">
            <v>0582300000019266</v>
          </cell>
          <cell r="E270" t="str">
            <v>0582300000019</v>
          </cell>
          <cell r="F270">
            <v>0</v>
          </cell>
          <cell r="G270">
            <v>3</v>
          </cell>
          <cell r="H270" t="str">
            <v>4</v>
          </cell>
          <cell r="I270" t="str">
            <v>CCP6</v>
          </cell>
          <cell r="J270" t="str">
            <v>CpRfSl</v>
          </cell>
          <cell r="K270" t="str">
            <v>CANOPY ROOF AND SLAB</v>
          </cell>
          <cell r="L270" t="str">
            <v>MS</v>
          </cell>
          <cell r="M270" t="str">
            <v>Miscellaneous</v>
          </cell>
          <cell r="N270" t="str"/>
          <cell r="O270">
            <v>28</v>
          </cell>
        </row>
        <row r="271">
          <cell r="D271" t="str">
            <v>0582300000019267</v>
          </cell>
          <cell r="E271" t="str">
            <v>0582300000019</v>
          </cell>
          <cell r="F271">
            <v>0</v>
          </cell>
          <cell r="G271">
            <v>3</v>
          </cell>
          <cell r="H271" t="str">
            <v>4</v>
          </cell>
          <cell r="I271" t="str">
            <v>CPC2</v>
          </cell>
          <cell r="J271" t="str">
            <v>PvHCnc</v>
          </cell>
          <cell r="K271" t="str">
            <v>Paving - Heavy Concrete</v>
          </cell>
          <cell r="L271" t="str">
            <v>MS</v>
          </cell>
          <cell r="M271" t="str">
            <v>Miscellaneous</v>
          </cell>
          <cell r="N271" t="str"/>
          <cell r="O271">
            <v>8000</v>
          </cell>
        </row>
        <row r="272">
          <cell r="D272" t="str">
            <v>0590150010002268</v>
          </cell>
          <cell r="E272" t="str">
            <v>0590150010002</v>
          </cell>
          <cell r="F272">
            <v>0</v>
          </cell>
          <cell r="G272">
            <v>2</v>
          </cell>
          <cell r="H272" t="str">
            <v>4</v>
          </cell>
          <cell r="I272" t="str">
            <v>CPA1</v>
          </cell>
          <cell r="J272" t="str">
            <v>PavAsp</v>
          </cell>
          <cell r="K272" t="str">
            <v>Paving - Asphalt</v>
          </cell>
          <cell r="L272" t="str">
            <v>MS</v>
          </cell>
          <cell r="M272" t="str">
            <v>Miscellaneous</v>
          </cell>
          <cell r="N272" t="str"/>
          <cell r="O272">
            <v>48830</v>
          </cell>
        </row>
        <row r="273">
          <cell r="D273" t="str">
            <v>0590150010002269</v>
          </cell>
          <cell r="E273" t="str">
            <v>0590150010002</v>
          </cell>
          <cell r="F273">
            <v>0</v>
          </cell>
          <cell r="G273">
            <v>2</v>
          </cell>
          <cell r="H273" t="str">
            <v>4</v>
          </cell>
          <cell r="I273" t="str">
            <v>CPC1</v>
          </cell>
          <cell r="J273" t="str">
            <v>PvLCnc</v>
          </cell>
          <cell r="K273" t="str">
            <v>Paving - Light Concrete</v>
          </cell>
          <cell r="L273" t="str">
            <v>MS</v>
          </cell>
          <cell r="M273" t="str">
            <v>Miscellaneous</v>
          </cell>
          <cell r="N273" t="str"/>
          <cell r="O273">
            <v>500</v>
          </cell>
        </row>
        <row r="274">
          <cell r="D274" t="str">
            <v>0611960000007270</v>
          </cell>
          <cell r="E274" t="str">
            <v>0611960000007</v>
          </cell>
          <cell r="F274">
            <v>1</v>
          </cell>
          <cell r="G274">
            <v>6</v>
          </cell>
          <cell r="H274" t="str">
            <v>4</v>
          </cell>
          <cell r="I274" t="str">
            <v>CBS3</v>
          </cell>
          <cell r="J274" t="str">
            <v>BsmtRs</v>
          </cell>
          <cell r="K274" t="str">
            <v>Basement, Residential Storage</v>
          </cell>
          <cell r="L274" t="str">
            <v>MS</v>
          </cell>
          <cell r="M274" t="str">
            <v>Miscellaneous</v>
          </cell>
          <cell r="N274" t="str">
            <v>B1 91</v>
          </cell>
          <cell r="O274">
            <v>27663</v>
          </cell>
        </row>
        <row r="275">
          <cell r="D275" t="str">
            <v>0611960000007271</v>
          </cell>
          <cell r="E275" t="str">
            <v>0611960000007</v>
          </cell>
          <cell r="F275">
            <v>1</v>
          </cell>
          <cell r="G275">
            <v>6</v>
          </cell>
          <cell r="H275" t="str">
            <v>4</v>
          </cell>
          <cell r="I275" t="str">
            <v>CCP5</v>
          </cell>
          <cell r="J275" t="str">
            <v>Canopy</v>
          </cell>
          <cell r="K275" t="str">
            <v>CANOPY ONLY</v>
          </cell>
          <cell r="L275" t="str">
            <v>MS</v>
          </cell>
          <cell r="M275" t="str">
            <v>Miscellaneous</v>
          </cell>
          <cell r="N275" t="str"/>
          <cell r="O275">
            <v>1134</v>
          </cell>
        </row>
        <row r="276">
          <cell r="D276" t="str">
            <v>0611960000007272</v>
          </cell>
          <cell r="E276" t="str">
            <v>0611960000007</v>
          </cell>
          <cell r="F276">
            <v>1</v>
          </cell>
          <cell r="G276">
            <v>6</v>
          </cell>
          <cell r="H276" t="str">
            <v>4</v>
          </cell>
          <cell r="I276" t="str">
            <v>CEN6</v>
          </cell>
          <cell r="J276" t="str">
            <v>Enclos6</v>
          </cell>
          <cell r="K276" t="str">
            <v>Enclosure,  Office</v>
          </cell>
          <cell r="L276" t="str">
            <v>MS</v>
          </cell>
          <cell r="M276" t="str">
            <v>Miscellaneous</v>
          </cell>
          <cell r="N276" t="str"/>
          <cell r="O276">
            <v>6720</v>
          </cell>
        </row>
        <row r="277">
          <cell r="D277" t="str">
            <v>0611960000007273</v>
          </cell>
          <cell r="E277" t="str">
            <v>0611960000007</v>
          </cell>
          <cell r="F277">
            <v>1</v>
          </cell>
          <cell r="G277">
            <v>6</v>
          </cell>
          <cell r="H277" t="str">
            <v>4</v>
          </cell>
          <cell r="I277" t="str">
            <v>CLD1</v>
          </cell>
          <cell r="J277" t="str">
            <v>LDock</v>
          </cell>
          <cell r="K277" t="str">
            <v>Load Dock, Stone or Concrete</v>
          </cell>
          <cell r="L277" t="str">
            <v>MS</v>
          </cell>
          <cell r="M277" t="str">
            <v>Miscellaneous</v>
          </cell>
          <cell r="N277" t="str"/>
          <cell r="O277">
            <v>1134</v>
          </cell>
        </row>
        <row r="278">
          <cell r="D278" t="str">
            <v>0611960000007274</v>
          </cell>
          <cell r="E278" t="str">
            <v>0611960000007</v>
          </cell>
          <cell r="F278">
            <v>0</v>
          </cell>
          <cell r="G278">
            <v>6</v>
          </cell>
          <cell r="H278" t="str">
            <v>4</v>
          </cell>
          <cell r="I278" t="str">
            <v>CPA1</v>
          </cell>
          <cell r="J278" t="str">
            <v>PavAsp</v>
          </cell>
          <cell r="K278" t="str">
            <v>Paving - Asphalt</v>
          </cell>
          <cell r="L278" t="str">
            <v>MS</v>
          </cell>
          <cell r="M278" t="str">
            <v>Miscellaneous</v>
          </cell>
          <cell r="N278" t="str"/>
          <cell r="O278">
            <v>3000</v>
          </cell>
        </row>
        <row r="279">
          <cell r="D279" t="str">
            <v>0611960000007275</v>
          </cell>
          <cell r="E279" t="str">
            <v>0611960000007</v>
          </cell>
          <cell r="F279">
            <v>0</v>
          </cell>
          <cell r="G279">
            <v>6</v>
          </cell>
          <cell r="H279" t="str">
            <v>4</v>
          </cell>
          <cell r="I279" t="str">
            <v>CPC2</v>
          </cell>
          <cell r="J279" t="str">
            <v>PvHCnc</v>
          </cell>
          <cell r="K279" t="str">
            <v>Paving - Heavy Concrete</v>
          </cell>
          <cell r="L279" t="str">
            <v>MS</v>
          </cell>
          <cell r="M279" t="str">
            <v>Miscellaneous</v>
          </cell>
          <cell r="N279" t="str"/>
          <cell r="O279">
            <v>8000</v>
          </cell>
        </row>
        <row r="280">
          <cell r="D280" t="str">
            <v>0611960000061276</v>
          </cell>
          <cell r="E280" t="str">
            <v>0611960000061</v>
          </cell>
          <cell r="F280">
            <v>0</v>
          </cell>
          <cell r="G280">
            <v>3</v>
          </cell>
          <cell r="H280" t="str">
            <v>5</v>
          </cell>
          <cell r="I280" t="str">
            <v>CDL1</v>
          </cell>
          <cell r="J280" t="str">
            <v>DLFloor</v>
          </cell>
          <cell r="K280" t="str">
            <v>Dock Level Floor</v>
          </cell>
          <cell r="L280" t="str">
            <v>MS</v>
          </cell>
          <cell r="M280" t="str">
            <v>Miscellaneous</v>
          </cell>
          <cell r="N280" t="str">
            <v>2 FT DOCK LEVEL FLR</v>
          </cell>
          <cell r="O280">
            <v>4846</v>
          </cell>
        </row>
        <row r="281">
          <cell r="D281" t="str">
            <v>0611960000061277</v>
          </cell>
          <cell r="E281" t="str">
            <v>0611960000061</v>
          </cell>
          <cell r="F281">
            <v>0</v>
          </cell>
          <cell r="G281">
            <v>3</v>
          </cell>
          <cell r="H281" t="str">
            <v>4</v>
          </cell>
          <cell r="I281" t="str">
            <v>CLD6</v>
          </cell>
          <cell r="J281" t="str">
            <v>LRampC</v>
          </cell>
          <cell r="K281" t="str">
            <v>Loading Ramp, Concrete</v>
          </cell>
          <cell r="L281" t="str">
            <v>MS</v>
          </cell>
          <cell r="M281" t="str">
            <v>Miscellaneous</v>
          </cell>
          <cell r="N281" t="str"/>
          <cell r="O281">
            <v>1020</v>
          </cell>
        </row>
        <row r="282">
          <cell r="D282" t="str">
            <v>0611960000061278</v>
          </cell>
          <cell r="E282" t="str">
            <v>0611960000061</v>
          </cell>
          <cell r="F282">
            <v>0</v>
          </cell>
          <cell r="G282">
            <v>3</v>
          </cell>
          <cell r="H282" t="str">
            <v>5</v>
          </cell>
          <cell r="I282" t="str">
            <v>CPA1</v>
          </cell>
          <cell r="J282" t="str">
            <v>PavAsp</v>
          </cell>
          <cell r="K282" t="str">
            <v>Paving - Asphalt</v>
          </cell>
          <cell r="L282" t="str">
            <v>MS</v>
          </cell>
          <cell r="M282" t="str">
            <v>Miscellaneous</v>
          </cell>
          <cell r="N282" t="str">
            <v>CORRECTED 2015</v>
          </cell>
          <cell r="O282">
            <v>15658</v>
          </cell>
        </row>
        <row r="283">
          <cell r="D283" t="str">
            <v>0611980000024279</v>
          </cell>
          <cell r="E283" t="str">
            <v>0611980000024</v>
          </cell>
          <cell r="F283">
            <v>1</v>
          </cell>
          <cell r="G283">
            <v>5</v>
          </cell>
          <cell r="H283" t="str">
            <v>4</v>
          </cell>
          <cell r="I283" t="str">
            <v>CCP6</v>
          </cell>
          <cell r="J283" t="str">
            <v>CpRfSl</v>
          </cell>
          <cell r="K283" t="str">
            <v>CANOPY ROOF AND SLAB</v>
          </cell>
          <cell r="L283" t="str">
            <v>MS</v>
          </cell>
          <cell r="M283" t="str">
            <v>Miscellaneous</v>
          </cell>
          <cell r="N283" t="str"/>
          <cell r="O283">
            <v>320</v>
          </cell>
        </row>
        <row r="284">
          <cell r="D284" t="str">
            <v>0611980000024280</v>
          </cell>
          <cell r="E284" t="str">
            <v>0611980000024</v>
          </cell>
          <cell r="F284">
            <v>1</v>
          </cell>
          <cell r="G284">
            <v>5</v>
          </cell>
          <cell r="H284" t="str">
            <v>6</v>
          </cell>
          <cell r="I284" t="str">
            <v>CDL1</v>
          </cell>
          <cell r="J284" t="str">
            <v>DLFloor</v>
          </cell>
          <cell r="K284" t="str">
            <v>Dock Level Floor</v>
          </cell>
          <cell r="L284" t="str">
            <v>MS</v>
          </cell>
          <cell r="M284" t="str">
            <v>Miscellaneous</v>
          </cell>
          <cell r="N284" t="str"/>
          <cell r="O284">
            <v>45463</v>
          </cell>
        </row>
        <row r="285">
          <cell r="D285" t="str">
            <v>0611980000024281</v>
          </cell>
          <cell r="E285" t="str">
            <v>0611980000024</v>
          </cell>
          <cell r="F285">
            <v>1</v>
          </cell>
          <cell r="G285">
            <v>5</v>
          </cell>
          <cell r="H285" t="str">
            <v>6</v>
          </cell>
          <cell r="I285" t="str">
            <v>CEN6</v>
          </cell>
          <cell r="J285" t="str">
            <v>Enclos6</v>
          </cell>
          <cell r="K285" t="str">
            <v>Enclosure,  Office</v>
          </cell>
          <cell r="L285" t="str">
            <v>MS</v>
          </cell>
          <cell r="M285" t="str">
            <v>Miscellaneous</v>
          </cell>
          <cell r="N285" t="str">
            <v>E1 82</v>
          </cell>
          <cell r="O285">
            <v>2000</v>
          </cell>
        </row>
        <row r="286">
          <cell r="D286" t="str">
            <v>0611980000024282</v>
          </cell>
          <cell r="E286" t="str">
            <v>0611980000024</v>
          </cell>
          <cell r="F286">
            <v>1</v>
          </cell>
          <cell r="G286">
            <v>5</v>
          </cell>
          <cell r="H286" t="str">
            <v>6</v>
          </cell>
          <cell r="I286" t="str">
            <v>CLD1</v>
          </cell>
          <cell r="J286" t="str">
            <v>LDock</v>
          </cell>
          <cell r="K286" t="str">
            <v>Load Dock, Stone or Concrete</v>
          </cell>
          <cell r="L286" t="str">
            <v>MS</v>
          </cell>
          <cell r="M286" t="str">
            <v>Miscellaneous</v>
          </cell>
          <cell r="N286" t="str"/>
          <cell r="O286">
            <v>320</v>
          </cell>
        </row>
        <row r="287">
          <cell r="D287" t="str">
            <v>0611980000024283</v>
          </cell>
          <cell r="E287" t="str">
            <v>0611980000024</v>
          </cell>
          <cell r="F287">
            <v>0</v>
          </cell>
          <cell r="G287">
            <v>5</v>
          </cell>
          <cell r="H287" t="str">
            <v>4</v>
          </cell>
          <cell r="I287" t="str">
            <v>CRS1</v>
          </cell>
          <cell r="J287" t="str">
            <v>FrUBld</v>
          </cell>
          <cell r="K287" t="str">
            <v>UTILITY BLDG - FRAME</v>
          </cell>
          <cell r="L287" t="str">
            <v>MS</v>
          </cell>
          <cell r="M287" t="str">
            <v>Miscellaneous</v>
          </cell>
          <cell r="N287" t="str">
            <v>ADDED IN PLACE OF CNPY</v>
          </cell>
          <cell r="O287">
            <v>594</v>
          </cell>
        </row>
        <row r="288">
          <cell r="D288" t="str">
            <v>0620050010001284</v>
          </cell>
          <cell r="E288" t="str">
            <v>0620050010001</v>
          </cell>
          <cell r="F288">
            <v>1</v>
          </cell>
          <cell r="G288">
            <v>6</v>
          </cell>
          <cell r="H288" t="str">
            <v>4</v>
          </cell>
          <cell r="I288" t="str">
            <v>CCP6</v>
          </cell>
          <cell r="J288" t="str">
            <v>CpRfSl</v>
          </cell>
          <cell r="K288" t="str">
            <v>CANOPY ROOF AND SLAB</v>
          </cell>
          <cell r="L288" t="str">
            <v>MS</v>
          </cell>
          <cell r="M288" t="str">
            <v>Miscellaneous</v>
          </cell>
          <cell r="N288" t="str">
            <v>6 CANOPIES</v>
          </cell>
          <cell r="O288">
            <v>624</v>
          </cell>
        </row>
        <row r="289">
          <cell r="D289" t="str">
            <v>0620050010001285</v>
          </cell>
          <cell r="E289" t="str">
            <v>0620050010001</v>
          </cell>
          <cell r="F289">
            <v>3</v>
          </cell>
          <cell r="G289">
            <v>6</v>
          </cell>
          <cell r="H289" t="str">
            <v>4</v>
          </cell>
          <cell r="I289" t="str">
            <v>CCP6</v>
          </cell>
          <cell r="J289" t="str">
            <v>CpRfSl</v>
          </cell>
          <cell r="K289" t="str">
            <v>CANOPY ROOF AND SLAB</v>
          </cell>
          <cell r="L289" t="str">
            <v>MS</v>
          </cell>
          <cell r="M289" t="str">
            <v>Miscellaneous</v>
          </cell>
          <cell r="N289" t="str"/>
          <cell r="O289">
            <v>1208</v>
          </cell>
        </row>
        <row r="290">
          <cell r="D290" t="str">
            <v>0620050010001286</v>
          </cell>
          <cell r="E290" t="str">
            <v>0620050010001</v>
          </cell>
          <cell r="F290">
            <v>2</v>
          </cell>
          <cell r="G290">
            <v>6</v>
          </cell>
          <cell r="H290" t="str">
            <v>4</v>
          </cell>
          <cell r="I290" t="str">
            <v>CCP6</v>
          </cell>
          <cell r="J290" t="str">
            <v>CpRfSl</v>
          </cell>
          <cell r="K290" t="str">
            <v>CANOPY ROOF AND SLAB</v>
          </cell>
          <cell r="L290" t="str">
            <v>MS</v>
          </cell>
          <cell r="M290" t="str">
            <v>Miscellaneous</v>
          </cell>
          <cell r="N290" t="str">
            <v>5 CANOPIES</v>
          </cell>
          <cell r="O290">
            <v>520</v>
          </cell>
        </row>
        <row r="291">
          <cell r="D291" t="str">
            <v>0620050010001287</v>
          </cell>
          <cell r="E291" t="str">
            <v>0620050010001</v>
          </cell>
          <cell r="F291">
            <v>0</v>
          </cell>
          <cell r="G291">
            <v>6</v>
          </cell>
          <cell r="H291" t="str">
            <v>4</v>
          </cell>
          <cell r="I291" t="str">
            <v>CEN6</v>
          </cell>
          <cell r="J291" t="str">
            <v>Enclos6</v>
          </cell>
          <cell r="K291" t="str">
            <v>Enclosure,  Office</v>
          </cell>
          <cell r="L291" t="str">
            <v>MS</v>
          </cell>
          <cell r="M291" t="str">
            <v>Miscellaneous</v>
          </cell>
          <cell r="N291" t="str"/>
          <cell r="O291">
            <v>2100</v>
          </cell>
        </row>
        <row r="292">
          <cell r="D292" t="str">
            <v>0620050010001288</v>
          </cell>
          <cell r="E292" t="str">
            <v>0620050010001</v>
          </cell>
          <cell r="F292">
            <v>1</v>
          </cell>
          <cell r="G292">
            <v>6</v>
          </cell>
          <cell r="H292" t="str">
            <v>4</v>
          </cell>
          <cell r="I292" t="str">
            <v>CEN6</v>
          </cell>
          <cell r="J292" t="str">
            <v>Enclos6</v>
          </cell>
          <cell r="K292" t="str">
            <v>Enclosure,  Office</v>
          </cell>
          <cell r="L292" t="str">
            <v>MS</v>
          </cell>
          <cell r="M292" t="str">
            <v>Miscellaneous</v>
          </cell>
          <cell r="N292" t="str">
            <v>E1 82</v>
          </cell>
          <cell r="O292">
            <v>2228</v>
          </cell>
        </row>
        <row r="293">
          <cell r="D293" t="str">
            <v>0620050010001289</v>
          </cell>
          <cell r="E293" t="str">
            <v>0620050010001</v>
          </cell>
          <cell r="F293">
            <v>0</v>
          </cell>
          <cell r="G293">
            <v>6</v>
          </cell>
          <cell r="H293" t="str">
            <v>4</v>
          </cell>
          <cell r="I293" t="str">
            <v>CPA1</v>
          </cell>
          <cell r="J293" t="str">
            <v>PavAsp</v>
          </cell>
          <cell r="K293" t="str">
            <v>Paving - Asphalt</v>
          </cell>
          <cell r="L293" t="str">
            <v>MS</v>
          </cell>
          <cell r="M293" t="str">
            <v>Miscellaneous</v>
          </cell>
          <cell r="N293" t="str"/>
          <cell r="O293">
            <v>30400</v>
          </cell>
        </row>
        <row r="294">
          <cell r="D294" t="str">
            <v>0620310060001290</v>
          </cell>
          <cell r="E294" t="str">
            <v>0620310060001</v>
          </cell>
          <cell r="F294">
            <v>1</v>
          </cell>
          <cell r="G294">
            <v>5</v>
          </cell>
          <cell r="H294" t="str">
            <v>4</v>
          </cell>
          <cell r="I294" t="str">
            <v>CCP5</v>
          </cell>
          <cell r="J294" t="str">
            <v>Canopy</v>
          </cell>
          <cell r="K294" t="str">
            <v>CANOPY ONLY</v>
          </cell>
          <cell r="L294" t="str">
            <v>MS</v>
          </cell>
          <cell r="M294" t="str">
            <v>Miscellaneous</v>
          </cell>
          <cell r="N294" t="str">
            <v>2 CANOPIES</v>
          </cell>
          <cell r="O294">
            <v>128</v>
          </cell>
        </row>
        <row r="295">
          <cell r="D295" t="str">
            <v>0620310060001291</v>
          </cell>
          <cell r="E295" t="str">
            <v>0620310060001</v>
          </cell>
          <cell r="F295">
            <v>2</v>
          </cell>
          <cell r="G295">
            <v>5</v>
          </cell>
          <cell r="H295" t="str">
            <v>4</v>
          </cell>
          <cell r="I295" t="str">
            <v>CCP5</v>
          </cell>
          <cell r="J295" t="str">
            <v>Canopy</v>
          </cell>
          <cell r="K295" t="str">
            <v>CANOPY ONLY</v>
          </cell>
          <cell r="L295" t="str">
            <v>MS</v>
          </cell>
          <cell r="M295" t="str">
            <v>Miscellaneous</v>
          </cell>
          <cell r="N295" t="str">
            <v>1 CANOPY</v>
          </cell>
          <cell r="O295">
            <v>64</v>
          </cell>
        </row>
        <row r="296">
          <cell r="D296" t="str">
            <v>0620310060001292</v>
          </cell>
          <cell r="E296" t="str">
            <v>0620310060001</v>
          </cell>
          <cell r="F296">
            <v>3</v>
          </cell>
          <cell r="G296">
            <v>5</v>
          </cell>
          <cell r="H296" t="str">
            <v>4</v>
          </cell>
          <cell r="I296" t="str">
            <v>CCP5</v>
          </cell>
          <cell r="J296" t="str">
            <v>Canopy</v>
          </cell>
          <cell r="K296" t="str">
            <v>CANOPY ONLY</v>
          </cell>
          <cell r="L296" t="str">
            <v>MS</v>
          </cell>
          <cell r="M296" t="str">
            <v>Miscellaneous</v>
          </cell>
          <cell r="N296" t="str">
            <v>2 CANOPIES</v>
          </cell>
          <cell r="O296">
            <v>128</v>
          </cell>
        </row>
        <row r="297">
          <cell r="D297" t="str">
            <v>0620310060001293</v>
          </cell>
          <cell r="E297" t="str">
            <v>0620310060001</v>
          </cell>
          <cell r="F297">
            <v>1</v>
          </cell>
          <cell r="G297">
            <v>5</v>
          </cell>
          <cell r="H297" t="str">
            <v>4</v>
          </cell>
          <cell r="I297" t="str">
            <v>CEN6</v>
          </cell>
          <cell r="J297" t="str">
            <v>Enclos6</v>
          </cell>
          <cell r="K297" t="str">
            <v>Enclosure,  Office</v>
          </cell>
          <cell r="L297" t="str">
            <v>MS</v>
          </cell>
          <cell r="M297" t="str">
            <v>Miscellaneous</v>
          </cell>
          <cell r="N297" t="str">
            <v>E1 82</v>
          </cell>
          <cell r="O297">
            <v>336</v>
          </cell>
        </row>
        <row r="298">
          <cell r="D298" t="str">
            <v>0620310060001294</v>
          </cell>
          <cell r="E298" t="str">
            <v>0620310060001</v>
          </cell>
          <cell r="F298">
            <v>0</v>
          </cell>
          <cell r="G298">
            <v>5</v>
          </cell>
          <cell r="H298" t="str">
            <v>5</v>
          </cell>
          <cell r="I298" t="str">
            <v>CPC2</v>
          </cell>
          <cell r="J298" t="str">
            <v>PvHCnc</v>
          </cell>
          <cell r="K298" t="str">
            <v>Paving - Heavy Concrete</v>
          </cell>
          <cell r="L298" t="str">
            <v>MS</v>
          </cell>
          <cell r="M298" t="str">
            <v>Miscellaneous</v>
          </cell>
          <cell r="N298" t="str"/>
          <cell r="O298">
            <v>10000</v>
          </cell>
        </row>
        <row r="299">
          <cell r="D299" t="str">
            <v>0620760000008295</v>
          </cell>
          <cell r="E299" t="str">
            <v>0620760000008</v>
          </cell>
          <cell r="F299">
            <v>1</v>
          </cell>
          <cell r="G299">
            <v>4</v>
          </cell>
          <cell r="H299" t="str">
            <v>4</v>
          </cell>
          <cell r="I299" t="str">
            <v>CCP6</v>
          </cell>
          <cell r="J299" t="str">
            <v>CpRfSl</v>
          </cell>
          <cell r="K299" t="str">
            <v>CANOPY ROOF AND SLAB</v>
          </cell>
          <cell r="L299" t="str">
            <v>MS</v>
          </cell>
          <cell r="M299" t="str">
            <v>Miscellaneous</v>
          </cell>
          <cell r="N299" t="str">
            <v>NEW FOR 2013</v>
          </cell>
          <cell r="O299">
            <v>1350</v>
          </cell>
        </row>
        <row r="300">
          <cell r="D300" t="str">
            <v>0620760000008296</v>
          </cell>
          <cell r="E300" t="str">
            <v>0620760000008</v>
          </cell>
          <cell r="F300">
            <v>0</v>
          </cell>
          <cell r="G300">
            <v>4</v>
          </cell>
          <cell r="H300" t="str">
            <v>5</v>
          </cell>
          <cell r="I300" t="str">
            <v>CPA1</v>
          </cell>
          <cell r="J300" t="str">
            <v>PavAsp</v>
          </cell>
          <cell r="K300" t="str">
            <v>Paving - Asphalt</v>
          </cell>
          <cell r="L300" t="str">
            <v>MS</v>
          </cell>
          <cell r="M300" t="str">
            <v>Miscellaneous</v>
          </cell>
          <cell r="N300" t="str">
            <v>OVERLAY &amp; ADDED TO</v>
          </cell>
          <cell r="O300">
            <v>7500</v>
          </cell>
        </row>
        <row r="301">
          <cell r="D301" t="str">
            <v>0620760000008297</v>
          </cell>
          <cell r="E301" t="str">
            <v>0620760000008</v>
          </cell>
          <cell r="F301">
            <v>0</v>
          </cell>
          <cell r="G301">
            <v>4</v>
          </cell>
          <cell r="H301" t="str">
            <v>5</v>
          </cell>
          <cell r="I301" t="str">
            <v>CPC1</v>
          </cell>
          <cell r="J301" t="str">
            <v>PvLCnc</v>
          </cell>
          <cell r="K301" t="str">
            <v>Paving - Light Concrete</v>
          </cell>
          <cell r="L301" t="str">
            <v>MS</v>
          </cell>
          <cell r="M301" t="str">
            <v>Miscellaneous</v>
          </cell>
          <cell r="N301" t="str"/>
          <cell r="O301">
            <v>1000</v>
          </cell>
        </row>
        <row r="302">
          <cell r="D302" t="str">
            <v>0620760000008298</v>
          </cell>
          <cell r="E302" t="str">
            <v>0620760000008</v>
          </cell>
          <cell r="F302">
            <v>0</v>
          </cell>
          <cell r="G302">
            <v>4</v>
          </cell>
          <cell r="H302" t="str">
            <v>5</v>
          </cell>
          <cell r="I302" t="str">
            <v>CRS1</v>
          </cell>
          <cell r="J302" t="str">
            <v>FrUBld</v>
          </cell>
          <cell r="K302" t="str">
            <v>UTILITY BLDG - FRAME</v>
          </cell>
          <cell r="L302" t="str">
            <v>MS</v>
          </cell>
          <cell r="M302" t="str">
            <v>Miscellaneous</v>
          </cell>
          <cell r="N302" t="str"/>
          <cell r="O302">
            <v>60</v>
          </cell>
        </row>
        <row r="303">
          <cell r="D303" t="str">
            <v>0631410000032299</v>
          </cell>
          <cell r="E303" t="str">
            <v>0631410000032</v>
          </cell>
          <cell r="F303">
            <v>1</v>
          </cell>
          <cell r="G303">
            <v>1</v>
          </cell>
          <cell r="H303" t="str">
            <v>4</v>
          </cell>
          <cell r="I303" t="str">
            <v>MZ84</v>
          </cell>
          <cell r="J303" t="str">
            <v>MZMUSt</v>
          </cell>
          <cell r="K303" t="str">
            <v>Multi-Use, Storage Low Cost</v>
          </cell>
          <cell r="L303" t="str">
            <v>MZ</v>
          </cell>
          <cell r="M303" t="str">
            <v>Mezzanines</v>
          </cell>
          <cell r="N303" t="str">
            <v>PER '17 25.25C</v>
          </cell>
          <cell r="O303">
            <v>1944</v>
          </cell>
        </row>
        <row r="304">
          <cell r="D304" t="str">
            <v>0640090130003300</v>
          </cell>
          <cell r="E304" t="str">
            <v>0640090130003</v>
          </cell>
          <cell r="F304">
            <v>0</v>
          </cell>
          <cell r="G304">
            <v>5</v>
          </cell>
          <cell r="H304" t="str">
            <v>4</v>
          </cell>
          <cell r="I304" t="str">
            <v>COM2</v>
          </cell>
          <cell r="J304" t="str">
            <v>MODOfA</v>
          </cell>
          <cell r="K304" t="str">
            <v>Portable/Modular Office - Average</v>
          </cell>
          <cell r="L304" t="str">
            <v>Ms</v>
          </cell>
          <cell r="M304" t="str">
            <v>Miscellaneous</v>
          </cell>
          <cell r="N304" t="str">
            <v>PU FOR 2015</v>
          </cell>
          <cell r="O304">
            <v>1276</v>
          </cell>
        </row>
        <row r="305">
          <cell r="D305" t="str">
            <v>0640090130003301</v>
          </cell>
          <cell r="E305" t="str">
            <v>0640090130003</v>
          </cell>
          <cell r="F305">
            <v>0</v>
          </cell>
          <cell r="G305">
            <v>5</v>
          </cell>
          <cell r="H305" t="str">
            <v>4</v>
          </cell>
          <cell r="I305" t="str">
            <v>CRC1</v>
          </cell>
          <cell r="J305" t="str">
            <v>CCarpt</v>
          </cell>
          <cell r="K305" t="str">
            <v>Carport - Commercial</v>
          </cell>
          <cell r="L305" t="str">
            <v>MS</v>
          </cell>
          <cell r="M305" t="str">
            <v>Miscellaneous</v>
          </cell>
          <cell r="N305" t="str">
            <v>PU FOR 2015, EST</v>
          </cell>
          <cell r="O305">
            <v>5233</v>
          </cell>
        </row>
        <row r="306">
          <cell r="D306" t="str">
            <v>0640090130003302</v>
          </cell>
          <cell r="E306" t="str">
            <v>0640090130003</v>
          </cell>
          <cell r="F306">
            <v>0</v>
          </cell>
          <cell r="G306">
            <v>5</v>
          </cell>
          <cell r="H306" t="str">
            <v>4</v>
          </cell>
          <cell r="I306" t="str">
            <v>CRC1</v>
          </cell>
          <cell r="J306" t="str">
            <v>CCarpt</v>
          </cell>
          <cell r="K306" t="str">
            <v>Carport - Commercial</v>
          </cell>
          <cell r="L306" t="str">
            <v>MS</v>
          </cell>
          <cell r="M306" t="str">
            <v>Miscellaneous</v>
          </cell>
          <cell r="N306" t="str">
            <v>PU FOR 2015</v>
          </cell>
          <cell r="O306">
            <v>60000</v>
          </cell>
        </row>
        <row r="307">
          <cell r="D307" t="str">
            <v>0640090130003303</v>
          </cell>
          <cell r="E307" t="str">
            <v>0640090130003</v>
          </cell>
          <cell r="F307">
            <v>0</v>
          </cell>
          <cell r="G307">
            <v>5</v>
          </cell>
          <cell r="H307" t="str">
            <v>4</v>
          </cell>
          <cell r="I307" t="str">
            <v>CRC1</v>
          </cell>
          <cell r="J307" t="str">
            <v>CCarpt</v>
          </cell>
          <cell r="K307" t="str">
            <v>Carport - Commercial</v>
          </cell>
          <cell r="L307" t="str">
            <v>MS</v>
          </cell>
          <cell r="M307" t="str">
            <v>Miscellaneous</v>
          </cell>
          <cell r="N307" t="str">
            <v>PU FOR 2015, EST</v>
          </cell>
          <cell r="O307">
            <v>225</v>
          </cell>
        </row>
        <row r="308">
          <cell r="D308" t="str">
            <v>0640090130003304</v>
          </cell>
          <cell r="E308" t="str">
            <v>0640090130003</v>
          </cell>
          <cell r="F308">
            <v>0</v>
          </cell>
          <cell r="G308">
            <v>5</v>
          </cell>
          <cell r="H308" t="str">
            <v>4</v>
          </cell>
          <cell r="I308" t="str">
            <v>CSG1</v>
          </cell>
          <cell r="J308" t="str">
            <v>GrvPav</v>
          </cell>
          <cell r="K308" t="str">
            <v>Stabilized Gravel Paving</v>
          </cell>
          <cell r="L308" t="str">
            <v>MS</v>
          </cell>
          <cell r="M308" t="str">
            <v>Miscellaneous</v>
          </cell>
          <cell r="N308" t="str">
            <v>PU FOR 2015, EST</v>
          </cell>
          <cell r="O308">
            <v>137494</v>
          </cell>
        </row>
        <row r="309">
          <cell r="D309" t="str">
            <v>0641520040007305</v>
          </cell>
          <cell r="E309" t="str">
            <v>0641520040007</v>
          </cell>
          <cell r="F309">
            <v>0</v>
          </cell>
          <cell r="G309">
            <v>6</v>
          </cell>
          <cell r="H309" t="str">
            <v>6</v>
          </cell>
          <cell r="I309" t="str">
            <v>CPA1</v>
          </cell>
          <cell r="J309" t="str">
            <v>PavAsp</v>
          </cell>
          <cell r="K309" t="str">
            <v>Paving - Asphalt</v>
          </cell>
          <cell r="L309" t="str">
            <v>MS</v>
          </cell>
          <cell r="M309" t="str">
            <v>Miscellaneous</v>
          </cell>
          <cell r="N309" t="str"/>
          <cell r="O309">
            <v>40000</v>
          </cell>
        </row>
        <row r="310">
          <cell r="D310" t="str">
            <v>0641520040007306</v>
          </cell>
          <cell r="E310" t="str">
            <v>0641520040007</v>
          </cell>
          <cell r="F310">
            <v>1</v>
          </cell>
          <cell r="G310">
            <v>6</v>
          </cell>
          <cell r="H310" t="str">
            <v>6</v>
          </cell>
          <cell r="I310" t="str">
            <v>CRP1</v>
          </cell>
          <cell r="J310" t="str">
            <v>Porch</v>
          </cell>
          <cell r="K310" t="str">
            <v>Porch, Open</v>
          </cell>
          <cell r="L310" t="str">
            <v>MS</v>
          </cell>
          <cell r="M310" t="str">
            <v>Miscellaneous</v>
          </cell>
          <cell r="N310" t="str"/>
          <cell r="O310">
            <v>976</v>
          </cell>
        </row>
        <row r="311">
          <cell r="D311" t="str">
            <v>0641520040007307</v>
          </cell>
          <cell r="E311" t="str">
            <v>0641520040007</v>
          </cell>
          <cell r="F311">
            <v>1</v>
          </cell>
          <cell r="G311">
            <v>6</v>
          </cell>
          <cell r="H311" t="str">
            <v>6</v>
          </cell>
          <cell r="I311" t="str">
            <v>CRP3</v>
          </cell>
          <cell r="J311" t="str">
            <v>PorchU</v>
          </cell>
          <cell r="K311" t="str">
            <v>Porch,Open Upper</v>
          </cell>
          <cell r="L311" t="str">
            <v>MS</v>
          </cell>
          <cell r="M311" t="str">
            <v>Miscellaneous</v>
          </cell>
          <cell r="N311" t="str"/>
          <cell r="O311">
            <v>976</v>
          </cell>
        </row>
        <row r="312">
          <cell r="D312" t="str">
            <v>0641520040007308</v>
          </cell>
          <cell r="E312" t="str">
            <v>0641520040007</v>
          </cell>
          <cell r="F312">
            <v>0</v>
          </cell>
          <cell r="G312">
            <v>6</v>
          </cell>
          <cell r="H312" t="str">
            <v>6</v>
          </cell>
          <cell r="I312" t="str">
            <v>CRS1</v>
          </cell>
          <cell r="J312" t="str">
            <v>FrUBld</v>
          </cell>
          <cell r="K312" t="str">
            <v>UTILITY BLDG - FRAME</v>
          </cell>
          <cell r="L312" t="str">
            <v>MS</v>
          </cell>
          <cell r="M312" t="str">
            <v>Miscellaneous</v>
          </cell>
          <cell r="N312" t="str"/>
          <cell r="O312">
            <v>150</v>
          </cell>
        </row>
        <row r="313">
          <cell r="D313" t="str">
            <v>0641870000003309</v>
          </cell>
          <cell r="E313" t="str">
            <v>0641870000003</v>
          </cell>
          <cell r="F313">
            <v>1</v>
          </cell>
          <cell r="G313">
            <v>3</v>
          </cell>
          <cell r="H313" t="str">
            <v>4</v>
          </cell>
          <cell r="I313" t="str">
            <v>CEN6</v>
          </cell>
          <cell r="J313" t="str">
            <v>Enclos6</v>
          </cell>
          <cell r="K313" t="str">
            <v>Enclosure,  Office</v>
          </cell>
          <cell r="L313" t="str">
            <v>MS</v>
          </cell>
          <cell r="M313" t="str">
            <v>Miscellaneous</v>
          </cell>
          <cell r="N313" t="str">
            <v>E1 82</v>
          </cell>
          <cell r="O313">
            <v>2625</v>
          </cell>
        </row>
        <row r="314">
          <cell r="D314" t="str">
            <v>0641870000003310</v>
          </cell>
          <cell r="E314" t="str">
            <v>0641870000003</v>
          </cell>
          <cell r="F314">
            <v>2</v>
          </cell>
          <cell r="G314">
            <v>3</v>
          </cell>
          <cell r="H314" t="str">
            <v>4</v>
          </cell>
          <cell r="I314" t="str">
            <v>CEN6</v>
          </cell>
          <cell r="J314" t="str">
            <v>Enclos6</v>
          </cell>
          <cell r="K314" t="str">
            <v>Enclosure,  Office</v>
          </cell>
          <cell r="L314" t="str">
            <v>MS</v>
          </cell>
          <cell r="M314" t="str">
            <v>Miscellaneous</v>
          </cell>
          <cell r="N314" t="str">
            <v>E1 82</v>
          </cell>
          <cell r="O314">
            <v>4250</v>
          </cell>
        </row>
        <row r="315">
          <cell r="D315" t="str">
            <v>0641870000003311</v>
          </cell>
          <cell r="E315" t="str">
            <v>0641870000003</v>
          </cell>
          <cell r="F315">
            <v>0</v>
          </cell>
          <cell r="G315">
            <v>3</v>
          </cell>
          <cell r="H315" t="str">
            <v>4</v>
          </cell>
          <cell r="I315" t="str">
            <v>CPA1</v>
          </cell>
          <cell r="J315" t="str">
            <v>PavAsp</v>
          </cell>
          <cell r="K315" t="str">
            <v>Paving - Asphalt</v>
          </cell>
          <cell r="L315" t="str">
            <v>MS</v>
          </cell>
          <cell r="M315" t="str">
            <v>Miscellaneous</v>
          </cell>
          <cell r="N315" t="str"/>
          <cell r="O315">
            <v>16000</v>
          </cell>
        </row>
        <row r="316">
          <cell r="D316" t="str">
            <v>0650710590012312</v>
          </cell>
          <cell r="E316" t="str">
            <v>0650710590012</v>
          </cell>
          <cell r="F316">
            <v>0</v>
          </cell>
          <cell r="G316">
            <v>1</v>
          </cell>
          <cell r="H316" t="str">
            <v>4</v>
          </cell>
          <cell r="I316" t="str">
            <v>RRC2</v>
          </cell>
          <cell r="J316" t="str">
            <v>Canopy</v>
          </cell>
          <cell r="K316" t="str">
            <v>Canopy - Residential</v>
          </cell>
          <cell r="L316" t="str">
            <v>CP</v>
          </cell>
          <cell r="M316" t="str">
            <v>Canopy</v>
          </cell>
          <cell r="N316" t="str"/>
          <cell r="O316">
            <v>112</v>
          </cell>
        </row>
        <row r="317">
          <cell r="D317" t="str">
            <v>0650710590026313</v>
          </cell>
          <cell r="E317" t="str">
            <v>0650710590026</v>
          </cell>
          <cell r="F317">
            <v>1</v>
          </cell>
          <cell r="G317">
            <v>4</v>
          </cell>
          <cell r="H317" t="str">
            <v>4</v>
          </cell>
          <cell r="I317" t="str">
            <v>CCP5</v>
          </cell>
          <cell r="J317" t="str">
            <v>Canopy</v>
          </cell>
          <cell r="K317" t="str">
            <v>CANOPY ONLY</v>
          </cell>
          <cell r="L317" t="str">
            <v>MS</v>
          </cell>
          <cell r="M317" t="str">
            <v>Miscellaneous</v>
          </cell>
          <cell r="N317" t="str"/>
          <cell r="O317">
            <v>216</v>
          </cell>
        </row>
        <row r="318">
          <cell r="D318" t="str">
            <v>0650710590026314</v>
          </cell>
          <cell r="E318" t="str">
            <v>0650710590026</v>
          </cell>
          <cell r="F318">
            <v>2</v>
          </cell>
          <cell r="G318">
            <v>4</v>
          </cell>
          <cell r="H318" t="str">
            <v>4</v>
          </cell>
          <cell r="I318" t="str">
            <v>CCP5</v>
          </cell>
          <cell r="J318" t="str">
            <v>Canopy</v>
          </cell>
          <cell r="K318" t="str">
            <v>CANOPY ONLY</v>
          </cell>
          <cell r="L318" t="str">
            <v>MS</v>
          </cell>
          <cell r="M318" t="str">
            <v>Miscellaneous</v>
          </cell>
          <cell r="N318" t="str"/>
          <cell r="O318">
            <v>208</v>
          </cell>
        </row>
        <row r="319">
          <cell r="D319" t="str">
            <v>0650710590026315</v>
          </cell>
          <cell r="E319" t="str">
            <v>0650710590026</v>
          </cell>
          <cell r="F319">
            <v>0</v>
          </cell>
          <cell r="G319">
            <v>4</v>
          </cell>
          <cell r="H319" t="str">
            <v>4</v>
          </cell>
          <cell r="I319" t="str">
            <v>CRG5</v>
          </cell>
          <cell r="J319" t="str">
            <v>DMsGar</v>
          </cell>
          <cell r="K319" t="str">
            <v>Detached Masonry Garage</v>
          </cell>
          <cell r="L319" t="str">
            <v>MS</v>
          </cell>
          <cell r="M319" t="str">
            <v>Miscellaneous</v>
          </cell>
          <cell r="N319" t="str"/>
          <cell r="O319">
            <v>529</v>
          </cell>
        </row>
        <row r="320">
          <cell r="D320" t="str">
            <v>0650710590026316</v>
          </cell>
          <cell r="E320" t="str">
            <v>0650710590026</v>
          </cell>
          <cell r="F320">
            <v>0</v>
          </cell>
          <cell r="G320">
            <v>4</v>
          </cell>
          <cell r="H320" t="str">
            <v>4</v>
          </cell>
          <cell r="I320" t="str">
            <v>CSG1</v>
          </cell>
          <cell r="J320" t="str">
            <v>GrvPav</v>
          </cell>
          <cell r="K320" t="str">
            <v>Stabilized Gravel Paving</v>
          </cell>
          <cell r="L320" t="str">
            <v>MS</v>
          </cell>
          <cell r="M320" t="str">
            <v>Miscellaneous</v>
          </cell>
          <cell r="N320" t="str"/>
          <cell r="O320">
            <v>1900</v>
          </cell>
        </row>
        <row r="321">
          <cell r="D321" t="str">
            <v>0650720100013317</v>
          </cell>
          <cell r="E321" t="str">
            <v>0650720100013</v>
          </cell>
          <cell r="F321">
            <v>0</v>
          </cell>
          <cell r="G321">
            <v>17</v>
          </cell>
          <cell r="H321" t="str">
            <v>4</v>
          </cell>
          <cell r="I321" t="str">
            <v>CCP6</v>
          </cell>
          <cell r="J321" t="str">
            <v>CpRfSl</v>
          </cell>
          <cell r="K321" t="str">
            <v>CANOPY ROOF AND SLAB</v>
          </cell>
          <cell r="L321" t="str">
            <v>MS</v>
          </cell>
          <cell r="M321" t="str">
            <v>Miscellaneous</v>
          </cell>
          <cell r="N321" t="str"/>
          <cell r="O321">
            <v>1048</v>
          </cell>
        </row>
        <row r="322">
          <cell r="D322" t="str">
            <v>0650720100013318</v>
          </cell>
          <cell r="E322" t="str">
            <v>0650720100013</v>
          </cell>
          <cell r="F322">
            <v>0</v>
          </cell>
          <cell r="G322">
            <v>17</v>
          </cell>
          <cell r="H322" t="str">
            <v>4</v>
          </cell>
          <cell r="I322" t="str">
            <v>CPA1</v>
          </cell>
          <cell r="J322" t="str">
            <v>PavAsp</v>
          </cell>
          <cell r="K322" t="str">
            <v>Paving - Asphalt</v>
          </cell>
          <cell r="L322" t="str">
            <v>MS</v>
          </cell>
          <cell r="M322" t="str">
            <v>Miscellaneous</v>
          </cell>
          <cell r="N322" t="str"/>
          <cell r="O322">
            <v>9600</v>
          </cell>
        </row>
        <row r="323">
          <cell r="D323" t="str">
            <v>0650720100013319</v>
          </cell>
          <cell r="E323" t="str">
            <v>0650720100013</v>
          </cell>
          <cell r="F323">
            <v>0</v>
          </cell>
          <cell r="G323">
            <v>17</v>
          </cell>
          <cell r="H323" t="str">
            <v>4</v>
          </cell>
          <cell r="I323" t="str">
            <v>CPC2</v>
          </cell>
          <cell r="J323" t="str">
            <v>PvHCnc</v>
          </cell>
          <cell r="K323" t="str">
            <v>Paving - Heavy Concrete</v>
          </cell>
          <cell r="L323" t="str">
            <v>MS</v>
          </cell>
          <cell r="M323" t="str">
            <v>Miscellaneous</v>
          </cell>
          <cell r="N323" t="str"/>
          <cell r="O323">
            <v>13600</v>
          </cell>
        </row>
        <row r="324">
          <cell r="D324" t="str">
            <v>0650720100013320</v>
          </cell>
          <cell r="E324" t="str">
            <v>0650720100013</v>
          </cell>
          <cell r="F324">
            <v>1</v>
          </cell>
          <cell r="G324">
            <v>17</v>
          </cell>
          <cell r="H324" t="str">
            <v>4</v>
          </cell>
          <cell r="I324" t="str">
            <v>CRP1</v>
          </cell>
          <cell r="J324" t="str">
            <v>Porch</v>
          </cell>
          <cell r="K324" t="str">
            <v>Porch, Open</v>
          </cell>
          <cell r="L324" t="str">
            <v>MS</v>
          </cell>
          <cell r="M324" t="str">
            <v>Miscellaneous</v>
          </cell>
          <cell r="N324" t="str"/>
          <cell r="O324">
            <v>42</v>
          </cell>
        </row>
        <row r="325">
          <cell r="D325" t="str">
            <v>0650720100013321</v>
          </cell>
          <cell r="E325" t="str">
            <v>0650720100013</v>
          </cell>
          <cell r="F325">
            <v>3</v>
          </cell>
          <cell r="G325">
            <v>17</v>
          </cell>
          <cell r="H325" t="str">
            <v>4</v>
          </cell>
          <cell r="I325" t="str">
            <v>CRP1</v>
          </cell>
          <cell r="J325" t="str">
            <v>Porch</v>
          </cell>
          <cell r="K325" t="str">
            <v>Porch, Open</v>
          </cell>
          <cell r="L325" t="str">
            <v>MS</v>
          </cell>
          <cell r="M325" t="str">
            <v>Miscellaneous</v>
          </cell>
          <cell r="N325" t="str"/>
          <cell r="O325">
            <v>90</v>
          </cell>
        </row>
        <row r="326">
          <cell r="D326" t="str">
            <v>0650720100013322</v>
          </cell>
          <cell r="E326" t="str">
            <v>0650720100013</v>
          </cell>
          <cell r="F326">
            <v>3</v>
          </cell>
          <cell r="G326">
            <v>17</v>
          </cell>
          <cell r="H326" t="str">
            <v>4</v>
          </cell>
          <cell r="I326" t="str">
            <v>CRP1</v>
          </cell>
          <cell r="J326" t="str">
            <v>Porch</v>
          </cell>
          <cell r="K326" t="str">
            <v>Porch, Open</v>
          </cell>
          <cell r="L326" t="str">
            <v>MS</v>
          </cell>
          <cell r="M326" t="str">
            <v>Miscellaneous</v>
          </cell>
          <cell r="N326" t="str"/>
          <cell r="O326">
            <v>162</v>
          </cell>
        </row>
        <row r="327">
          <cell r="D327" t="str">
            <v>0650720100013323</v>
          </cell>
          <cell r="E327" t="str">
            <v>0650720100013</v>
          </cell>
          <cell r="F327">
            <v>2</v>
          </cell>
          <cell r="G327">
            <v>17</v>
          </cell>
          <cell r="H327" t="str">
            <v>4</v>
          </cell>
          <cell r="I327" t="str">
            <v>CRP1</v>
          </cell>
          <cell r="J327" t="str">
            <v>Porch</v>
          </cell>
          <cell r="K327" t="str">
            <v>Porch, Open</v>
          </cell>
          <cell r="L327" t="str">
            <v>MS</v>
          </cell>
          <cell r="M327" t="str">
            <v>Miscellaneous</v>
          </cell>
          <cell r="N327" t="str"/>
          <cell r="O327">
            <v>162</v>
          </cell>
        </row>
        <row r="328">
          <cell r="D328" t="str">
            <v>0650720100013324</v>
          </cell>
          <cell r="E328" t="str">
            <v>0650720100013</v>
          </cell>
          <cell r="F328">
            <v>2</v>
          </cell>
          <cell r="G328">
            <v>17</v>
          </cell>
          <cell r="H328" t="str">
            <v>4</v>
          </cell>
          <cell r="I328" t="str">
            <v>CRP1</v>
          </cell>
          <cell r="J328" t="str">
            <v>Porch</v>
          </cell>
          <cell r="K328" t="str">
            <v>Porch, Open</v>
          </cell>
          <cell r="L328" t="str">
            <v>MS</v>
          </cell>
          <cell r="M328" t="str">
            <v>Miscellaneous</v>
          </cell>
          <cell r="N328" t="str"/>
          <cell r="O328">
            <v>144</v>
          </cell>
        </row>
        <row r="329">
          <cell r="D329" t="str">
            <v>0650720100013325</v>
          </cell>
          <cell r="E329" t="str">
            <v>0650720100013</v>
          </cell>
          <cell r="F329">
            <v>1</v>
          </cell>
          <cell r="G329">
            <v>17</v>
          </cell>
          <cell r="H329" t="str">
            <v>4</v>
          </cell>
          <cell r="I329" t="str">
            <v>CRP1</v>
          </cell>
          <cell r="J329" t="str">
            <v>Porch</v>
          </cell>
          <cell r="K329" t="str">
            <v>Porch, Open</v>
          </cell>
          <cell r="L329" t="str">
            <v>MS</v>
          </cell>
          <cell r="M329" t="str">
            <v>Miscellaneous</v>
          </cell>
          <cell r="N329" t="str"/>
          <cell r="O329">
            <v>156</v>
          </cell>
        </row>
        <row r="330">
          <cell r="D330" t="str">
            <v>0650720100013326</v>
          </cell>
          <cell r="E330" t="str">
            <v>0650720100013</v>
          </cell>
          <cell r="F330">
            <v>1</v>
          </cell>
          <cell r="G330">
            <v>17</v>
          </cell>
          <cell r="H330" t="str">
            <v>4</v>
          </cell>
          <cell r="I330" t="str">
            <v>CRP1</v>
          </cell>
          <cell r="J330" t="str">
            <v>Porch</v>
          </cell>
          <cell r="K330" t="str">
            <v>Porch, Open</v>
          </cell>
          <cell r="L330" t="str">
            <v>MS</v>
          </cell>
          <cell r="M330" t="str">
            <v>Miscellaneous</v>
          </cell>
          <cell r="N330" t="str"/>
          <cell r="O330">
            <v>144</v>
          </cell>
        </row>
        <row r="331">
          <cell r="D331" t="str">
            <v>0650720100013327</v>
          </cell>
          <cell r="E331" t="str">
            <v>0650720100013</v>
          </cell>
          <cell r="F331">
            <v>1</v>
          </cell>
          <cell r="G331">
            <v>17</v>
          </cell>
          <cell r="H331" t="str">
            <v>4</v>
          </cell>
          <cell r="I331" t="str">
            <v>CRP1</v>
          </cell>
          <cell r="J331" t="str">
            <v>Porch</v>
          </cell>
          <cell r="K331" t="str">
            <v>Porch, Open</v>
          </cell>
          <cell r="L331" t="str">
            <v>MS</v>
          </cell>
          <cell r="M331" t="str">
            <v>Miscellaneous</v>
          </cell>
          <cell r="N331" t="str"/>
          <cell r="O331">
            <v>64</v>
          </cell>
        </row>
        <row r="332">
          <cell r="D332" t="str">
            <v>0650720100013328</v>
          </cell>
          <cell r="E332" t="str">
            <v>0650720100013</v>
          </cell>
          <cell r="F332">
            <v>1</v>
          </cell>
          <cell r="G332">
            <v>17</v>
          </cell>
          <cell r="H332" t="str">
            <v>4</v>
          </cell>
          <cell r="I332" t="str">
            <v>CRP3</v>
          </cell>
          <cell r="J332" t="str">
            <v>PorchU</v>
          </cell>
          <cell r="K332" t="str">
            <v>Porch,Open Upper</v>
          </cell>
          <cell r="L332" t="str">
            <v>MS</v>
          </cell>
          <cell r="M332" t="str">
            <v>Miscellaneous</v>
          </cell>
          <cell r="N332" t="str"/>
          <cell r="O332">
            <v>156</v>
          </cell>
        </row>
        <row r="333">
          <cell r="D333" t="str">
            <v>0650720100013329</v>
          </cell>
          <cell r="E333" t="str">
            <v>0650720100013</v>
          </cell>
          <cell r="F333">
            <v>2</v>
          </cell>
          <cell r="G333">
            <v>17</v>
          </cell>
          <cell r="H333" t="str">
            <v>4</v>
          </cell>
          <cell r="I333" t="str">
            <v>CRP3</v>
          </cell>
          <cell r="J333" t="str">
            <v>PorchU</v>
          </cell>
          <cell r="K333" t="str">
            <v>Porch,Open Upper</v>
          </cell>
          <cell r="L333" t="str">
            <v>MS</v>
          </cell>
          <cell r="M333" t="str">
            <v>Miscellaneous</v>
          </cell>
          <cell r="N333" t="str"/>
          <cell r="O333">
            <v>162</v>
          </cell>
        </row>
        <row r="334">
          <cell r="D334" t="str">
            <v>0650720100013330</v>
          </cell>
          <cell r="E334" t="str">
            <v>0650720100013</v>
          </cell>
          <cell r="F334">
            <v>3</v>
          </cell>
          <cell r="G334">
            <v>17</v>
          </cell>
          <cell r="H334" t="str">
            <v>4</v>
          </cell>
          <cell r="I334" t="str">
            <v>CRP3</v>
          </cell>
          <cell r="J334" t="str">
            <v>PorchU</v>
          </cell>
          <cell r="K334" t="str">
            <v>Porch,Open Upper</v>
          </cell>
          <cell r="L334" t="str">
            <v>MS</v>
          </cell>
          <cell r="M334" t="str">
            <v>Miscellaneous</v>
          </cell>
          <cell r="N334" t="str"/>
          <cell r="O334">
            <v>162</v>
          </cell>
        </row>
        <row r="335">
          <cell r="D335" t="str">
            <v>0650720100013331</v>
          </cell>
          <cell r="E335" t="str">
            <v>0650720100013</v>
          </cell>
          <cell r="F335">
            <v>3</v>
          </cell>
          <cell r="G335">
            <v>17</v>
          </cell>
          <cell r="H335" t="str">
            <v>4</v>
          </cell>
          <cell r="I335" t="str">
            <v>CRP3</v>
          </cell>
          <cell r="J335" t="str">
            <v>PorchU</v>
          </cell>
          <cell r="K335" t="str">
            <v>Porch,Open Upper</v>
          </cell>
          <cell r="L335" t="str">
            <v>MS</v>
          </cell>
          <cell r="M335" t="str">
            <v>Miscellaneous</v>
          </cell>
          <cell r="N335" t="str"/>
          <cell r="O335">
            <v>90</v>
          </cell>
        </row>
        <row r="336">
          <cell r="D336" t="str">
            <v>0651040000029332</v>
          </cell>
          <cell r="E336" t="str">
            <v>0651040000029</v>
          </cell>
          <cell r="F336">
            <v>1</v>
          </cell>
          <cell r="G336">
            <v>1</v>
          </cell>
          <cell r="H336" t="str">
            <v>4</v>
          </cell>
          <cell r="I336" t="str">
            <v>CCP6</v>
          </cell>
          <cell r="J336" t="str">
            <v>CpRfSl</v>
          </cell>
          <cell r="K336" t="str">
            <v>CANOPY ROOF AND SLAB</v>
          </cell>
          <cell r="L336" t="str">
            <v>MS</v>
          </cell>
          <cell r="M336" t="str">
            <v>Miscellaneous</v>
          </cell>
          <cell r="N336" t="str"/>
          <cell r="O336">
            <v>432</v>
          </cell>
        </row>
        <row r="337">
          <cell r="D337" t="str">
            <v>0651040000031333</v>
          </cell>
          <cell r="E337" t="str">
            <v>0651040000031</v>
          </cell>
          <cell r="F337">
            <v>0</v>
          </cell>
          <cell r="G337">
            <v>1</v>
          </cell>
          <cell r="H337" t="str">
            <v>4</v>
          </cell>
          <cell r="I337" t="str">
            <v>CPC2</v>
          </cell>
          <cell r="J337" t="str">
            <v>PvHCnc</v>
          </cell>
          <cell r="K337" t="str">
            <v>Paving - Heavy Concrete</v>
          </cell>
          <cell r="L337" t="str">
            <v>MS</v>
          </cell>
          <cell r="M337" t="str">
            <v>Miscellaneous</v>
          </cell>
          <cell r="N337" t="str">
            <v>OMITTED PRIO YRS</v>
          </cell>
          <cell r="O337">
            <v>2500</v>
          </cell>
        </row>
        <row r="338">
          <cell r="D338" t="str">
            <v>0660290090010334</v>
          </cell>
          <cell r="E338" t="str">
            <v>0660290090010</v>
          </cell>
          <cell r="F338">
            <v>2</v>
          </cell>
          <cell r="G338">
            <v>4</v>
          </cell>
          <cell r="H338" t="str">
            <v>4</v>
          </cell>
          <cell r="I338" t="str">
            <v>CCP5</v>
          </cell>
          <cell r="J338" t="str">
            <v>Canopy</v>
          </cell>
          <cell r="K338" t="str">
            <v>CANOPY ONLY</v>
          </cell>
          <cell r="L338" t="str">
            <v>MS</v>
          </cell>
          <cell r="M338" t="str">
            <v>Miscellaneous</v>
          </cell>
          <cell r="N338" t="str"/>
          <cell r="O338">
            <v>260</v>
          </cell>
        </row>
        <row r="339">
          <cell r="D339" t="str">
            <v>0660290090010335</v>
          </cell>
          <cell r="E339" t="str">
            <v>0660290090010</v>
          </cell>
          <cell r="F339">
            <v>1</v>
          </cell>
          <cell r="G339">
            <v>4</v>
          </cell>
          <cell r="H339" t="str">
            <v>3</v>
          </cell>
          <cell r="I339" t="str">
            <v>CEN5</v>
          </cell>
          <cell r="J339" t="str">
            <v>Enclos5</v>
          </cell>
          <cell r="K339" t="str">
            <v>Enclosure,  Retail</v>
          </cell>
          <cell r="L339" t="str">
            <v>MS</v>
          </cell>
          <cell r="M339" t="str">
            <v>Miscellaneous</v>
          </cell>
          <cell r="N339" t="str">
            <v>E1 83</v>
          </cell>
          <cell r="O339">
            <v>675</v>
          </cell>
        </row>
        <row r="340">
          <cell r="D340" t="str">
            <v>0660290090010336</v>
          </cell>
          <cell r="E340" t="str">
            <v>0660290090010</v>
          </cell>
          <cell r="F340">
            <v>0</v>
          </cell>
          <cell r="G340">
            <v>4</v>
          </cell>
          <cell r="H340" t="str">
            <v>4</v>
          </cell>
          <cell r="I340" t="str">
            <v>COM2</v>
          </cell>
          <cell r="J340" t="str">
            <v>MODOfA</v>
          </cell>
          <cell r="K340" t="str">
            <v>Portable/Modular Office - Average</v>
          </cell>
          <cell r="L340" t="str">
            <v>Ms</v>
          </cell>
          <cell r="M340" t="str">
            <v>Miscellaneous</v>
          </cell>
          <cell r="N340" t="str">
            <v>EST YR ADDED F/ 2014</v>
          </cell>
          <cell r="O340">
            <v>1300</v>
          </cell>
        </row>
        <row r="341">
          <cell r="D341" t="str">
            <v>0660290090010337</v>
          </cell>
          <cell r="E341" t="str">
            <v>0660290090010</v>
          </cell>
          <cell r="F341">
            <v>0</v>
          </cell>
          <cell r="G341">
            <v>4</v>
          </cell>
          <cell r="H341" t="str">
            <v>4</v>
          </cell>
          <cell r="I341" t="str">
            <v>CPC1</v>
          </cell>
          <cell r="J341" t="str">
            <v>PvLCnc</v>
          </cell>
          <cell r="K341" t="str">
            <v>Paving - Light Concrete</v>
          </cell>
          <cell r="L341" t="str">
            <v>MS</v>
          </cell>
          <cell r="M341" t="str">
            <v>Miscellaneous</v>
          </cell>
          <cell r="N341" t="str"/>
          <cell r="O341">
            <v>3600</v>
          </cell>
        </row>
        <row r="342">
          <cell r="D342" t="str">
            <v>0660510080001338</v>
          </cell>
          <cell r="E342" t="str">
            <v>0660510080001</v>
          </cell>
          <cell r="F342">
            <v>0</v>
          </cell>
          <cell r="G342">
            <v>7</v>
          </cell>
          <cell r="H342" t="str">
            <v>4</v>
          </cell>
          <cell r="I342" t="str">
            <v>CPC2</v>
          </cell>
          <cell r="J342" t="str">
            <v>PvHCnc</v>
          </cell>
          <cell r="K342" t="str">
            <v>Paving - Heavy Concrete</v>
          </cell>
          <cell r="L342" t="str">
            <v>MS</v>
          </cell>
          <cell r="M342" t="str">
            <v>Miscellaneous</v>
          </cell>
          <cell r="N342" t="str"/>
          <cell r="O342">
            <v>30000</v>
          </cell>
        </row>
        <row r="343">
          <cell r="D343" t="str">
            <v>0660510080001339</v>
          </cell>
          <cell r="E343" t="str">
            <v>0660510080001</v>
          </cell>
          <cell r="F343">
            <v>1</v>
          </cell>
          <cell r="G343">
            <v>7</v>
          </cell>
          <cell r="H343" t="str">
            <v>4</v>
          </cell>
          <cell r="I343" t="str">
            <v>CRP1</v>
          </cell>
          <cell r="J343" t="str">
            <v>Porch</v>
          </cell>
          <cell r="K343" t="str">
            <v>Porch, Open</v>
          </cell>
          <cell r="L343" t="str">
            <v>MS</v>
          </cell>
          <cell r="M343" t="str">
            <v>Miscellaneous</v>
          </cell>
          <cell r="N343" t="str">
            <v>ALL RP1 BLDG 1-1</v>
          </cell>
          <cell r="O343">
            <v>2534</v>
          </cell>
        </row>
        <row r="344">
          <cell r="D344" t="str">
            <v>0660510080001340</v>
          </cell>
          <cell r="E344" t="str">
            <v>0660510080001</v>
          </cell>
          <cell r="F344">
            <v>2</v>
          </cell>
          <cell r="G344">
            <v>7</v>
          </cell>
          <cell r="H344" t="str">
            <v>4</v>
          </cell>
          <cell r="I344" t="str">
            <v>CRP1</v>
          </cell>
          <cell r="J344" t="str">
            <v>Porch</v>
          </cell>
          <cell r="K344" t="str">
            <v>Porch, Open</v>
          </cell>
          <cell r="L344" t="str">
            <v>MS</v>
          </cell>
          <cell r="M344" t="str">
            <v>Miscellaneous</v>
          </cell>
          <cell r="N344" t="str">
            <v>ALL RP1 BLDG 2-1</v>
          </cell>
          <cell r="O344">
            <v>1212</v>
          </cell>
        </row>
        <row r="345">
          <cell r="D345" t="str">
            <v>0660510080001341</v>
          </cell>
          <cell r="E345" t="str">
            <v>0660510080001</v>
          </cell>
          <cell r="F345">
            <v>1</v>
          </cell>
          <cell r="G345">
            <v>7</v>
          </cell>
          <cell r="H345" t="str">
            <v>4</v>
          </cell>
          <cell r="I345" t="str">
            <v>CRP3</v>
          </cell>
          <cell r="J345" t="str">
            <v>PorchU</v>
          </cell>
          <cell r="K345" t="str">
            <v>Porch,Open Upper</v>
          </cell>
          <cell r="L345" t="str">
            <v>MS</v>
          </cell>
          <cell r="M345" t="str">
            <v>Miscellaneous</v>
          </cell>
          <cell r="N345" t="str">
            <v>ALL RP3 BLDG 1-1</v>
          </cell>
          <cell r="O345">
            <v>5108</v>
          </cell>
        </row>
        <row r="346">
          <cell r="D346" t="str">
            <v>0660510080001342</v>
          </cell>
          <cell r="E346" t="str">
            <v>0660510080001</v>
          </cell>
          <cell r="F346">
            <v>2</v>
          </cell>
          <cell r="G346">
            <v>7</v>
          </cell>
          <cell r="H346" t="str">
            <v>4</v>
          </cell>
          <cell r="I346" t="str">
            <v>CRP3</v>
          </cell>
          <cell r="J346" t="str">
            <v>PorchU</v>
          </cell>
          <cell r="K346" t="str">
            <v>Porch,Open Upper</v>
          </cell>
          <cell r="L346" t="str">
            <v>MS</v>
          </cell>
          <cell r="M346" t="str">
            <v>Miscellaneous</v>
          </cell>
          <cell r="N346" t="str">
            <v>ALL RP3 BLDG 2-1</v>
          </cell>
          <cell r="O346">
            <v>2352</v>
          </cell>
        </row>
        <row r="347">
          <cell r="D347" t="str">
            <v>0660510080001343</v>
          </cell>
          <cell r="E347" t="str">
            <v>0660510080001</v>
          </cell>
          <cell r="F347">
            <v>0</v>
          </cell>
          <cell r="G347">
            <v>7</v>
          </cell>
          <cell r="H347" t="str">
            <v>4</v>
          </cell>
          <cell r="I347" t="str">
            <v>CRS1</v>
          </cell>
          <cell r="J347" t="str">
            <v>FrUBld</v>
          </cell>
          <cell r="K347" t="str">
            <v>UTILITY BLDG - FRAME</v>
          </cell>
          <cell r="L347" t="str">
            <v>MS</v>
          </cell>
          <cell r="M347" t="str">
            <v>Miscellaneous</v>
          </cell>
          <cell r="N347" t="str"/>
          <cell r="O347">
            <v>200</v>
          </cell>
        </row>
        <row r="348">
          <cell r="D348" t="str">
            <v>0660510080001344</v>
          </cell>
          <cell r="E348" t="str">
            <v>0660510080001</v>
          </cell>
          <cell r="F348">
            <v>1</v>
          </cell>
          <cell r="G348">
            <v>7</v>
          </cell>
          <cell r="H348" t="str">
            <v>4</v>
          </cell>
          <cell r="I348" t="str">
            <v>CSS1</v>
          </cell>
          <cell r="J348" t="str">
            <v>WetSpr</v>
          </cell>
          <cell r="K348" t="str">
            <v>Wet Sprinkler</v>
          </cell>
          <cell r="L348" t="str">
            <v>MS</v>
          </cell>
          <cell r="M348" t="str">
            <v>Miscellaneous</v>
          </cell>
          <cell r="N348" t="str">
            <v>BOTH BLDGS</v>
          </cell>
          <cell r="O348">
            <v>54164</v>
          </cell>
        </row>
        <row r="349">
          <cell r="D349" t="str">
            <v>0690090000140345</v>
          </cell>
          <cell r="E349" t="str">
            <v>0690090000140</v>
          </cell>
          <cell r="F349">
            <v>1</v>
          </cell>
          <cell r="G349">
            <v>3</v>
          </cell>
          <cell r="H349" t="str">
            <v>4</v>
          </cell>
          <cell r="I349" t="str">
            <v>CCP6</v>
          </cell>
          <cell r="J349" t="str">
            <v>CpRfSl</v>
          </cell>
          <cell r="K349" t="str">
            <v>CANOPY ROOF AND SLAB</v>
          </cell>
          <cell r="L349" t="str">
            <v>MS</v>
          </cell>
          <cell r="M349" t="str">
            <v>Miscellaneous</v>
          </cell>
          <cell r="N349" t="str">
            <v>ADD F/17</v>
          </cell>
          <cell r="O349">
            <v>48</v>
          </cell>
        </row>
        <row r="350">
          <cell r="D350" t="str">
            <v>0690090000140346</v>
          </cell>
          <cell r="E350" t="str">
            <v>0690090000140</v>
          </cell>
          <cell r="F350">
            <v>1</v>
          </cell>
          <cell r="G350">
            <v>3</v>
          </cell>
          <cell r="H350" t="str">
            <v>4</v>
          </cell>
          <cell r="I350" t="str">
            <v>CEN6</v>
          </cell>
          <cell r="J350" t="str">
            <v>Enclos6</v>
          </cell>
          <cell r="K350" t="str">
            <v>Enclosure,  Office</v>
          </cell>
          <cell r="L350" t="str">
            <v>MS</v>
          </cell>
          <cell r="M350" t="str">
            <v>Miscellaneous</v>
          </cell>
          <cell r="N350" t="str">
            <v>ADD F/17</v>
          </cell>
          <cell r="O350">
            <v>504</v>
          </cell>
        </row>
        <row r="351">
          <cell r="D351" t="str">
            <v>0690090000140347</v>
          </cell>
          <cell r="E351" t="str">
            <v>0690090000140</v>
          </cell>
          <cell r="F351">
            <v>0</v>
          </cell>
          <cell r="G351">
            <v>3</v>
          </cell>
          <cell r="H351" t="str">
            <v>4</v>
          </cell>
          <cell r="I351" t="str">
            <v>CPC2</v>
          </cell>
          <cell r="J351" t="str">
            <v>PvHCnc</v>
          </cell>
          <cell r="K351" t="str">
            <v>Paving - Heavy Concrete</v>
          </cell>
          <cell r="L351" t="str">
            <v>MS</v>
          </cell>
          <cell r="M351" t="str">
            <v>Miscellaneous</v>
          </cell>
          <cell r="N351" t="str">
            <v>ADD F/17</v>
          </cell>
          <cell r="O351">
            <v>3258</v>
          </cell>
        </row>
        <row r="352">
          <cell r="D352" t="str">
            <v>0690110000056348</v>
          </cell>
          <cell r="E352" t="str">
            <v>0690110000056</v>
          </cell>
          <cell r="F352">
            <v>1</v>
          </cell>
          <cell r="G352">
            <v>5</v>
          </cell>
          <cell r="H352" t="str">
            <v>4</v>
          </cell>
          <cell r="I352" t="str">
            <v>CEN4</v>
          </cell>
          <cell r="J352" t="str">
            <v>Enclos4</v>
          </cell>
          <cell r="K352" t="str">
            <v>Enclosure,  Storage</v>
          </cell>
          <cell r="L352" t="str">
            <v>MS</v>
          </cell>
          <cell r="M352" t="str">
            <v>Miscellaneous</v>
          </cell>
          <cell r="N352" t="str">
            <v>EST YR BUILT</v>
          </cell>
          <cell r="O352">
            <v>722</v>
          </cell>
        </row>
        <row r="353">
          <cell r="D353" t="str">
            <v>0690110000056349</v>
          </cell>
          <cell r="E353" t="str">
            <v>0690110000056</v>
          </cell>
          <cell r="F353">
            <v>1</v>
          </cell>
          <cell r="G353">
            <v>5</v>
          </cell>
          <cell r="H353" t="str">
            <v>4</v>
          </cell>
          <cell r="I353" t="str">
            <v>CEN6</v>
          </cell>
          <cell r="J353" t="str">
            <v>Enclos6</v>
          </cell>
          <cell r="K353" t="str">
            <v>Enclosure,  Office</v>
          </cell>
          <cell r="L353" t="str">
            <v>MS</v>
          </cell>
          <cell r="M353" t="str">
            <v>Miscellaneous</v>
          </cell>
          <cell r="N353" t="str">
            <v>EST EXPANDED IN '06</v>
          </cell>
          <cell r="O353">
            <v>1206</v>
          </cell>
        </row>
        <row r="354">
          <cell r="D354" t="str">
            <v>0690110000056350</v>
          </cell>
          <cell r="E354" t="str">
            <v>0690110000056</v>
          </cell>
          <cell r="F354">
            <v>0</v>
          </cell>
          <cell r="G354">
            <v>5</v>
          </cell>
          <cell r="H354" t="str">
            <v>4</v>
          </cell>
          <cell r="I354" t="str">
            <v>CPA1</v>
          </cell>
          <cell r="J354" t="str">
            <v>PavAsp</v>
          </cell>
          <cell r="K354" t="str">
            <v>Paving - Asphalt</v>
          </cell>
          <cell r="L354" t="str">
            <v>MS</v>
          </cell>
          <cell r="M354" t="str">
            <v>Miscellaneous</v>
          </cell>
          <cell r="N354" t="str"/>
          <cell r="O354">
            <v>4388</v>
          </cell>
        </row>
        <row r="355">
          <cell r="D355" t="str">
            <v>0690110000056351</v>
          </cell>
          <cell r="E355" t="str">
            <v>0690110000056</v>
          </cell>
          <cell r="F355">
            <v>0</v>
          </cell>
          <cell r="G355">
            <v>5</v>
          </cell>
          <cell r="H355" t="str">
            <v>4</v>
          </cell>
          <cell r="I355" t="str">
            <v>CPC2</v>
          </cell>
          <cell r="J355" t="str">
            <v>PvHCnc</v>
          </cell>
          <cell r="K355" t="str">
            <v>Paving - Heavy Concrete</v>
          </cell>
          <cell r="L355" t="str">
            <v>MS</v>
          </cell>
          <cell r="M355" t="str">
            <v>Miscellaneous</v>
          </cell>
          <cell r="N355" t="str"/>
          <cell r="O355">
            <v>400</v>
          </cell>
        </row>
        <row r="356">
          <cell r="D356" t="str">
            <v>0690110000056352</v>
          </cell>
          <cell r="E356" t="str">
            <v>0690110000056</v>
          </cell>
          <cell r="F356">
            <v>0</v>
          </cell>
          <cell r="G356">
            <v>5</v>
          </cell>
          <cell r="H356" t="str">
            <v>4</v>
          </cell>
          <cell r="I356" t="str">
            <v>CRS1</v>
          </cell>
          <cell r="J356" t="str">
            <v>FrUBld</v>
          </cell>
          <cell r="K356" t="str">
            <v>UTILITY BLDG - FRAME</v>
          </cell>
          <cell r="L356" t="str">
            <v>MS</v>
          </cell>
          <cell r="M356" t="str">
            <v>Miscellaneous</v>
          </cell>
          <cell r="N356" t="str">
            <v>PU F/2019</v>
          </cell>
          <cell r="O356">
            <v>312</v>
          </cell>
        </row>
        <row r="357">
          <cell r="D357" t="str">
            <v>0690110000148353</v>
          </cell>
          <cell r="E357" t="str">
            <v>0690110000148</v>
          </cell>
          <cell r="F357">
            <v>0</v>
          </cell>
          <cell r="G357">
            <v>2</v>
          </cell>
          <cell r="H357" t="str">
            <v>4</v>
          </cell>
          <cell r="I357" t="str">
            <v>CPC1</v>
          </cell>
          <cell r="J357" t="str">
            <v>PvLCnc</v>
          </cell>
          <cell r="K357" t="str">
            <v>Paving - Light Concrete</v>
          </cell>
          <cell r="L357" t="str">
            <v>MS</v>
          </cell>
          <cell r="M357" t="str">
            <v>Miscellaneous</v>
          </cell>
          <cell r="N357" t="str"/>
          <cell r="O357">
            <v>5500</v>
          </cell>
        </row>
        <row r="358">
          <cell r="D358" t="str">
            <v>0690110000148354</v>
          </cell>
          <cell r="E358" t="str">
            <v>0690110000148</v>
          </cell>
          <cell r="F358">
            <v>0</v>
          </cell>
          <cell r="G358">
            <v>2</v>
          </cell>
          <cell r="H358" t="str">
            <v>4</v>
          </cell>
          <cell r="I358" t="str">
            <v>CPC2</v>
          </cell>
          <cell r="J358" t="str">
            <v>PvHCnc</v>
          </cell>
          <cell r="K358" t="str">
            <v>Paving - Heavy Concrete</v>
          </cell>
          <cell r="L358" t="str">
            <v>MS</v>
          </cell>
          <cell r="M358" t="str">
            <v>Miscellaneous</v>
          </cell>
          <cell r="N358" t="str">
            <v>CORRECTED SQFT F/2016</v>
          </cell>
          <cell r="O358">
            <v>6700</v>
          </cell>
        </row>
        <row r="359">
          <cell r="D359" t="str">
            <v>0700290020001355</v>
          </cell>
          <cell r="E359" t="str">
            <v>0700290020001</v>
          </cell>
          <cell r="F359">
            <v>1</v>
          </cell>
          <cell r="G359">
            <v>10</v>
          </cell>
          <cell r="H359" t="str">
            <v>5</v>
          </cell>
          <cell r="I359" t="str">
            <v>CEN5</v>
          </cell>
          <cell r="J359" t="str">
            <v>Enclos5</v>
          </cell>
          <cell r="K359" t="str">
            <v>Enclosure,  Retail</v>
          </cell>
          <cell r="L359" t="str">
            <v>MS</v>
          </cell>
          <cell r="M359" t="str">
            <v>Miscellaneous</v>
          </cell>
          <cell r="N359" t="str">
            <v>E1</v>
          </cell>
          <cell r="O359">
            <v>1350</v>
          </cell>
        </row>
        <row r="360">
          <cell r="D360" t="str">
            <v>0700290020001356</v>
          </cell>
          <cell r="E360" t="str">
            <v>0700290020001</v>
          </cell>
          <cell r="F360">
            <v>2</v>
          </cell>
          <cell r="G360">
            <v>10</v>
          </cell>
          <cell r="H360" t="str">
            <v>5</v>
          </cell>
          <cell r="I360" t="str">
            <v>CEN5</v>
          </cell>
          <cell r="J360" t="str">
            <v>Enclos5</v>
          </cell>
          <cell r="K360" t="str">
            <v>Enclosure,  Retail</v>
          </cell>
          <cell r="L360" t="str">
            <v>MS</v>
          </cell>
          <cell r="M360" t="str">
            <v>Miscellaneous</v>
          </cell>
          <cell r="N360" t="str">
            <v>E1</v>
          </cell>
          <cell r="O360">
            <v>1050</v>
          </cell>
        </row>
        <row r="361">
          <cell r="D361" t="str">
            <v>0700290020001357</v>
          </cell>
          <cell r="E361" t="str">
            <v>0700290020001</v>
          </cell>
          <cell r="F361">
            <v>3</v>
          </cell>
          <cell r="G361">
            <v>10</v>
          </cell>
          <cell r="H361" t="str">
            <v>5</v>
          </cell>
          <cell r="I361" t="str">
            <v>CEN5</v>
          </cell>
          <cell r="J361" t="str">
            <v>Enclos5</v>
          </cell>
          <cell r="K361" t="str">
            <v>Enclosure,  Retail</v>
          </cell>
          <cell r="L361" t="str">
            <v>MS</v>
          </cell>
          <cell r="M361" t="str">
            <v>Miscellaneous</v>
          </cell>
          <cell r="N361" t="str">
            <v>E1</v>
          </cell>
          <cell r="O361">
            <v>750</v>
          </cell>
        </row>
        <row r="362">
          <cell r="D362" t="str">
            <v>0700290020001358</v>
          </cell>
          <cell r="E362" t="str">
            <v>0700290020001</v>
          </cell>
          <cell r="F362">
            <v>4</v>
          </cell>
          <cell r="G362">
            <v>10</v>
          </cell>
          <cell r="H362" t="str">
            <v>5</v>
          </cell>
          <cell r="I362" t="str">
            <v>CEN5</v>
          </cell>
          <cell r="J362" t="str">
            <v>Enclos5</v>
          </cell>
          <cell r="K362" t="str">
            <v>Enclosure,  Retail</v>
          </cell>
          <cell r="L362" t="str">
            <v>MS</v>
          </cell>
          <cell r="M362" t="str">
            <v>Miscellaneous</v>
          </cell>
          <cell r="N362" t="str">
            <v>E1</v>
          </cell>
          <cell r="O362">
            <v>750</v>
          </cell>
        </row>
        <row r="363">
          <cell r="D363" t="str">
            <v>0700290020001359</v>
          </cell>
          <cell r="E363" t="str">
            <v>0700290020001</v>
          </cell>
          <cell r="F363">
            <v>2</v>
          </cell>
          <cell r="G363">
            <v>10</v>
          </cell>
          <cell r="H363" t="str">
            <v>5</v>
          </cell>
          <cell r="I363" t="str">
            <v>CEN6</v>
          </cell>
          <cell r="J363" t="str">
            <v>Enclos6</v>
          </cell>
          <cell r="K363" t="str">
            <v>Enclosure,  Office</v>
          </cell>
          <cell r="L363" t="str">
            <v>MS</v>
          </cell>
          <cell r="M363" t="str">
            <v>Miscellaneous</v>
          </cell>
          <cell r="N363" t="str">
            <v>E1 82</v>
          </cell>
          <cell r="O363">
            <v>1050</v>
          </cell>
        </row>
        <row r="364">
          <cell r="D364" t="str">
            <v>0700290020001360</v>
          </cell>
          <cell r="E364" t="str">
            <v>0700290020001</v>
          </cell>
          <cell r="F364">
            <v>3</v>
          </cell>
          <cell r="G364">
            <v>10</v>
          </cell>
          <cell r="H364" t="str">
            <v>5</v>
          </cell>
          <cell r="I364" t="str">
            <v>CEN6</v>
          </cell>
          <cell r="J364" t="str">
            <v>Enclos6</v>
          </cell>
          <cell r="K364" t="str">
            <v>Enclosure,  Office</v>
          </cell>
          <cell r="L364" t="str">
            <v>MS</v>
          </cell>
          <cell r="M364" t="str">
            <v>Miscellaneous</v>
          </cell>
          <cell r="N364" t="str">
            <v>E1 82</v>
          </cell>
          <cell r="O364">
            <v>750</v>
          </cell>
        </row>
        <row r="365">
          <cell r="D365" t="str">
            <v>0700290020001361</v>
          </cell>
          <cell r="E365" t="str">
            <v>0700290020001</v>
          </cell>
          <cell r="F365">
            <v>4</v>
          </cell>
          <cell r="G365">
            <v>10</v>
          </cell>
          <cell r="H365" t="str">
            <v>5</v>
          </cell>
          <cell r="I365" t="str">
            <v>CEN6</v>
          </cell>
          <cell r="J365" t="str">
            <v>Enclos6</v>
          </cell>
          <cell r="K365" t="str">
            <v>Enclosure,  Office</v>
          </cell>
          <cell r="L365" t="str">
            <v>MS</v>
          </cell>
          <cell r="M365" t="str">
            <v>Miscellaneous</v>
          </cell>
          <cell r="N365" t="str">
            <v>E1 82</v>
          </cell>
          <cell r="O365">
            <v>750</v>
          </cell>
        </row>
        <row r="366">
          <cell r="D366" t="str">
            <v>0700290020001362</v>
          </cell>
          <cell r="E366" t="str">
            <v>0700290020001</v>
          </cell>
          <cell r="F366">
            <v>1</v>
          </cell>
          <cell r="G366">
            <v>10</v>
          </cell>
          <cell r="H366" t="str">
            <v>5</v>
          </cell>
          <cell r="I366" t="str">
            <v>CEN6</v>
          </cell>
          <cell r="J366" t="str">
            <v>Enclos6</v>
          </cell>
          <cell r="K366" t="str">
            <v>Enclosure,  Office</v>
          </cell>
          <cell r="L366" t="str">
            <v>MS</v>
          </cell>
          <cell r="M366" t="str">
            <v>Miscellaneous</v>
          </cell>
          <cell r="N366" t="str">
            <v>E1 82</v>
          </cell>
          <cell r="O366">
            <v>1350</v>
          </cell>
        </row>
        <row r="367">
          <cell r="D367" t="str">
            <v>0700290020001363</v>
          </cell>
          <cell r="E367" t="str">
            <v>0700290020001</v>
          </cell>
          <cell r="F367">
            <v>0</v>
          </cell>
          <cell r="G367">
            <v>10</v>
          </cell>
          <cell r="H367" t="str">
            <v>4</v>
          </cell>
          <cell r="I367" t="str">
            <v>CPA1</v>
          </cell>
          <cell r="J367" t="str">
            <v>PavAsp</v>
          </cell>
          <cell r="K367" t="str">
            <v>Paving - Asphalt</v>
          </cell>
          <cell r="L367" t="str">
            <v>MS</v>
          </cell>
          <cell r="M367" t="str">
            <v>Miscellaneous</v>
          </cell>
          <cell r="N367" t="str"/>
          <cell r="O367">
            <v>34000</v>
          </cell>
        </row>
        <row r="368">
          <cell r="D368" t="str">
            <v>0700290020001364</v>
          </cell>
          <cell r="E368" t="str">
            <v>0700290020001</v>
          </cell>
          <cell r="F368">
            <v>0</v>
          </cell>
          <cell r="G368">
            <v>10</v>
          </cell>
          <cell r="H368" t="str">
            <v>4</v>
          </cell>
          <cell r="I368" t="str">
            <v>CPA1</v>
          </cell>
          <cell r="J368" t="str">
            <v>PavAsp</v>
          </cell>
          <cell r="K368" t="str">
            <v>Paving - Asphalt</v>
          </cell>
          <cell r="L368" t="str">
            <v>MS</v>
          </cell>
          <cell r="M368" t="str">
            <v>Miscellaneous</v>
          </cell>
          <cell r="N368" t="str"/>
          <cell r="O368">
            <v>40000</v>
          </cell>
        </row>
        <row r="369">
          <cell r="D369" t="str">
            <v>0700770020037365</v>
          </cell>
          <cell r="E369" t="str">
            <v>0700770020037</v>
          </cell>
          <cell r="F369">
            <v>0</v>
          </cell>
          <cell r="G369">
            <v>9</v>
          </cell>
          <cell r="H369" t="str">
            <v>4</v>
          </cell>
          <cell r="I369" t="str">
            <v>CCP5</v>
          </cell>
          <cell r="J369" t="str">
            <v>Canopy</v>
          </cell>
          <cell r="K369" t="str">
            <v>CANOPY ONLY</v>
          </cell>
          <cell r="L369" t="str">
            <v>MS</v>
          </cell>
          <cell r="M369" t="str">
            <v>Miscellaneous</v>
          </cell>
          <cell r="N369" t="str"/>
          <cell r="O369">
            <v>120</v>
          </cell>
        </row>
        <row r="370">
          <cell r="D370" t="str">
            <v>0700770020037366</v>
          </cell>
          <cell r="E370" t="str">
            <v>0700770020037</v>
          </cell>
          <cell r="F370">
            <v>0</v>
          </cell>
          <cell r="G370">
            <v>9</v>
          </cell>
          <cell r="H370" t="str">
            <v>4</v>
          </cell>
          <cell r="I370" t="str">
            <v>CCP5</v>
          </cell>
          <cell r="J370" t="str">
            <v>Canopy</v>
          </cell>
          <cell r="K370" t="str">
            <v>CANOPY ONLY</v>
          </cell>
          <cell r="L370" t="str">
            <v>MS</v>
          </cell>
          <cell r="M370" t="str">
            <v>Miscellaneous</v>
          </cell>
          <cell r="N370" t="str"/>
          <cell r="O370">
            <v>508</v>
          </cell>
        </row>
        <row r="371">
          <cell r="D371" t="str">
            <v>0700770020037367</v>
          </cell>
          <cell r="E371" t="str">
            <v>0700770020037</v>
          </cell>
          <cell r="F371">
            <v>0</v>
          </cell>
          <cell r="G371">
            <v>9</v>
          </cell>
          <cell r="H371" t="str">
            <v>4</v>
          </cell>
          <cell r="I371" t="str">
            <v>CCP6</v>
          </cell>
          <cell r="J371" t="str">
            <v>CpRfSl</v>
          </cell>
          <cell r="K371" t="str">
            <v>CANOPY ROOF AND SLAB</v>
          </cell>
          <cell r="L371" t="str">
            <v>MS</v>
          </cell>
          <cell r="M371" t="str">
            <v>Miscellaneous</v>
          </cell>
          <cell r="N371" t="str"/>
          <cell r="O371">
            <v>520</v>
          </cell>
        </row>
        <row r="372">
          <cell r="D372" t="str">
            <v>0700770020037368</v>
          </cell>
          <cell r="E372" t="str">
            <v>0700770020037</v>
          </cell>
          <cell r="F372">
            <v>1</v>
          </cell>
          <cell r="G372">
            <v>9</v>
          </cell>
          <cell r="H372" t="str">
            <v>3</v>
          </cell>
          <cell r="I372" t="str">
            <v>CEN4</v>
          </cell>
          <cell r="J372" t="str">
            <v>Enclos4</v>
          </cell>
          <cell r="K372" t="str">
            <v>Enclosure,  Storage</v>
          </cell>
          <cell r="L372" t="str">
            <v>MS</v>
          </cell>
          <cell r="M372" t="str">
            <v>Miscellaneous</v>
          </cell>
          <cell r="N372" t="str">
            <v>E2 84</v>
          </cell>
          <cell r="O372">
            <v>1018</v>
          </cell>
        </row>
        <row r="373">
          <cell r="D373" t="str">
            <v>0700770020037369</v>
          </cell>
          <cell r="E373" t="str">
            <v>0700770020037</v>
          </cell>
          <cell r="F373">
            <v>1</v>
          </cell>
          <cell r="G373">
            <v>9</v>
          </cell>
          <cell r="H373" t="str">
            <v>3</v>
          </cell>
          <cell r="I373" t="str">
            <v>CEN5</v>
          </cell>
          <cell r="J373" t="str">
            <v>Enclos5</v>
          </cell>
          <cell r="K373" t="str">
            <v>Enclosure,  Retail</v>
          </cell>
          <cell r="L373" t="str">
            <v>MS</v>
          </cell>
          <cell r="M373" t="str">
            <v>Miscellaneous</v>
          </cell>
          <cell r="N373" t="str">
            <v>E1</v>
          </cell>
          <cell r="O373">
            <v>1540</v>
          </cell>
        </row>
        <row r="374">
          <cell r="D374" t="str">
            <v>0700770020037370</v>
          </cell>
          <cell r="E374" t="str">
            <v>0700770020037</v>
          </cell>
          <cell r="F374">
            <v>1</v>
          </cell>
          <cell r="G374">
            <v>9</v>
          </cell>
          <cell r="H374" t="str">
            <v>3</v>
          </cell>
          <cell r="I374" t="str">
            <v>CEN5</v>
          </cell>
          <cell r="J374" t="str">
            <v>Enclos5</v>
          </cell>
          <cell r="K374" t="str">
            <v>Enclosure,  Retail</v>
          </cell>
          <cell r="L374" t="str">
            <v>MS</v>
          </cell>
          <cell r="M374" t="str">
            <v>Miscellaneous</v>
          </cell>
          <cell r="N374" t="str">
            <v>E2</v>
          </cell>
          <cell r="O374">
            <v>1018</v>
          </cell>
        </row>
        <row r="375">
          <cell r="D375" t="str">
            <v>0700770020037371</v>
          </cell>
          <cell r="E375" t="str">
            <v>0700770020037</v>
          </cell>
          <cell r="F375">
            <v>1</v>
          </cell>
          <cell r="G375">
            <v>9</v>
          </cell>
          <cell r="H375" t="str">
            <v>3</v>
          </cell>
          <cell r="I375" t="str">
            <v>CEN6</v>
          </cell>
          <cell r="J375" t="str">
            <v>Enclos6</v>
          </cell>
          <cell r="K375" t="str">
            <v>Enclosure,  Office</v>
          </cell>
          <cell r="L375" t="str">
            <v>MS</v>
          </cell>
          <cell r="M375" t="str">
            <v>Miscellaneous</v>
          </cell>
          <cell r="N375" t="str">
            <v>E1 82</v>
          </cell>
          <cell r="O375">
            <v>1540</v>
          </cell>
        </row>
        <row r="376">
          <cell r="D376" t="str">
            <v>0700770020037372</v>
          </cell>
          <cell r="E376" t="str">
            <v>0700770020037</v>
          </cell>
          <cell r="F376">
            <v>0</v>
          </cell>
          <cell r="G376">
            <v>9</v>
          </cell>
          <cell r="H376" t="str">
            <v>4</v>
          </cell>
          <cell r="I376" t="str">
            <v>CPC1</v>
          </cell>
          <cell r="J376" t="str">
            <v>PvLCnc</v>
          </cell>
          <cell r="K376" t="str">
            <v>Paving - Light Concrete</v>
          </cell>
          <cell r="L376" t="str">
            <v>MS</v>
          </cell>
          <cell r="M376" t="str">
            <v>Miscellaneous</v>
          </cell>
          <cell r="N376" t="str"/>
          <cell r="O376">
            <v>6780</v>
          </cell>
        </row>
        <row r="377">
          <cell r="D377" t="str">
            <v>0700770020037373</v>
          </cell>
          <cell r="E377" t="str">
            <v>0700770020037</v>
          </cell>
          <cell r="F377">
            <v>1</v>
          </cell>
          <cell r="G377">
            <v>9</v>
          </cell>
          <cell r="H377" t="str">
            <v>3</v>
          </cell>
          <cell r="I377" t="str">
            <v>MZ84</v>
          </cell>
          <cell r="J377" t="str">
            <v>MZMUSt</v>
          </cell>
          <cell r="K377" t="str">
            <v>Multi-Use, Storage Low Cost</v>
          </cell>
          <cell r="L377" t="str">
            <v>MZ</v>
          </cell>
          <cell r="M377" t="str">
            <v>Mezzanines</v>
          </cell>
          <cell r="N377" t="str">
            <v>M1</v>
          </cell>
          <cell r="O377">
            <v>4456</v>
          </cell>
        </row>
        <row r="378">
          <cell r="D378" t="str">
            <v>0700770030008374</v>
          </cell>
          <cell r="E378" t="str">
            <v>0700770030008</v>
          </cell>
          <cell r="F378">
            <v>1</v>
          </cell>
          <cell r="G378">
            <v>7</v>
          </cell>
          <cell r="H378" t="str">
            <v>6</v>
          </cell>
          <cell r="I378" t="str">
            <v>CCP5</v>
          </cell>
          <cell r="J378" t="str">
            <v>Canopy</v>
          </cell>
          <cell r="K378" t="str">
            <v>CANOPY ONLY</v>
          </cell>
          <cell r="L378" t="str">
            <v>MS</v>
          </cell>
          <cell r="M378" t="str">
            <v>Miscellaneous</v>
          </cell>
          <cell r="N378" t="str"/>
          <cell r="O378">
            <v>312</v>
          </cell>
        </row>
        <row r="379">
          <cell r="D379" t="str">
            <v>0700770030008375</v>
          </cell>
          <cell r="E379" t="str">
            <v>0700770030008</v>
          </cell>
          <cell r="F379">
            <v>1</v>
          </cell>
          <cell r="G379">
            <v>7</v>
          </cell>
          <cell r="H379" t="str">
            <v>6</v>
          </cell>
          <cell r="I379" t="str">
            <v>CCP6</v>
          </cell>
          <cell r="J379" t="str">
            <v>CpRfSl</v>
          </cell>
          <cell r="K379" t="str">
            <v>CANOPY ROOF AND SLAB</v>
          </cell>
          <cell r="L379" t="str">
            <v>MS</v>
          </cell>
          <cell r="M379" t="str">
            <v>Miscellaneous</v>
          </cell>
          <cell r="N379" t="str"/>
          <cell r="O379">
            <v>988</v>
          </cell>
        </row>
        <row r="380">
          <cell r="D380" t="str">
            <v>0700770030008376</v>
          </cell>
          <cell r="E380" t="str">
            <v>0700770030008</v>
          </cell>
          <cell r="F380">
            <v>2</v>
          </cell>
          <cell r="G380">
            <v>7</v>
          </cell>
          <cell r="H380" t="str">
            <v>6</v>
          </cell>
          <cell r="I380" t="str">
            <v>CEN5</v>
          </cell>
          <cell r="J380" t="str">
            <v>Enclos5</v>
          </cell>
          <cell r="K380" t="str">
            <v>Enclosure,  Retail</v>
          </cell>
          <cell r="L380" t="str">
            <v>MS</v>
          </cell>
          <cell r="M380" t="str">
            <v>Miscellaneous</v>
          </cell>
          <cell r="N380" t="str">
            <v>E1</v>
          </cell>
          <cell r="O380">
            <v>1072</v>
          </cell>
        </row>
        <row r="381">
          <cell r="D381" t="str">
            <v>0700770030008377</v>
          </cell>
          <cell r="E381" t="str">
            <v>0700770030008</v>
          </cell>
          <cell r="F381">
            <v>0</v>
          </cell>
          <cell r="G381">
            <v>7</v>
          </cell>
          <cell r="H381" t="str">
            <v>6</v>
          </cell>
          <cell r="I381" t="str">
            <v>CPC2</v>
          </cell>
          <cell r="J381" t="str">
            <v>PvHCnc</v>
          </cell>
          <cell r="K381" t="str">
            <v>Paving - Heavy Concrete</v>
          </cell>
          <cell r="L381" t="str">
            <v>MS</v>
          </cell>
          <cell r="M381" t="str">
            <v>Miscellaneous</v>
          </cell>
          <cell r="N381" t="str"/>
          <cell r="O381">
            <v>6900</v>
          </cell>
        </row>
        <row r="382">
          <cell r="D382" t="str">
            <v>0700770030008378</v>
          </cell>
          <cell r="E382" t="str">
            <v>0700770030008</v>
          </cell>
          <cell r="F382">
            <v>1</v>
          </cell>
          <cell r="G382">
            <v>7</v>
          </cell>
          <cell r="H382" t="str">
            <v>6</v>
          </cell>
          <cell r="I382" t="str">
            <v>CRP1</v>
          </cell>
          <cell r="J382" t="str">
            <v>Porch</v>
          </cell>
          <cell r="K382" t="str">
            <v>Porch, Open</v>
          </cell>
          <cell r="L382" t="str">
            <v>MS</v>
          </cell>
          <cell r="M382" t="str">
            <v>Miscellaneous</v>
          </cell>
          <cell r="N382" t="str"/>
          <cell r="O382">
            <v>275</v>
          </cell>
        </row>
        <row r="383">
          <cell r="D383" t="str">
            <v>0700770030008379</v>
          </cell>
          <cell r="E383" t="str">
            <v>0700770030008</v>
          </cell>
          <cell r="F383">
            <v>0</v>
          </cell>
          <cell r="G383">
            <v>7</v>
          </cell>
          <cell r="H383" t="str">
            <v>6</v>
          </cell>
          <cell r="I383" t="str">
            <v>CRS3</v>
          </cell>
          <cell r="J383" t="str">
            <v>BSUBld</v>
          </cell>
          <cell r="K383" t="str">
            <v>UTILITY BLDG - BRICK/STONE</v>
          </cell>
          <cell r="L383" t="str">
            <v>MS</v>
          </cell>
          <cell r="M383" t="str">
            <v>Miscellaneous</v>
          </cell>
          <cell r="N383" t="str"/>
          <cell r="O383">
            <v>484</v>
          </cell>
        </row>
        <row r="384">
          <cell r="D384" t="str">
            <v>0700770030008380</v>
          </cell>
          <cell r="E384" t="str">
            <v>0700770030008</v>
          </cell>
          <cell r="F384">
            <v>2</v>
          </cell>
          <cell r="G384">
            <v>7</v>
          </cell>
          <cell r="H384" t="str">
            <v>6</v>
          </cell>
          <cell r="I384" t="str">
            <v>MZ83</v>
          </cell>
          <cell r="J384" t="str">
            <v>MZMUSl</v>
          </cell>
          <cell r="K384" t="str">
            <v>Multi-Use, Sales</v>
          </cell>
          <cell r="L384" t="str">
            <v>MZ</v>
          </cell>
          <cell r="M384" t="str">
            <v>Mezzanines</v>
          </cell>
          <cell r="N384" t="str">
            <v>M1</v>
          </cell>
          <cell r="O384">
            <v>1072</v>
          </cell>
        </row>
        <row r="385">
          <cell r="D385" t="str">
            <v>0710200000238381</v>
          </cell>
          <cell r="E385" t="str">
            <v>0710200000238</v>
          </cell>
          <cell r="F385">
            <v>1</v>
          </cell>
          <cell r="G385">
            <v>4</v>
          </cell>
          <cell r="H385" t="str">
            <v>4</v>
          </cell>
          <cell r="I385" t="str">
            <v>CCP6</v>
          </cell>
          <cell r="J385" t="str">
            <v>CpRfSl</v>
          </cell>
          <cell r="K385" t="str">
            <v>CANOPY ROOF AND SLAB</v>
          </cell>
          <cell r="L385" t="str">
            <v>MS</v>
          </cell>
          <cell r="M385" t="str">
            <v>Miscellaneous</v>
          </cell>
          <cell r="N385" t="str"/>
          <cell r="O385">
            <v>216</v>
          </cell>
        </row>
        <row r="386">
          <cell r="D386" t="str">
            <v>0710200000238382</v>
          </cell>
          <cell r="E386" t="str">
            <v>0710200000238</v>
          </cell>
          <cell r="F386">
            <v>2</v>
          </cell>
          <cell r="G386">
            <v>4</v>
          </cell>
          <cell r="H386" t="str">
            <v>4</v>
          </cell>
          <cell r="I386" t="str">
            <v>CCP6</v>
          </cell>
          <cell r="J386" t="str">
            <v>CpRfSl</v>
          </cell>
          <cell r="K386" t="str">
            <v>CANOPY ROOF AND SLAB</v>
          </cell>
          <cell r="L386" t="str">
            <v>MS</v>
          </cell>
          <cell r="M386" t="str">
            <v>Miscellaneous</v>
          </cell>
          <cell r="N386" t="str"/>
          <cell r="O386">
            <v>504</v>
          </cell>
        </row>
        <row r="387">
          <cell r="D387" t="str">
            <v>0710200000238383</v>
          </cell>
          <cell r="E387" t="str">
            <v>0710200000238</v>
          </cell>
          <cell r="F387">
            <v>3</v>
          </cell>
          <cell r="G387">
            <v>4</v>
          </cell>
          <cell r="H387" t="str">
            <v>4</v>
          </cell>
          <cell r="I387" t="str">
            <v>CCP6</v>
          </cell>
          <cell r="J387" t="str">
            <v>CpRfSl</v>
          </cell>
          <cell r="K387" t="str">
            <v>CANOPY ROOF AND SLAB</v>
          </cell>
          <cell r="L387" t="str">
            <v>MS</v>
          </cell>
          <cell r="M387" t="str">
            <v>Miscellaneous</v>
          </cell>
          <cell r="N387" t="str"/>
          <cell r="O387">
            <v>320</v>
          </cell>
        </row>
        <row r="388">
          <cell r="D388" t="str">
            <v>0710200000238384</v>
          </cell>
          <cell r="E388" t="str">
            <v>0710200000238</v>
          </cell>
          <cell r="F388">
            <v>0</v>
          </cell>
          <cell r="G388">
            <v>4</v>
          </cell>
          <cell r="H388" t="str">
            <v>4</v>
          </cell>
          <cell r="I388" t="str">
            <v>CPC1</v>
          </cell>
          <cell r="J388" t="str">
            <v>PvLCnc</v>
          </cell>
          <cell r="K388" t="str">
            <v>Paving - Light Concrete</v>
          </cell>
          <cell r="L388" t="str">
            <v>MS</v>
          </cell>
          <cell r="M388" t="str">
            <v>Miscellaneous</v>
          </cell>
          <cell r="N388" t="str"/>
          <cell r="O388">
            <v>7500</v>
          </cell>
        </row>
        <row r="389">
          <cell r="D389" t="str">
            <v>0730230000086385</v>
          </cell>
          <cell r="E389" t="str">
            <v>0730230000086</v>
          </cell>
          <cell r="F389">
            <v>1</v>
          </cell>
          <cell r="G389">
            <v>4</v>
          </cell>
          <cell r="H389" t="str">
            <v>4</v>
          </cell>
          <cell r="I389" t="str">
            <v>CEN6</v>
          </cell>
          <cell r="J389" t="str">
            <v>Enclos6</v>
          </cell>
          <cell r="K389" t="str">
            <v>Enclosure,  Office</v>
          </cell>
          <cell r="L389" t="str">
            <v>MS</v>
          </cell>
          <cell r="M389" t="str">
            <v>Miscellaneous</v>
          </cell>
          <cell r="N389" t="str">
            <v>P/U F/2019</v>
          </cell>
          <cell r="O389">
            <v>1300</v>
          </cell>
        </row>
        <row r="390">
          <cell r="D390" t="str">
            <v>0730230000086386</v>
          </cell>
          <cell r="E390" t="str">
            <v>0730230000086</v>
          </cell>
          <cell r="F390">
            <v>3</v>
          </cell>
          <cell r="G390">
            <v>4</v>
          </cell>
          <cell r="H390" t="str">
            <v>4</v>
          </cell>
          <cell r="I390" t="str">
            <v>CEN6</v>
          </cell>
          <cell r="J390" t="str">
            <v>Enclos6</v>
          </cell>
          <cell r="K390" t="str">
            <v>Enclosure,  Office</v>
          </cell>
          <cell r="L390" t="str">
            <v>MS</v>
          </cell>
          <cell r="M390" t="str">
            <v>Miscellaneous</v>
          </cell>
          <cell r="N390" t="str">
            <v>P/U F/2019</v>
          </cell>
          <cell r="O390">
            <v>750</v>
          </cell>
        </row>
        <row r="391">
          <cell r="D391" t="str">
            <v>0730230000086387</v>
          </cell>
          <cell r="E391" t="str">
            <v>0730230000086</v>
          </cell>
          <cell r="F391">
            <v>0</v>
          </cell>
          <cell r="G391">
            <v>4</v>
          </cell>
          <cell r="H391" t="str">
            <v>4</v>
          </cell>
          <cell r="I391" t="str">
            <v>CPC2</v>
          </cell>
          <cell r="J391" t="str">
            <v>PvHCnc</v>
          </cell>
          <cell r="K391" t="str">
            <v>Paving - Heavy Concrete</v>
          </cell>
          <cell r="L391" t="str">
            <v>MS</v>
          </cell>
          <cell r="M391" t="str">
            <v>Miscellaneous</v>
          </cell>
          <cell r="N391" t="str"/>
          <cell r="O391">
            <v>9200</v>
          </cell>
        </row>
        <row r="392">
          <cell r="D392" t="str">
            <v>0730230000086388</v>
          </cell>
          <cell r="E392" t="str">
            <v>0730230000086</v>
          </cell>
          <cell r="F392">
            <v>3</v>
          </cell>
          <cell r="G392">
            <v>4</v>
          </cell>
          <cell r="H392" t="str">
            <v>4</v>
          </cell>
          <cell r="I392" t="str">
            <v>MZ82</v>
          </cell>
          <cell r="J392" t="str">
            <v>MZMUOf</v>
          </cell>
          <cell r="K392" t="str">
            <v>Multi-Use, Office</v>
          </cell>
          <cell r="L392" t="str">
            <v>MZ</v>
          </cell>
          <cell r="M392" t="str">
            <v>Mezzanines</v>
          </cell>
          <cell r="N392" t="str">
            <v>P/U F/2019</v>
          </cell>
          <cell r="O392">
            <v>750</v>
          </cell>
        </row>
        <row r="393">
          <cell r="D393" t="str">
            <v>0731590010002389</v>
          </cell>
          <cell r="E393" t="str">
            <v>0731590010002</v>
          </cell>
          <cell r="F393">
            <v>0</v>
          </cell>
          <cell r="G393">
            <v>9</v>
          </cell>
          <cell r="H393" t="str">
            <v>4</v>
          </cell>
          <cell r="I393" t="str">
            <v>CCP6</v>
          </cell>
          <cell r="J393" t="str">
            <v>CpRfSl</v>
          </cell>
          <cell r="K393" t="str">
            <v>CANOPY ROOF AND SLAB</v>
          </cell>
          <cell r="L393" t="str">
            <v>MS</v>
          </cell>
          <cell r="M393" t="str">
            <v>Miscellaneous</v>
          </cell>
          <cell r="N393" t="str">
            <v>5 CANOPIES</v>
          </cell>
          <cell r="O393">
            <v>114</v>
          </cell>
        </row>
        <row r="394">
          <cell r="D394" t="str">
            <v>0731590010002390</v>
          </cell>
          <cell r="E394" t="str">
            <v>0731590010002</v>
          </cell>
          <cell r="F394">
            <v>1</v>
          </cell>
          <cell r="G394">
            <v>9</v>
          </cell>
          <cell r="H394" t="str">
            <v>4</v>
          </cell>
          <cell r="I394" t="str">
            <v>CEN5</v>
          </cell>
          <cell r="J394" t="str">
            <v>Enclos5</v>
          </cell>
          <cell r="K394" t="str">
            <v>Enclosure,  Retail</v>
          </cell>
          <cell r="L394" t="str">
            <v>MS</v>
          </cell>
          <cell r="M394" t="str">
            <v>Miscellaneous</v>
          </cell>
          <cell r="N394" t="str">
            <v>E2</v>
          </cell>
          <cell r="O394">
            <v>1728</v>
          </cell>
        </row>
        <row r="395">
          <cell r="D395" t="str">
            <v>0731590010002391</v>
          </cell>
          <cell r="E395" t="str">
            <v>0731590010002</v>
          </cell>
          <cell r="F395">
            <v>1</v>
          </cell>
          <cell r="G395">
            <v>9</v>
          </cell>
          <cell r="H395" t="str">
            <v>4</v>
          </cell>
          <cell r="I395" t="str">
            <v>CEN5</v>
          </cell>
          <cell r="J395" t="str">
            <v>Enclos5</v>
          </cell>
          <cell r="K395" t="str">
            <v>Enclosure,  Retail</v>
          </cell>
          <cell r="L395" t="str">
            <v>MS</v>
          </cell>
          <cell r="M395" t="str">
            <v>Miscellaneous</v>
          </cell>
          <cell r="N395" t="str">
            <v>E3</v>
          </cell>
          <cell r="O395">
            <v>598</v>
          </cell>
        </row>
        <row r="396">
          <cell r="D396" t="str">
            <v>0731590010002392</v>
          </cell>
          <cell r="E396" t="str">
            <v>0731590010002</v>
          </cell>
          <cell r="F396">
            <v>1</v>
          </cell>
          <cell r="G396">
            <v>9</v>
          </cell>
          <cell r="H396" t="str">
            <v>4</v>
          </cell>
          <cell r="I396" t="str">
            <v>CEN5</v>
          </cell>
          <cell r="J396" t="str">
            <v>Enclos5</v>
          </cell>
          <cell r="K396" t="str">
            <v>Enclosure,  Retail</v>
          </cell>
          <cell r="L396" t="str">
            <v>MS</v>
          </cell>
          <cell r="M396" t="str">
            <v>Miscellaneous</v>
          </cell>
          <cell r="N396" t="str">
            <v>E1</v>
          </cell>
          <cell r="O396">
            <v>2532</v>
          </cell>
        </row>
        <row r="397">
          <cell r="D397" t="str">
            <v>0731590010002393</v>
          </cell>
          <cell r="E397" t="str">
            <v>0731590010002</v>
          </cell>
          <cell r="F397">
            <v>1</v>
          </cell>
          <cell r="G397">
            <v>9</v>
          </cell>
          <cell r="H397" t="str">
            <v>4</v>
          </cell>
          <cell r="I397" t="str">
            <v>CEN6</v>
          </cell>
          <cell r="J397" t="str">
            <v>Enclos6</v>
          </cell>
          <cell r="K397" t="str">
            <v>Enclosure,  Office</v>
          </cell>
          <cell r="L397" t="str">
            <v>MS</v>
          </cell>
          <cell r="M397" t="str">
            <v>Miscellaneous</v>
          </cell>
          <cell r="N397" t="str">
            <v>E1 82</v>
          </cell>
          <cell r="O397">
            <v>2532</v>
          </cell>
        </row>
        <row r="398">
          <cell r="D398" t="str">
            <v>0731590010002394</v>
          </cell>
          <cell r="E398" t="str">
            <v>0731590010002</v>
          </cell>
          <cell r="F398">
            <v>1</v>
          </cell>
          <cell r="G398">
            <v>9</v>
          </cell>
          <cell r="H398" t="str">
            <v>4</v>
          </cell>
          <cell r="I398" t="str">
            <v>CLD4</v>
          </cell>
          <cell r="J398" t="str">
            <v>LDockT</v>
          </cell>
          <cell r="K398" t="str">
            <v>Truck - Train Wells</v>
          </cell>
          <cell r="L398" t="str">
            <v>MS</v>
          </cell>
          <cell r="M398" t="str">
            <v>Miscellaneous</v>
          </cell>
          <cell r="N398" t="str"/>
          <cell r="O398">
            <v>528</v>
          </cell>
        </row>
        <row r="399">
          <cell r="D399" t="str">
            <v>0731590010002395</v>
          </cell>
          <cell r="E399" t="str">
            <v>0731590010002</v>
          </cell>
          <cell r="F399">
            <v>0</v>
          </cell>
          <cell r="G399">
            <v>9</v>
          </cell>
          <cell r="H399" t="str">
            <v>4</v>
          </cell>
          <cell r="I399" t="str">
            <v>CPA1</v>
          </cell>
          <cell r="J399" t="str">
            <v>PavAsp</v>
          </cell>
          <cell r="K399" t="str">
            <v>Paving - Asphalt</v>
          </cell>
          <cell r="L399" t="str">
            <v>MS</v>
          </cell>
          <cell r="M399" t="str">
            <v>Miscellaneous</v>
          </cell>
          <cell r="N399" t="str"/>
          <cell r="O399">
            <v>6000</v>
          </cell>
        </row>
        <row r="400">
          <cell r="D400" t="str">
            <v>0731590010002396</v>
          </cell>
          <cell r="E400" t="str">
            <v>0731590010002</v>
          </cell>
          <cell r="F400">
            <v>0</v>
          </cell>
          <cell r="G400">
            <v>9</v>
          </cell>
          <cell r="H400" t="str">
            <v>4</v>
          </cell>
          <cell r="I400" t="str">
            <v>CPC1</v>
          </cell>
          <cell r="J400" t="str">
            <v>PvLCnc</v>
          </cell>
          <cell r="K400" t="str">
            <v>Paving - Light Concrete</v>
          </cell>
          <cell r="L400" t="str">
            <v>MS</v>
          </cell>
          <cell r="M400" t="str">
            <v>Miscellaneous</v>
          </cell>
          <cell r="N400" t="str"/>
          <cell r="O400">
            <v>700</v>
          </cell>
        </row>
        <row r="401">
          <cell r="D401" t="str">
            <v>0731590010002397</v>
          </cell>
          <cell r="E401" t="str">
            <v>0731590010002</v>
          </cell>
          <cell r="F401">
            <v>1</v>
          </cell>
          <cell r="G401">
            <v>9</v>
          </cell>
          <cell r="H401" t="str">
            <v>3</v>
          </cell>
          <cell r="I401" t="str">
            <v>MZ82</v>
          </cell>
          <cell r="J401" t="str">
            <v>MZMUOf</v>
          </cell>
          <cell r="K401" t="str">
            <v>Multi-Use, Office</v>
          </cell>
          <cell r="L401" t="str">
            <v>MZ</v>
          </cell>
          <cell r="M401" t="str">
            <v>Mezzanines</v>
          </cell>
          <cell r="N401" t="str">
            <v>M1</v>
          </cell>
          <cell r="O401">
            <v>4260</v>
          </cell>
        </row>
        <row r="402">
          <cell r="D402" t="str">
            <v>0731870000070398</v>
          </cell>
          <cell r="E402" t="str">
            <v>0731870000070</v>
          </cell>
          <cell r="F402">
            <v>1</v>
          </cell>
          <cell r="G402">
            <v>4</v>
          </cell>
          <cell r="H402" t="str">
            <v>4</v>
          </cell>
          <cell r="I402" t="str">
            <v>CCP6</v>
          </cell>
          <cell r="J402" t="str">
            <v>CpRfSl</v>
          </cell>
          <cell r="K402" t="str">
            <v>CANOPY ROOF AND SLAB</v>
          </cell>
          <cell r="L402" t="str">
            <v>MS</v>
          </cell>
          <cell r="M402" t="str">
            <v>Miscellaneous</v>
          </cell>
          <cell r="N402" t="str"/>
          <cell r="O402">
            <v>920</v>
          </cell>
        </row>
        <row r="403">
          <cell r="D403" t="str">
            <v>0731870000070399</v>
          </cell>
          <cell r="E403" t="str">
            <v>0731870000070</v>
          </cell>
          <cell r="F403">
            <v>1</v>
          </cell>
          <cell r="G403">
            <v>4</v>
          </cell>
          <cell r="H403" t="str">
            <v>4</v>
          </cell>
          <cell r="I403" t="str">
            <v>CCP6</v>
          </cell>
          <cell r="J403" t="str">
            <v>CpRfSl</v>
          </cell>
          <cell r="K403" t="str">
            <v>CANOPY ROOF AND SLAB</v>
          </cell>
          <cell r="L403" t="str">
            <v>MS</v>
          </cell>
          <cell r="M403" t="str">
            <v>Miscellaneous</v>
          </cell>
          <cell r="N403" t="str">
            <v>ADDED 2018</v>
          </cell>
          <cell r="O403">
            <v>1092</v>
          </cell>
        </row>
        <row r="404">
          <cell r="D404" t="str">
            <v>0731870000070400</v>
          </cell>
          <cell r="E404" t="str">
            <v>0731870000070</v>
          </cell>
          <cell r="F404">
            <v>0</v>
          </cell>
          <cell r="G404">
            <v>4</v>
          </cell>
          <cell r="H404" t="str">
            <v>4</v>
          </cell>
          <cell r="I404" t="str">
            <v>CPC1</v>
          </cell>
          <cell r="J404" t="str">
            <v>PvLCnc</v>
          </cell>
          <cell r="K404" t="str">
            <v>Paving - Light Concrete</v>
          </cell>
          <cell r="L404" t="str">
            <v>MS</v>
          </cell>
          <cell r="M404" t="str">
            <v>Miscellaneous</v>
          </cell>
          <cell r="N404" t="str"/>
          <cell r="O404">
            <v>2480</v>
          </cell>
        </row>
        <row r="405">
          <cell r="D405" t="str">
            <v>0731870000070401</v>
          </cell>
          <cell r="E405" t="str">
            <v>0731870000070</v>
          </cell>
          <cell r="F405">
            <v>0</v>
          </cell>
          <cell r="G405">
            <v>4</v>
          </cell>
          <cell r="H405" t="str">
            <v>4</v>
          </cell>
          <cell r="I405" t="str">
            <v>CPC2</v>
          </cell>
          <cell r="J405" t="str">
            <v>PvHCnc</v>
          </cell>
          <cell r="K405" t="str">
            <v>Paving - Heavy Concrete</v>
          </cell>
          <cell r="L405" t="str">
            <v>MS</v>
          </cell>
          <cell r="M405" t="str">
            <v>Miscellaneous</v>
          </cell>
          <cell r="N405" t="str">
            <v>BEHIND/SIDES OF BLDG</v>
          </cell>
          <cell r="O405">
            <v>4520</v>
          </cell>
        </row>
        <row r="406">
          <cell r="D406" t="str">
            <v>0761650000007402</v>
          </cell>
          <cell r="E406" t="str">
            <v>0761650000007</v>
          </cell>
          <cell r="F406">
            <v>1</v>
          </cell>
          <cell r="G406">
            <v>5</v>
          </cell>
          <cell r="H406" t="str">
            <v>4</v>
          </cell>
          <cell r="I406" t="str">
            <v>CDL1</v>
          </cell>
          <cell r="J406" t="str">
            <v>DLFloor</v>
          </cell>
          <cell r="K406" t="str">
            <v>Dock Level Floor</v>
          </cell>
          <cell r="L406" t="str">
            <v>MS</v>
          </cell>
          <cell r="M406" t="str">
            <v>Miscellaneous</v>
          </cell>
          <cell r="N406" t="str"/>
          <cell r="O406">
            <v>63341</v>
          </cell>
        </row>
        <row r="407">
          <cell r="D407" t="str">
            <v>0761650000007403</v>
          </cell>
          <cell r="E407" t="str">
            <v>0761650000007</v>
          </cell>
          <cell r="F407">
            <v>1</v>
          </cell>
          <cell r="G407">
            <v>5</v>
          </cell>
          <cell r="H407" t="str">
            <v>4</v>
          </cell>
          <cell r="I407" t="str">
            <v>CEN4</v>
          </cell>
          <cell r="J407" t="str">
            <v>Enclos4</v>
          </cell>
          <cell r="K407" t="str">
            <v>Enclosure,  Storage</v>
          </cell>
          <cell r="L407" t="str">
            <v>MS</v>
          </cell>
          <cell r="M407" t="str">
            <v>Miscellaneous</v>
          </cell>
          <cell r="N407" t="str">
            <v>E1 88</v>
          </cell>
          <cell r="O407">
            <v>1200</v>
          </cell>
        </row>
        <row r="408">
          <cell r="D408" t="str">
            <v>0761650000007404</v>
          </cell>
          <cell r="E408" t="str">
            <v>0761650000007</v>
          </cell>
          <cell r="F408">
            <v>1</v>
          </cell>
          <cell r="G408">
            <v>5</v>
          </cell>
          <cell r="H408" t="str">
            <v>4</v>
          </cell>
          <cell r="I408" t="str">
            <v>CLD4</v>
          </cell>
          <cell r="J408" t="str">
            <v>LDockT</v>
          </cell>
          <cell r="K408" t="str">
            <v>Truck - Train Wells</v>
          </cell>
          <cell r="L408" t="str">
            <v>MS</v>
          </cell>
          <cell r="M408" t="str">
            <v>Miscellaneous</v>
          </cell>
          <cell r="N408" t="str"/>
          <cell r="O408">
            <v>1200</v>
          </cell>
        </row>
        <row r="409">
          <cell r="D409" t="str">
            <v>0761650000007405</v>
          </cell>
          <cell r="E409" t="str">
            <v>0761650000007</v>
          </cell>
          <cell r="F409">
            <v>0</v>
          </cell>
          <cell r="G409">
            <v>5</v>
          </cell>
          <cell r="H409" t="str">
            <v>4</v>
          </cell>
          <cell r="I409" t="str">
            <v>CPC1</v>
          </cell>
          <cell r="J409" t="str">
            <v>PvLCnc</v>
          </cell>
          <cell r="K409" t="str">
            <v>Paving - Light Concrete</v>
          </cell>
          <cell r="L409" t="str">
            <v>MS</v>
          </cell>
          <cell r="M409" t="str">
            <v>Miscellaneous</v>
          </cell>
          <cell r="N409" t="str"/>
          <cell r="O409">
            <v>3000</v>
          </cell>
        </row>
        <row r="410">
          <cell r="D410" t="str">
            <v>0761650000007406</v>
          </cell>
          <cell r="E410" t="str">
            <v>0761650000007</v>
          </cell>
          <cell r="F410">
            <v>1</v>
          </cell>
          <cell r="G410">
            <v>5</v>
          </cell>
          <cell r="H410" t="str">
            <v>4</v>
          </cell>
          <cell r="I410" t="str">
            <v>MZ82</v>
          </cell>
          <cell r="J410" t="str">
            <v>MZMUOf</v>
          </cell>
          <cell r="K410" t="str">
            <v>Multi-Use, Office</v>
          </cell>
          <cell r="L410" t="str">
            <v>MZ</v>
          </cell>
          <cell r="M410" t="str">
            <v>Mezzanines</v>
          </cell>
          <cell r="N410" t="str">
            <v>M1</v>
          </cell>
          <cell r="O410">
            <v>1200</v>
          </cell>
        </row>
        <row r="411">
          <cell r="D411" t="str">
            <v>0772490020007407</v>
          </cell>
          <cell r="E411" t="str">
            <v>0772490020007</v>
          </cell>
          <cell r="F411">
            <v>0</v>
          </cell>
          <cell r="G411">
            <v>2</v>
          </cell>
          <cell r="H411" t="str">
            <v>4</v>
          </cell>
          <cell r="I411" t="str">
            <v>CCP6</v>
          </cell>
          <cell r="J411" t="str">
            <v>CpRfSl</v>
          </cell>
          <cell r="K411" t="str">
            <v>CANOPY ROOF AND SLAB</v>
          </cell>
          <cell r="L411" t="str">
            <v>MS</v>
          </cell>
          <cell r="M411" t="str">
            <v>Miscellaneous</v>
          </cell>
          <cell r="N411" t="str"/>
          <cell r="O411">
            <v>1200</v>
          </cell>
        </row>
        <row r="412">
          <cell r="D412" t="str">
            <v>0772490020007408</v>
          </cell>
          <cell r="E412" t="str">
            <v>0772490020007</v>
          </cell>
          <cell r="F412">
            <v>0</v>
          </cell>
          <cell r="G412">
            <v>2</v>
          </cell>
          <cell r="H412" t="str">
            <v>4</v>
          </cell>
          <cell r="I412" t="str">
            <v>CPA1</v>
          </cell>
          <cell r="J412" t="str">
            <v>PavAsp</v>
          </cell>
          <cell r="K412" t="str">
            <v>Paving - Asphalt</v>
          </cell>
          <cell r="L412" t="str">
            <v>MS</v>
          </cell>
          <cell r="M412" t="str">
            <v>Miscellaneous</v>
          </cell>
          <cell r="N412" t="str">
            <v>RE-SURFACED IN 2010</v>
          </cell>
          <cell r="O412">
            <v>32000</v>
          </cell>
        </row>
        <row r="413">
          <cell r="D413" t="str">
            <v>0811240000010409</v>
          </cell>
          <cell r="E413" t="str">
            <v>0811240000010</v>
          </cell>
          <cell r="F413">
            <v>0</v>
          </cell>
          <cell r="G413">
            <v>2</v>
          </cell>
          <cell r="H413" t="str">
            <v>4</v>
          </cell>
          <cell r="I413" t="str">
            <v>CCP6</v>
          </cell>
          <cell r="J413" t="str">
            <v>CpRfSl</v>
          </cell>
          <cell r="K413" t="str">
            <v>CANOPY ROOF AND SLAB</v>
          </cell>
          <cell r="L413" t="str">
            <v>MS</v>
          </cell>
          <cell r="M413" t="str">
            <v>Miscellaneous</v>
          </cell>
          <cell r="N413" t="str"/>
          <cell r="O413">
            <v>836</v>
          </cell>
        </row>
        <row r="414">
          <cell r="D414" t="str">
            <v>0811240000010410</v>
          </cell>
          <cell r="E414" t="str">
            <v>0811240000010</v>
          </cell>
          <cell r="F414">
            <v>0</v>
          </cell>
          <cell r="G414">
            <v>2</v>
          </cell>
          <cell r="H414" t="str">
            <v>4</v>
          </cell>
          <cell r="I414" t="str">
            <v>CPC2</v>
          </cell>
          <cell r="J414" t="str">
            <v>PvHCnc</v>
          </cell>
          <cell r="K414" t="str">
            <v>Paving - Heavy Concrete</v>
          </cell>
          <cell r="L414" t="str">
            <v>MS</v>
          </cell>
          <cell r="M414" t="str">
            <v>Miscellaneous</v>
          </cell>
          <cell r="N414" t="str"/>
          <cell r="O414">
            <v>2500</v>
          </cell>
        </row>
        <row r="415">
          <cell r="D415" t="str">
            <v>0811240000011411</v>
          </cell>
          <cell r="E415" t="str">
            <v>0811240000011</v>
          </cell>
          <cell r="F415">
            <v>0</v>
          </cell>
          <cell r="G415">
            <v>2</v>
          </cell>
          <cell r="H415" t="str">
            <v>4</v>
          </cell>
          <cell r="I415" t="str">
            <v>CCP6</v>
          </cell>
          <cell r="J415" t="str">
            <v>CpRfSl</v>
          </cell>
          <cell r="K415" t="str">
            <v>CANOPY ROOF AND SLAB</v>
          </cell>
          <cell r="L415" t="str">
            <v>MS</v>
          </cell>
          <cell r="M415" t="str">
            <v>Miscellaneous</v>
          </cell>
          <cell r="N415" t="str"/>
          <cell r="O415">
            <v>864</v>
          </cell>
        </row>
        <row r="416">
          <cell r="D416" t="str">
            <v>0811240000011412</v>
          </cell>
          <cell r="E416" t="str">
            <v>0811240000011</v>
          </cell>
          <cell r="F416">
            <v>0</v>
          </cell>
          <cell r="G416">
            <v>2</v>
          </cell>
          <cell r="H416" t="str">
            <v>4</v>
          </cell>
          <cell r="I416" t="str">
            <v>CPC2</v>
          </cell>
          <cell r="J416" t="str">
            <v>PvHCnc</v>
          </cell>
          <cell r="K416" t="str">
            <v>Paving - Heavy Concrete</v>
          </cell>
          <cell r="L416" t="str">
            <v>MS</v>
          </cell>
          <cell r="M416" t="str">
            <v>Miscellaneous</v>
          </cell>
          <cell r="N416" t="str"/>
          <cell r="O416">
            <v>2500</v>
          </cell>
        </row>
        <row r="417">
          <cell r="D417" t="str">
            <v>0844150000003413</v>
          </cell>
          <cell r="E417" t="str">
            <v>0844150000003</v>
          </cell>
          <cell r="F417">
            <v>1</v>
          </cell>
          <cell r="G417">
            <v>3</v>
          </cell>
          <cell r="H417" t="str">
            <v>4</v>
          </cell>
          <cell r="I417" t="str">
            <v>CEN6</v>
          </cell>
          <cell r="J417" t="str">
            <v>Enclos6</v>
          </cell>
          <cell r="K417" t="str">
            <v>Enclosure,  Office</v>
          </cell>
          <cell r="L417" t="str">
            <v>MS</v>
          </cell>
          <cell r="M417" t="str">
            <v>Miscellaneous</v>
          </cell>
          <cell r="N417" t="str"/>
          <cell r="O417">
            <v>880</v>
          </cell>
        </row>
        <row r="418">
          <cell r="D418" t="str">
            <v>0844150000003414</v>
          </cell>
          <cell r="E418" t="str">
            <v>0844150000003</v>
          </cell>
          <cell r="F418">
            <v>2</v>
          </cell>
          <cell r="G418">
            <v>3</v>
          </cell>
          <cell r="H418" t="str">
            <v>4</v>
          </cell>
          <cell r="I418" t="str">
            <v>CEN6</v>
          </cell>
          <cell r="J418" t="str">
            <v>Enclos6</v>
          </cell>
          <cell r="K418" t="str">
            <v>Enclosure,  Office</v>
          </cell>
          <cell r="L418" t="str">
            <v>MS</v>
          </cell>
          <cell r="M418" t="str">
            <v>Miscellaneous</v>
          </cell>
          <cell r="N418" t="str"/>
          <cell r="O418">
            <v>880</v>
          </cell>
        </row>
        <row r="419">
          <cell r="D419" t="str">
            <v>0844150000003415</v>
          </cell>
          <cell r="E419" t="str">
            <v>0844150000003</v>
          </cell>
          <cell r="F419">
            <v>0</v>
          </cell>
          <cell r="G419">
            <v>3</v>
          </cell>
          <cell r="H419" t="str">
            <v>4</v>
          </cell>
          <cell r="I419" t="str">
            <v>CPC2</v>
          </cell>
          <cell r="J419" t="str">
            <v>PvHCnc</v>
          </cell>
          <cell r="K419" t="str">
            <v>Paving - Heavy Concrete</v>
          </cell>
          <cell r="L419" t="str">
            <v>MS</v>
          </cell>
          <cell r="M419" t="str">
            <v>Miscellaneous</v>
          </cell>
          <cell r="N419" t="str"/>
          <cell r="O419">
            <v>6500</v>
          </cell>
        </row>
        <row r="420">
          <cell r="D420" t="str">
            <v>0855280000004416</v>
          </cell>
          <cell r="E420" t="str">
            <v>0855280000004</v>
          </cell>
          <cell r="F420">
            <v>0</v>
          </cell>
          <cell r="G420">
            <v>2</v>
          </cell>
          <cell r="H420" t="str">
            <v>5</v>
          </cell>
          <cell r="I420" t="str">
            <v>CRS2</v>
          </cell>
          <cell r="J420" t="str">
            <v>MUBldg</v>
          </cell>
          <cell r="K420" t="str">
            <v>UTILITY BLDG - METAL</v>
          </cell>
          <cell r="L420" t="str">
            <v>MS</v>
          </cell>
          <cell r="M420" t="str">
            <v>Miscellaneous</v>
          </cell>
          <cell r="N420" t="str"/>
          <cell r="O420">
            <v>660</v>
          </cell>
        </row>
        <row r="421">
          <cell r="D421" t="str">
            <v>0855280000004417</v>
          </cell>
          <cell r="E421" t="str">
            <v>0855280000004</v>
          </cell>
          <cell r="F421">
            <v>0</v>
          </cell>
          <cell r="G421">
            <v>2</v>
          </cell>
          <cell r="H421" t="str">
            <v>4</v>
          </cell>
          <cell r="I421" t="str">
            <v>CSG1</v>
          </cell>
          <cell r="J421" t="str">
            <v>GrvPav</v>
          </cell>
          <cell r="K421" t="str">
            <v>Stabilized Gravel Paving</v>
          </cell>
          <cell r="L421" t="str">
            <v>MS</v>
          </cell>
          <cell r="M421" t="str">
            <v>Miscellaneous</v>
          </cell>
          <cell r="N421" t="str">
            <v>P/U FOR 2018</v>
          </cell>
          <cell r="O421">
            <v>9000</v>
          </cell>
        </row>
        <row r="422">
          <cell r="D422" t="str">
            <v>0855320000003418</v>
          </cell>
          <cell r="E422" t="str">
            <v>0855320000003</v>
          </cell>
          <cell r="F422">
            <v>1</v>
          </cell>
          <cell r="G422">
            <v>1</v>
          </cell>
          <cell r="H422" t="str">
            <v>3</v>
          </cell>
          <cell r="I422" t="str">
            <v>CEN5</v>
          </cell>
          <cell r="J422" t="str">
            <v>Enclos5</v>
          </cell>
          <cell r="K422" t="str">
            <v>Enclosure,  Retail</v>
          </cell>
          <cell r="L422" t="str">
            <v>MS</v>
          </cell>
          <cell r="M422" t="str">
            <v>Miscellaneous</v>
          </cell>
          <cell r="N422" t="str">
            <v>E1 83</v>
          </cell>
          <cell r="O422">
            <v>360</v>
          </cell>
        </row>
        <row r="423">
          <cell r="D423" t="str">
            <v>0855810000005419</v>
          </cell>
          <cell r="E423" t="str">
            <v>0855810000005</v>
          </cell>
          <cell r="F423">
            <v>0</v>
          </cell>
          <cell r="G423">
            <v>1</v>
          </cell>
          <cell r="H423" t="str">
            <v>4</v>
          </cell>
          <cell r="I423" t="str">
            <v>CPA1</v>
          </cell>
          <cell r="J423" t="str">
            <v>PavAsp</v>
          </cell>
          <cell r="K423" t="str">
            <v>Paving - Asphalt</v>
          </cell>
          <cell r="L423" t="str">
            <v>MS</v>
          </cell>
          <cell r="M423" t="str">
            <v>Miscellaneous</v>
          </cell>
          <cell r="N423" t="str"/>
          <cell r="O423">
            <v>10000</v>
          </cell>
        </row>
        <row r="424">
          <cell r="D424" t="str">
            <v>0975630000047420</v>
          </cell>
          <cell r="E424" t="str">
            <v>0975630000047</v>
          </cell>
          <cell r="F424">
            <v>0</v>
          </cell>
          <cell r="G424">
            <v>4</v>
          </cell>
          <cell r="H424" t="str">
            <v>4</v>
          </cell>
          <cell r="I424" t="str">
            <v>CCP5</v>
          </cell>
          <cell r="J424" t="str">
            <v>Canopy</v>
          </cell>
          <cell r="K424" t="str">
            <v>CANOPY ONLY</v>
          </cell>
          <cell r="L424" t="str">
            <v>MS</v>
          </cell>
          <cell r="M424" t="str">
            <v>Miscellaneous</v>
          </cell>
          <cell r="N424" t="str"/>
          <cell r="O424">
            <v>1092</v>
          </cell>
        </row>
        <row r="425">
          <cell r="D425" t="str">
            <v>0975630000047421</v>
          </cell>
          <cell r="E425" t="str">
            <v>0975630000047</v>
          </cell>
          <cell r="F425">
            <v>0</v>
          </cell>
          <cell r="G425">
            <v>4</v>
          </cell>
          <cell r="H425" t="str">
            <v>4</v>
          </cell>
          <cell r="I425" t="str">
            <v>CPC2</v>
          </cell>
          <cell r="J425" t="str">
            <v>PvHCnc</v>
          </cell>
          <cell r="K425" t="str">
            <v>Paving - Heavy Concrete</v>
          </cell>
          <cell r="L425" t="str">
            <v>MS</v>
          </cell>
          <cell r="M425" t="str">
            <v>Miscellaneous</v>
          </cell>
          <cell r="N425" t="str"/>
          <cell r="O425">
            <v>1600</v>
          </cell>
        </row>
        <row r="426">
          <cell r="D426" t="str">
            <v>0975630000047422</v>
          </cell>
          <cell r="E426" t="str">
            <v>0975630000047</v>
          </cell>
          <cell r="F426">
            <v>1</v>
          </cell>
          <cell r="G426">
            <v>4</v>
          </cell>
          <cell r="H426" t="str">
            <v>4</v>
          </cell>
          <cell r="I426" t="str">
            <v>CRP1</v>
          </cell>
          <cell r="J426" t="str">
            <v>Porch</v>
          </cell>
          <cell r="K426" t="str">
            <v>Porch, Open</v>
          </cell>
          <cell r="L426" t="str">
            <v>MS</v>
          </cell>
          <cell r="M426" t="str">
            <v>Miscellaneous</v>
          </cell>
          <cell r="N426" t="str"/>
          <cell r="O426">
            <v>520</v>
          </cell>
        </row>
        <row r="427">
          <cell r="D427" t="str">
            <v>0975630000047423</v>
          </cell>
          <cell r="E427" t="str">
            <v>0975630000047</v>
          </cell>
          <cell r="F427">
            <v>0</v>
          </cell>
          <cell r="G427">
            <v>4</v>
          </cell>
          <cell r="H427" t="str">
            <v>5</v>
          </cell>
          <cell r="I427" t="str">
            <v>CSG1</v>
          </cell>
          <cell r="J427" t="str">
            <v>GrvPav</v>
          </cell>
          <cell r="K427" t="str">
            <v>Stabilized Gravel Paving</v>
          </cell>
          <cell r="L427" t="str">
            <v>MS</v>
          </cell>
          <cell r="M427" t="str">
            <v>Miscellaneous</v>
          </cell>
          <cell r="N427" t="str">
            <v>P/U 2012</v>
          </cell>
          <cell r="O427">
            <v>7700</v>
          </cell>
        </row>
        <row r="428">
          <cell r="D428" t="str">
            <v>1005150000081424</v>
          </cell>
          <cell r="E428" t="str">
            <v>1005150000081</v>
          </cell>
          <cell r="F428">
            <v>0</v>
          </cell>
          <cell r="G428">
            <v>4</v>
          </cell>
          <cell r="H428" t="str">
            <v>2</v>
          </cell>
          <cell r="I428" t="str">
            <v>CCP5</v>
          </cell>
          <cell r="J428" t="str">
            <v>Canopy</v>
          </cell>
          <cell r="K428" t="str">
            <v>CANOPY ONLY</v>
          </cell>
          <cell r="L428" t="str">
            <v>MS</v>
          </cell>
          <cell r="M428" t="str">
            <v>Miscellaneous</v>
          </cell>
          <cell r="N428" t="str">
            <v>WHSE QLTY BEAMS</v>
          </cell>
          <cell r="O428">
            <v>4158</v>
          </cell>
        </row>
        <row r="429">
          <cell r="D429" t="str">
            <v>1005150000081425</v>
          </cell>
          <cell r="E429" t="str">
            <v>1005150000081</v>
          </cell>
          <cell r="F429">
            <v>2</v>
          </cell>
          <cell r="G429">
            <v>4</v>
          </cell>
          <cell r="H429" t="str">
            <v>4</v>
          </cell>
          <cell r="I429" t="str">
            <v>CCP6</v>
          </cell>
          <cell r="J429" t="str">
            <v>CpRfSl</v>
          </cell>
          <cell r="K429" t="str">
            <v>CANOPY ROOF AND SLAB</v>
          </cell>
          <cell r="L429" t="str">
            <v>MS</v>
          </cell>
          <cell r="M429" t="str">
            <v>Miscellaneous</v>
          </cell>
          <cell r="N429" t="str">
            <v>PER SCETCH</v>
          </cell>
          <cell r="O429">
            <v>640</v>
          </cell>
        </row>
        <row r="430">
          <cell r="D430" t="str">
            <v>1005150000081426</v>
          </cell>
          <cell r="E430" t="str">
            <v>1005150000081</v>
          </cell>
          <cell r="F430">
            <v>0</v>
          </cell>
          <cell r="G430">
            <v>4</v>
          </cell>
          <cell r="H430" t="str">
            <v>4</v>
          </cell>
          <cell r="I430" t="str">
            <v>CPA1</v>
          </cell>
          <cell r="J430" t="str">
            <v>PavAsp</v>
          </cell>
          <cell r="K430" t="str">
            <v>Paving - Asphalt</v>
          </cell>
          <cell r="L430" t="str">
            <v>MS</v>
          </cell>
          <cell r="M430" t="str">
            <v>Miscellaneous</v>
          </cell>
          <cell r="N430" t="str"/>
          <cell r="O430">
            <v>40000</v>
          </cell>
        </row>
        <row r="431">
          <cell r="D431" t="str">
            <v>1005150000081427</v>
          </cell>
          <cell r="E431" t="str">
            <v>1005150000081</v>
          </cell>
          <cell r="F431">
            <v>0</v>
          </cell>
          <cell r="G431">
            <v>4</v>
          </cell>
          <cell r="H431" t="str">
            <v>4</v>
          </cell>
          <cell r="I431" t="str">
            <v>CPC2</v>
          </cell>
          <cell r="J431" t="str">
            <v>PvHCnc</v>
          </cell>
          <cell r="K431" t="str">
            <v>Paving - Heavy Concrete</v>
          </cell>
          <cell r="L431" t="str">
            <v>MS</v>
          </cell>
          <cell r="M431" t="str">
            <v>Miscellaneous</v>
          </cell>
          <cell r="N431" t="str"/>
          <cell r="O431">
            <v>18000</v>
          </cell>
        </row>
        <row r="432">
          <cell r="D432" t="str">
            <v>1052570000011428</v>
          </cell>
          <cell r="E432" t="str">
            <v>1052570000011</v>
          </cell>
          <cell r="F432">
            <v>0</v>
          </cell>
          <cell r="G432">
            <v>8</v>
          </cell>
          <cell r="H432" t="str">
            <v>4</v>
          </cell>
          <cell r="I432" t="str">
            <v>CCP5</v>
          </cell>
          <cell r="J432" t="str">
            <v>Canopy</v>
          </cell>
          <cell r="K432" t="str">
            <v>CANOPY ONLY</v>
          </cell>
          <cell r="L432" t="str">
            <v>MS</v>
          </cell>
          <cell r="M432" t="str">
            <v>Miscellaneous</v>
          </cell>
          <cell r="N432" t="str">
            <v>3 CP5</v>
          </cell>
          <cell r="O432">
            <v>450</v>
          </cell>
        </row>
        <row r="433">
          <cell r="D433" t="str">
            <v>1052570000011429</v>
          </cell>
          <cell r="E433" t="str">
            <v>1052570000011</v>
          </cell>
          <cell r="F433">
            <v>0</v>
          </cell>
          <cell r="G433">
            <v>8</v>
          </cell>
          <cell r="H433" t="str">
            <v>4</v>
          </cell>
          <cell r="I433" t="str">
            <v>CCP6</v>
          </cell>
          <cell r="J433" t="str">
            <v>CpRfSl</v>
          </cell>
          <cell r="K433" t="str">
            <v>CANOPY ROOF AND SLAB</v>
          </cell>
          <cell r="L433" t="str">
            <v>MS</v>
          </cell>
          <cell r="M433" t="str">
            <v>Miscellaneous</v>
          </cell>
          <cell r="N433" t="str"/>
          <cell r="O433">
            <v>2255</v>
          </cell>
        </row>
        <row r="434">
          <cell r="D434" t="str">
            <v>1052570000011430</v>
          </cell>
          <cell r="E434" t="str">
            <v>1052570000011</v>
          </cell>
          <cell r="F434">
            <v>1</v>
          </cell>
          <cell r="G434">
            <v>8</v>
          </cell>
          <cell r="H434" t="str">
            <v>4</v>
          </cell>
          <cell r="I434" t="str">
            <v>CDL1</v>
          </cell>
          <cell r="J434" t="str">
            <v>DLFloor</v>
          </cell>
          <cell r="K434" t="str">
            <v>Dock Level Floor</v>
          </cell>
          <cell r="L434" t="str">
            <v>MS</v>
          </cell>
          <cell r="M434" t="str">
            <v>Miscellaneous</v>
          </cell>
          <cell r="N434" t="str"/>
          <cell r="O434">
            <v>9240</v>
          </cell>
        </row>
        <row r="435">
          <cell r="D435" t="str">
            <v>1052570000011431</v>
          </cell>
          <cell r="E435" t="str">
            <v>1052570000011</v>
          </cell>
          <cell r="F435">
            <v>1</v>
          </cell>
          <cell r="G435">
            <v>8</v>
          </cell>
          <cell r="H435" t="str">
            <v>4</v>
          </cell>
          <cell r="I435" t="str">
            <v>CEN6</v>
          </cell>
          <cell r="J435" t="str">
            <v>Enclos6</v>
          </cell>
          <cell r="K435" t="str">
            <v>Enclosure,  Office</v>
          </cell>
          <cell r="L435" t="str">
            <v>MS</v>
          </cell>
          <cell r="M435" t="str">
            <v>Miscellaneous</v>
          </cell>
          <cell r="N435" t="str">
            <v>E1 82</v>
          </cell>
          <cell r="O435">
            <v>15330</v>
          </cell>
        </row>
        <row r="436">
          <cell r="D436" t="str">
            <v>1052570000011432</v>
          </cell>
          <cell r="E436" t="str">
            <v>1052570000011</v>
          </cell>
          <cell r="F436">
            <v>1</v>
          </cell>
          <cell r="G436">
            <v>8</v>
          </cell>
          <cell r="H436" t="str">
            <v>4</v>
          </cell>
          <cell r="I436" t="str">
            <v>CLD4</v>
          </cell>
          <cell r="J436" t="str">
            <v>LDockT</v>
          </cell>
          <cell r="K436" t="str">
            <v>Truck - Train Wells</v>
          </cell>
          <cell r="L436" t="str">
            <v>MS</v>
          </cell>
          <cell r="M436" t="str">
            <v>Miscellaneous</v>
          </cell>
          <cell r="N436" t="str"/>
          <cell r="O436">
            <v>80</v>
          </cell>
        </row>
        <row r="437">
          <cell r="D437" t="str">
            <v>1052570000011433</v>
          </cell>
          <cell r="E437" t="str">
            <v>1052570000011</v>
          </cell>
          <cell r="F437">
            <v>0</v>
          </cell>
          <cell r="G437">
            <v>8</v>
          </cell>
          <cell r="H437" t="str">
            <v>4</v>
          </cell>
          <cell r="I437" t="str">
            <v>CPA1</v>
          </cell>
          <cell r="J437" t="str">
            <v>PavAsp</v>
          </cell>
          <cell r="K437" t="str">
            <v>Paving - Asphalt</v>
          </cell>
          <cell r="L437" t="str">
            <v>MS</v>
          </cell>
          <cell r="M437" t="str">
            <v>Miscellaneous</v>
          </cell>
          <cell r="N437" t="str"/>
          <cell r="O437">
            <v>29950</v>
          </cell>
        </row>
        <row r="438">
          <cell r="D438" t="str">
            <v>1052570000011434</v>
          </cell>
          <cell r="E438" t="str">
            <v>1052570000011</v>
          </cell>
          <cell r="F438">
            <v>0</v>
          </cell>
          <cell r="G438">
            <v>8</v>
          </cell>
          <cell r="H438" t="str">
            <v>4</v>
          </cell>
          <cell r="I438" t="str">
            <v>CPC1</v>
          </cell>
          <cell r="J438" t="str">
            <v>PvLCnc</v>
          </cell>
          <cell r="K438" t="str">
            <v>Paving - Light Concrete</v>
          </cell>
          <cell r="L438" t="str">
            <v>MS</v>
          </cell>
          <cell r="M438" t="str">
            <v>Miscellaneous</v>
          </cell>
          <cell r="N438" t="str"/>
          <cell r="O438">
            <v>36171</v>
          </cell>
        </row>
        <row r="439">
          <cell r="D439" t="str">
            <v>1052570000014435</v>
          </cell>
          <cell r="E439" t="str">
            <v>1052570000014</v>
          </cell>
          <cell r="F439">
            <v>1</v>
          </cell>
          <cell r="G439">
            <v>12</v>
          </cell>
          <cell r="H439" t="str">
            <v>4</v>
          </cell>
          <cell r="I439" t="str">
            <v>CCP5</v>
          </cell>
          <cell r="J439" t="str">
            <v>Canopy</v>
          </cell>
          <cell r="K439" t="str">
            <v>CANOPY ONLY</v>
          </cell>
          <cell r="L439" t="str">
            <v>MS</v>
          </cell>
          <cell r="M439" t="str">
            <v>Miscellaneous</v>
          </cell>
          <cell r="N439" t="str"/>
          <cell r="O439">
            <v>1452</v>
          </cell>
        </row>
        <row r="440">
          <cell r="D440" t="str">
            <v>1052570000014436</v>
          </cell>
          <cell r="E440" t="str">
            <v>1052570000014</v>
          </cell>
          <cell r="F440">
            <v>1</v>
          </cell>
          <cell r="G440">
            <v>12</v>
          </cell>
          <cell r="H440" t="str">
            <v>4</v>
          </cell>
          <cell r="I440" t="str">
            <v>CCP5</v>
          </cell>
          <cell r="J440" t="str">
            <v>Canopy</v>
          </cell>
          <cell r="K440" t="str">
            <v>CANOPY ONLY</v>
          </cell>
          <cell r="L440" t="str">
            <v>MS</v>
          </cell>
          <cell r="M440" t="str">
            <v>Miscellaneous</v>
          </cell>
          <cell r="N440" t="str"/>
          <cell r="O440">
            <v>1528</v>
          </cell>
        </row>
        <row r="441">
          <cell r="D441" t="str">
            <v>1052570000014437</v>
          </cell>
          <cell r="E441" t="str">
            <v>1052570000014</v>
          </cell>
          <cell r="F441">
            <v>1</v>
          </cell>
          <cell r="G441">
            <v>12</v>
          </cell>
          <cell r="H441" t="str">
            <v>4</v>
          </cell>
          <cell r="I441" t="str">
            <v>CCP5</v>
          </cell>
          <cell r="J441" t="str">
            <v>Canopy</v>
          </cell>
          <cell r="K441" t="str">
            <v>CANOPY ONLY</v>
          </cell>
          <cell r="L441" t="str">
            <v>MS</v>
          </cell>
          <cell r="M441" t="str">
            <v>Miscellaneous</v>
          </cell>
          <cell r="N441" t="str">
            <v>9 (30 X4)</v>
          </cell>
          <cell r="O441">
            <v>1080</v>
          </cell>
        </row>
        <row r="442">
          <cell r="D442" t="str">
            <v>1052570000014438</v>
          </cell>
          <cell r="E442" t="str">
            <v>1052570000014</v>
          </cell>
          <cell r="F442">
            <v>1</v>
          </cell>
          <cell r="G442">
            <v>12</v>
          </cell>
          <cell r="H442" t="str">
            <v>4</v>
          </cell>
          <cell r="I442" t="str">
            <v>CCP5</v>
          </cell>
          <cell r="J442" t="str">
            <v>Canopy</v>
          </cell>
          <cell r="K442" t="str">
            <v>CANOPY ONLY</v>
          </cell>
          <cell r="L442" t="str">
            <v>MS</v>
          </cell>
          <cell r="M442" t="str">
            <v>Miscellaneous</v>
          </cell>
          <cell r="N442" t="str"/>
          <cell r="O442">
            <v>140</v>
          </cell>
        </row>
        <row r="443">
          <cell r="D443" t="str">
            <v>1052570000014439</v>
          </cell>
          <cell r="E443" t="str">
            <v>1052570000014</v>
          </cell>
          <cell r="F443">
            <v>1</v>
          </cell>
          <cell r="G443">
            <v>12</v>
          </cell>
          <cell r="H443" t="str">
            <v>4</v>
          </cell>
          <cell r="I443" t="str">
            <v>CEN5</v>
          </cell>
          <cell r="J443" t="str">
            <v>Enclos5</v>
          </cell>
          <cell r="K443" t="str">
            <v>Enclosure,  Retail</v>
          </cell>
          <cell r="L443" t="str">
            <v>MS</v>
          </cell>
          <cell r="M443" t="str">
            <v>Miscellaneous</v>
          </cell>
          <cell r="N443" t="str">
            <v>E1 83</v>
          </cell>
          <cell r="O443">
            <v>20000</v>
          </cell>
        </row>
        <row r="444">
          <cell r="D444" t="str">
            <v>1052570000014440</v>
          </cell>
          <cell r="E444" t="str">
            <v>1052570000014</v>
          </cell>
          <cell r="F444">
            <v>1</v>
          </cell>
          <cell r="G444">
            <v>12</v>
          </cell>
          <cell r="H444" t="str">
            <v>4</v>
          </cell>
          <cell r="I444" t="str">
            <v>CEN6</v>
          </cell>
          <cell r="J444" t="str">
            <v>Enclos6</v>
          </cell>
          <cell r="K444" t="str">
            <v>Enclosure,  Office</v>
          </cell>
          <cell r="L444" t="str">
            <v>MS</v>
          </cell>
          <cell r="M444" t="str">
            <v>Miscellaneous</v>
          </cell>
          <cell r="N444" t="str">
            <v>E1 82</v>
          </cell>
          <cell r="O444">
            <v>11460</v>
          </cell>
        </row>
        <row r="445">
          <cell r="D445" t="str">
            <v>1052570000014441</v>
          </cell>
          <cell r="E445" t="str">
            <v>1052570000014</v>
          </cell>
          <cell r="F445">
            <v>1</v>
          </cell>
          <cell r="G445">
            <v>12</v>
          </cell>
          <cell r="H445" t="str">
            <v>4</v>
          </cell>
          <cell r="I445" t="str">
            <v>CEN6</v>
          </cell>
          <cell r="J445" t="str">
            <v>Enclos6</v>
          </cell>
          <cell r="K445" t="str">
            <v>Enclosure,  Office</v>
          </cell>
          <cell r="L445" t="str">
            <v>MS</v>
          </cell>
          <cell r="M445" t="str">
            <v>Miscellaneous</v>
          </cell>
          <cell r="N445" t="str">
            <v>E1 82</v>
          </cell>
          <cell r="O445">
            <v>12562</v>
          </cell>
        </row>
        <row r="446">
          <cell r="D446" t="str">
            <v>1052570000014442</v>
          </cell>
          <cell r="E446" t="str">
            <v>1052570000014</v>
          </cell>
          <cell r="F446">
            <v>1</v>
          </cell>
          <cell r="G446">
            <v>12</v>
          </cell>
          <cell r="H446" t="str">
            <v>4</v>
          </cell>
          <cell r="I446" t="str">
            <v>CLD6</v>
          </cell>
          <cell r="J446" t="str">
            <v>LRampC</v>
          </cell>
          <cell r="K446" t="str">
            <v>Loading Ramp, Concrete</v>
          </cell>
          <cell r="L446" t="str">
            <v>MS</v>
          </cell>
          <cell r="M446" t="str">
            <v>Miscellaneous</v>
          </cell>
          <cell r="N446" t="str"/>
          <cell r="O446">
            <v>300</v>
          </cell>
        </row>
        <row r="447">
          <cell r="D447" t="str">
            <v>1052570000014443</v>
          </cell>
          <cell r="E447" t="str">
            <v>1052570000014</v>
          </cell>
          <cell r="F447">
            <v>0</v>
          </cell>
          <cell r="G447">
            <v>12</v>
          </cell>
          <cell r="H447" t="str">
            <v>4</v>
          </cell>
          <cell r="I447" t="str">
            <v>CPC1</v>
          </cell>
          <cell r="J447" t="str">
            <v>PvLCnc</v>
          </cell>
          <cell r="K447" t="str">
            <v>Paving - Light Concrete</v>
          </cell>
          <cell r="L447" t="str">
            <v>MS</v>
          </cell>
          <cell r="M447" t="str">
            <v>Miscellaneous</v>
          </cell>
          <cell r="N447" t="str"/>
          <cell r="O447">
            <v>127130</v>
          </cell>
        </row>
        <row r="448">
          <cell r="D448" t="str">
            <v>1052570000015444</v>
          </cell>
          <cell r="E448" t="str">
            <v>1052570000015</v>
          </cell>
          <cell r="F448">
            <v>0</v>
          </cell>
          <cell r="G448">
            <v>3</v>
          </cell>
          <cell r="H448" t="str">
            <v>4</v>
          </cell>
          <cell r="I448" t="str">
            <v>CCP5</v>
          </cell>
          <cell r="J448" t="str">
            <v>Canopy</v>
          </cell>
          <cell r="K448" t="str">
            <v>CANOPY ONLY</v>
          </cell>
          <cell r="L448" t="str">
            <v>MS</v>
          </cell>
          <cell r="M448" t="str">
            <v>Miscellaneous</v>
          </cell>
          <cell r="N448" t="str">
            <v>P/U FOR 2011</v>
          </cell>
          <cell r="O448">
            <v>1956</v>
          </cell>
        </row>
        <row r="449">
          <cell r="D449" t="str">
            <v>1052570000015445</v>
          </cell>
          <cell r="E449" t="str">
            <v>1052570000015</v>
          </cell>
          <cell r="F449">
            <v>1</v>
          </cell>
          <cell r="G449">
            <v>3</v>
          </cell>
          <cell r="H449" t="str">
            <v>4</v>
          </cell>
          <cell r="I449" t="str">
            <v>CEN6</v>
          </cell>
          <cell r="J449" t="str">
            <v>Enclos6</v>
          </cell>
          <cell r="K449" t="str">
            <v>Enclosure,  Office</v>
          </cell>
          <cell r="L449" t="str">
            <v>MS</v>
          </cell>
          <cell r="M449" t="str">
            <v>Miscellaneous</v>
          </cell>
          <cell r="N449" t="str">
            <v>P/U FOR 2011</v>
          </cell>
          <cell r="O449">
            <v>24594</v>
          </cell>
        </row>
        <row r="450">
          <cell r="D450" t="str">
            <v>1052570000015446</v>
          </cell>
          <cell r="E450" t="str">
            <v>1052570000015</v>
          </cell>
          <cell r="F450">
            <v>0</v>
          </cell>
          <cell r="G450">
            <v>3</v>
          </cell>
          <cell r="H450" t="str">
            <v>4</v>
          </cell>
          <cell r="I450" t="str">
            <v>CPC2</v>
          </cell>
          <cell r="J450" t="str">
            <v>PvHCnc</v>
          </cell>
          <cell r="K450" t="str">
            <v>Paving - Heavy Concrete</v>
          </cell>
          <cell r="L450" t="str">
            <v>MS</v>
          </cell>
          <cell r="M450" t="str">
            <v>Miscellaneous</v>
          </cell>
          <cell r="N450" t="str"/>
          <cell r="O450">
            <v>57500</v>
          </cell>
        </row>
        <row r="451">
          <cell r="D451" t="str">
            <v>1082280000004447</v>
          </cell>
          <cell r="E451" t="str">
            <v>1082280000004</v>
          </cell>
          <cell r="F451">
            <v>1</v>
          </cell>
          <cell r="G451">
            <v>3</v>
          </cell>
          <cell r="H451" t="str">
            <v>2</v>
          </cell>
          <cell r="I451" t="str">
            <v>CCP6</v>
          </cell>
          <cell r="J451" t="str">
            <v>CpRfSl</v>
          </cell>
          <cell r="K451" t="str">
            <v>CANOPY ROOF AND SLAB</v>
          </cell>
          <cell r="L451" t="str">
            <v>MS</v>
          </cell>
          <cell r="M451" t="str">
            <v>Miscellaneous</v>
          </cell>
          <cell r="N451" t="str">
            <v>COMBINED</v>
          </cell>
          <cell r="O451">
            <v>2170</v>
          </cell>
        </row>
        <row r="452">
          <cell r="D452" t="str">
            <v>1082280000004448</v>
          </cell>
          <cell r="E452" t="str">
            <v>1082280000004</v>
          </cell>
          <cell r="F452">
            <v>0</v>
          </cell>
          <cell r="G452">
            <v>3</v>
          </cell>
          <cell r="H452" t="str">
            <v>4</v>
          </cell>
          <cell r="I452" t="str">
            <v>CPC2</v>
          </cell>
          <cell r="J452" t="str">
            <v>PvHCnc</v>
          </cell>
          <cell r="K452" t="str">
            <v>Paving - Heavy Concrete</v>
          </cell>
          <cell r="L452" t="str">
            <v>MS</v>
          </cell>
          <cell r="M452" t="str">
            <v>Miscellaneous</v>
          </cell>
          <cell r="N452" t="str"/>
          <cell r="O452">
            <v>25000</v>
          </cell>
        </row>
        <row r="453">
          <cell r="D453" t="str">
            <v>1082280000004449</v>
          </cell>
          <cell r="E453" t="str">
            <v>1082280000004</v>
          </cell>
          <cell r="F453">
            <v>1</v>
          </cell>
          <cell r="G453">
            <v>3</v>
          </cell>
          <cell r="H453" t="str">
            <v>4</v>
          </cell>
          <cell r="I453" t="str">
            <v>CSS1</v>
          </cell>
          <cell r="J453" t="str">
            <v>WetSpr</v>
          </cell>
          <cell r="K453" t="str">
            <v>Wet Sprinkler</v>
          </cell>
          <cell r="L453" t="str">
            <v>MS</v>
          </cell>
          <cell r="M453" t="str">
            <v>Miscellaneous</v>
          </cell>
          <cell r="N453" t="str"/>
          <cell r="O453">
            <v>20403</v>
          </cell>
        </row>
        <row r="454">
          <cell r="D454" t="str">
            <v>1150170000002450</v>
          </cell>
          <cell r="E454" t="str">
            <v>1150170000002</v>
          </cell>
          <cell r="F454">
            <v>9</v>
          </cell>
          <cell r="G454">
            <v>19</v>
          </cell>
          <cell r="H454" t="str">
            <v>4</v>
          </cell>
          <cell r="I454" t="str">
            <v>CCP6</v>
          </cell>
          <cell r="J454" t="str">
            <v>CpRfSl</v>
          </cell>
          <cell r="K454" t="str">
            <v>CANOPY ROOF AND SLAB</v>
          </cell>
          <cell r="L454" t="str">
            <v>MS</v>
          </cell>
          <cell r="M454" t="str">
            <v>Miscellaneous</v>
          </cell>
          <cell r="N454" t="str">
            <v>23 X 5 FRONT</v>
          </cell>
          <cell r="O454">
            <v>115</v>
          </cell>
        </row>
        <row r="455">
          <cell r="D455" t="str">
            <v>1150170000002451</v>
          </cell>
          <cell r="E455" t="str">
            <v>1150170000002</v>
          </cell>
          <cell r="F455">
            <v>0</v>
          </cell>
          <cell r="G455">
            <v>19</v>
          </cell>
          <cell r="H455" t="str">
            <v>4</v>
          </cell>
          <cell r="I455" t="str">
            <v>CPC1</v>
          </cell>
          <cell r="J455" t="str">
            <v>PvLCnc</v>
          </cell>
          <cell r="K455" t="str">
            <v>Paving - Light Concrete</v>
          </cell>
          <cell r="L455" t="str">
            <v>MS</v>
          </cell>
          <cell r="M455" t="str">
            <v>Miscellaneous</v>
          </cell>
          <cell r="N455" t="str"/>
          <cell r="O455">
            <v>120000</v>
          </cell>
        </row>
        <row r="456">
          <cell r="D456" t="str">
            <v>1150170000002452</v>
          </cell>
          <cell r="E456" t="str">
            <v>1150170000002</v>
          </cell>
          <cell r="F456">
            <v>4</v>
          </cell>
          <cell r="G456">
            <v>19</v>
          </cell>
          <cell r="H456" t="str">
            <v>4</v>
          </cell>
          <cell r="I456" t="str">
            <v>CRP1</v>
          </cell>
          <cell r="J456" t="str">
            <v>Porch</v>
          </cell>
          <cell r="K456" t="str">
            <v>Porch, Open</v>
          </cell>
          <cell r="L456" t="str">
            <v>MS</v>
          </cell>
          <cell r="M456" t="str">
            <v>Miscellaneous</v>
          </cell>
          <cell r="N456" t="str">
            <v>COMBINED</v>
          </cell>
          <cell r="O456">
            <v>792</v>
          </cell>
        </row>
        <row r="457">
          <cell r="D457" t="str">
            <v>1150170000002453</v>
          </cell>
          <cell r="E457" t="str">
            <v>1150170000002</v>
          </cell>
          <cell r="F457">
            <v>7</v>
          </cell>
          <cell r="G457">
            <v>19</v>
          </cell>
          <cell r="H457" t="str">
            <v>4</v>
          </cell>
          <cell r="I457" t="str">
            <v>CRP1</v>
          </cell>
          <cell r="J457" t="str">
            <v>Porch</v>
          </cell>
          <cell r="K457" t="str">
            <v>Porch, Open</v>
          </cell>
          <cell r="L457" t="str">
            <v>MS</v>
          </cell>
          <cell r="M457" t="str">
            <v>Miscellaneous</v>
          </cell>
          <cell r="N457" t="str">
            <v>COMBINED</v>
          </cell>
          <cell r="O457">
            <v>240</v>
          </cell>
        </row>
        <row r="458">
          <cell r="D458" t="str">
            <v>1150170000002454</v>
          </cell>
          <cell r="E458" t="str">
            <v>1150170000002</v>
          </cell>
          <cell r="F458">
            <v>8</v>
          </cell>
          <cell r="G458">
            <v>19</v>
          </cell>
          <cell r="H458" t="str">
            <v>4</v>
          </cell>
          <cell r="I458" t="str">
            <v>CRP1</v>
          </cell>
          <cell r="J458" t="str">
            <v>Porch</v>
          </cell>
          <cell r="K458" t="str">
            <v>Porch, Open</v>
          </cell>
          <cell r="L458" t="str">
            <v>MS</v>
          </cell>
          <cell r="M458" t="str">
            <v>Miscellaneous</v>
          </cell>
          <cell r="N458" t="str">
            <v>COMBINED</v>
          </cell>
          <cell r="O458">
            <v>240</v>
          </cell>
        </row>
        <row r="459">
          <cell r="D459" t="str">
            <v>1150170000002455</v>
          </cell>
          <cell r="E459" t="str">
            <v>1150170000002</v>
          </cell>
          <cell r="F459">
            <v>5</v>
          </cell>
          <cell r="G459">
            <v>19</v>
          </cell>
          <cell r="H459" t="str">
            <v>4</v>
          </cell>
          <cell r="I459" t="str">
            <v>CRP1</v>
          </cell>
          <cell r="J459" t="str">
            <v>Porch</v>
          </cell>
          <cell r="K459" t="str">
            <v>Porch, Open</v>
          </cell>
          <cell r="L459" t="str">
            <v>MS</v>
          </cell>
          <cell r="M459" t="str">
            <v>Miscellaneous</v>
          </cell>
          <cell r="N459" t="str">
            <v>COMBINED</v>
          </cell>
          <cell r="O459">
            <v>876</v>
          </cell>
        </row>
        <row r="460">
          <cell r="D460" t="str">
            <v>1150170000002456</v>
          </cell>
          <cell r="E460" t="str">
            <v>1150170000002</v>
          </cell>
          <cell r="F460">
            <v>2</v>
          </cell>
          <cell r="G460">
            <v>19</v>
          </cell>
          <cell r="H460" t="str">
            <v>4</v>
          </cell>
          <cell r="I460" t="str">
            <v>CRP1</v>
          </cell>
          <cell r="J460" t="str">
            <v>Porch</v>
          </cell>
          <cell r="K460" t="str">
            <v>Porch, Open</v>
          </cell>
          <cell r="L460" t="str">
            <v>MS</v>
          </cell>
          <cell r="M460" t="str">
            <v>Miscellaneous</v>
          </cell>
          <cell r="N460" t="str">
            <v>COMBINED</v>
          </cell>
          <cell r="O460">
            <v>304</v>
          </cell>
        </row>
        <row r="461">
          <cell r="D461" t="str">
            <v>1150170000002457</v>
          </cell>
          <cell r="E461" t="str">
            <v>1150170000002</v>
          </cell>
          <cell r="F461">
            <v>1</v>
          </cell>
          <cell r="G461">
            <v>19</v>
          </cell>
          <cell r="H461" t="str">
            <v>4</v>
          </cell>
          <cell r="I461" t="str">
            <v>CRP1</v>
          </cell>
          <cell r="J461" t="str">
            <v>Porch</v>
          </cell>
          <cell r="K461" t="str">
            <v>Porch, Open</v>
          </cell>
          <cell r="L461" t="str">
            <v>MS</v>
          </cell>
          <cell r="M461" t="str">
            <v>Miscellaneous</v>
          </cell>
          <cell r="N461" t="str">
            <v>COMBINED</v>
          </cell>
          <cell r="O461">
            <v>480</v>
          </cell>
        </row>
        <row r="462">
          <cell r="D462" t="str">
            <v>1150170000002458</v>
          </cell>
          <cell r="E462" t="str">
            <v>1150170000002</v>
          </cell>
          <cell r="F462">
            <v>6</v>
          </cell>
          <cell r="G462">
            <v>19</v>
          </cell>
          <cell r="H462" t="str">
            <v>4</v>
          </cell>
          <cell r="I462" t="str">
            <v>CRP1</v>
          </cell>
          <cell r="J462" t="str">
            <v>Porch</v>
          </cell>
          <cell r="K462" t="str">
            <v>Porch, Open</v>
          </cell>
          <cell r="L462" t="str">
            <v>MS</v>
          </cell>
          <cell r="M462" t="str">
            <v>Miscellaneous</v>
          </cell>
          <cell r="N462" t="str">
            <v>COMBINED</v>
          </cell>
          <cell r="O462">
            <v>876</v>
          </cell>
        </row>
        <row r="463">
          <cell r="D463" t="str">
            <v>1150170000002459</v>
          </cell>
          <cell r="E463" t="str">
            <v>1150170000002</v>
          </cell>
          <cell r="F463">
            <v>3</v>
          </cell>
          <cell r="G463">
            <v>19</v>
          </cell>
          <cell r="H463" t="str">
            <v>4</v>
          </cell>
          <cell r="I463" t="str">
            <v>CRP1</v>
          </cell>
          <cell r="J463" t="str">
            <v>Porch</v>
          </cell>
          <cell r="K463" t="str">
            <v>Porch, Open</v>
          </cell>
          <cell r="L463" t="str">
            <v>MS</v>
          </cell>
          <cell r="M463" t="str">
            <v>Miscellaneous</v>
          </cell>
          <cell r="N463" t="str">
            <v>COMBINED</v>
          </cell>
          <cell r="O463">
            <v>792</v>
          </cell>
        </row>
        <row r="464">
          <cell r="D464" t="str">
            <v>1150170000002460</v>
          </cell>
          <cell r="E464" t="str">
            <v>1150170000002</v>
          </cell>
          <cell r="F464">
            <v>5</v>
          </cell>
          <cell r="G464">
            <v>19</v>
          </cell>
          <cell r="H464" t="str">
            <v>4</v>
          </cell>
          <cell r="I464" t="str">
            <v>CRP3</v>
          </cell>
          <cell r="J464" t="str">
            <v>PorchU</v>
          </cell>
          <cell r="K464" t="str">
            <v>Porch,Open Upper</v>
          </cell>
          <cell r="L464" t="str">
            <v>MS</v>
          </cell>
          <cell r="M464" t="str">
            <v>Miscellaneous</v>
          </cell>
          <cell r="N464" t="str">
            <v>COMBINED</v>
          </cell>
          <cell r="O464">
            <v>1932</v>
          </cell>
        </row>
        <row r="465">
          <cell r="D465" t="str">
            <v>1150170000002461</v>
          </cell>
          <cell r="E465" t="str">
            <v>1150170000002</v>
          </cell>
          <cell r="F465">
            <v>8</v>
          </cell>
          <cell r="G465">
            <v>19</v>
          </cell>
          <cell r="H465" t="str">
            <v>4</v>
          </cell>
          <cell r="I465" t="str">
            <v>CRP3</v>
          </cell>
          <cell r="J465" t="str">
            <v>PorchU</v>
          </cell>
          <cell r="K465" t="str">
            <v>Porch,Open Upper</v>
          </cell>
          <cell r="L465" t="str">
            <v>MS</v>
          </cell>
          <cell r="M465" t="str">
            <v>Miscellaneous</v>
          </cell>
          <cell r="N465" t="str">
            <v>COMBINED</v>
          </cell>
          <cell r="O465">
            <v>928</v>
          </cell>
        </row>
        <row r="466">
          <cell r="D466" t="str">
            <v>1150170000002462</v>
          </cell>
          <cell r="E466" t="str">
            <v>1150170000002</v>
          </cell>
          <cell r="F466">
            <v>6</v>
          </cell>
          <cell r="G466">
            <v>19</v>
          </cell>
          <cell r="H466" t="str">
            <v>4</v>
          </cell>
          <cell r="I466" t="str">
            <v>CRP3</v>
          </cell>
          <cell r="J466" t="str">
            <v>PorchU</v>
          </cell>
          <cell r="K466" t="str">
            <v>Porch,Open Upper</v>
          </cell>
          <cell r="L466" t="str">
            <v>MS</v>
          </cell>
          <cell r="M466" t="str">
            <v>Miscellaneous</v>
          </cell>
          <cell r="N466" t="str">
            <v>COMBINED</v>
          </cell>
          <cell r="O466">
            <v>1932</v>
          </cell>
        </row>
        <row r="467">
          <cell r="D467" t="str">
            <v>1150170000002463</v>
          </cell>
          <cell r="E467" t="str">
            <v>1150170000002</v>
          </cell>
          <cell r="F467">
            <v>4</v>
          </cell>
          <cell r="G467">
            <v>19</v>
          </cell>
          <cell r="H467" t="str">
            <v>4</v>
          </cell>
          <cell r="I467" t="str">
            <v>CRP3</v>
          </cell>
          <cell r="J467" t="str">
            <v>PorchU</v>
          </cell>
          <cell r="K467" t="str">
            <v>Porch,Open Upper</v>
          </cell>
          <cell r="L467" t="str">
            <v>MS</v>
          </cell>
          <cell r="M467" t="str">
            <v>Miscellaneous</v>
          </cell>
          <cell r="N467" t="str">
            <v>COMBINED</v>
          </cell>
          <cell r="O467">
            <v>648</v>
          </cell>
        </row>
        <row r="468">
          <cell r="D468" t="str">
            <v>1150170000002464</v>
          </cell>
          <cell r="E468" t="str">
            <v>1150170000002</v>
          </cell>
          <cell r="F468">
            <v>3</v>
          </cell>
          <cell r="G468">
            <v>19</v>
          </cell>
          <cell r="H468" t="str">
            <v>4</v>
          </cell>
          <cell r="I468" t="str">
            <v>CRP3</v>
          </cell>
          <cell r="J468" t="str">
            <v>PorchU</v>
          </cell>
          <cell r="K468" t="str">
            <v>Porch,Open Upper</v>
          </cell>
          <cell r="L468" t="str">
            <v>MS</v>
          </cell>
          <cell r="M468" t="str">
            <v>Miscellaneous</v>
          </cell>
          <cell r="N468" t="str">
            <v>COMBINED</v>
          </cell>
          <cell r="O468">
            <v>648</v>
          </cell>
        </row>
        <row r="469">
          <cell r="D469" t="str">
            <v>1150170000002465</v>
          </cell>
          <cell r="E469" t="str">
            <v>1150170000002</v>
          </cell>
          <cell r="F469">
            <v>2</v>
          </cell>
          <cell r="G469">
            <v>19</v>
          </cell>
          <cell r="H469" t="str">
            <v>4</v>
          </cell>
          <cell r="I469" t="str">
            <v>CRP3</v>
          </cell>
          <cell r="J469" t="str">
            <v>PorchU</v>
          </cell>
          <cell r="K469" t="str">
            <v>Porch,Open Upper</v>
          </cell>
          <cell r="L469" t="str">
            <v>MS</v>
          </cell>
          <cell r="M469" t="str">
            <v>Miscellaneous</v>
          </cell>
          <cell r="N469" t="str">
            <v>COMBINED</v>
          </cell>
          <cell r="O469">
            <v>960</v>
          </cell>
        </row>
        <row r="470">
          <cell r="D470" t="str">
            <v>1150170000002466</v>
          </cell>
          <cell r="E470" t="str">
            <v>1150170000002</v>
          </cell>
          <cell r="F470">
            <v>1</v>
          </cell>
          <cell r="G470">
            <v>19</v>
          </cell>
          <cell r="H470" t="str">
            <v>4</v>
          </cell>
          <cell r="I470" t="str">
            <v>CRP3</v>
          </cell>
          <cell r="J470" t="str">
            <v>PorchU</v>
          </cell>
          <cell r="K470" t="str">
            <v>Porch,Open Upper</v>
          </cell>
          <cell r="L470" t="str">
            <v>MS</v>
          </cell>
          <cell r="M470" t="str">
            <v>Miscellaneous</v>
          </cell>
          <cell r="N470" t="str">
            <v>COMBINED</v>
          </cell>
          <cell r="O470">
            <v>1704</v>
          </cell>
        </row>
        <row r="471">
          <cell r="D471" t="str">
            <v>1150170000002467</v>
          </cell>
          <cell r="E471" t="str">
            <v>1150170000002</v>
          </cell>
          <cell r="F471">
            <v>7</v>
          </cell>
          <cell r="G471">
            <v>19</v>
          </cell>
          <cell r="H471" t="str">
            <v>4</v>
          </cell>
          <cell r="I471" t="str">
            <v>CRP3</v>
          </cell>
          <cell r="J471" t="str">
            <v>PorchU</v>
          </cell>
          <cell r="K471" t="str">
            <v>Porch,Open Upper</v>
          </cell>
          <cell r="L471" t="str">
            <v>MS</v>
          </cell>
          <cell r="M471" t="str">
            <v>Miscellaneous</v>
          </cell>
          <cell r="N471" t="str">
            <v>COMBINED</v>
          </cell>
          <cell r="O471">
            <v>928</v>
          </cell>
        </row>
        <row r="472">
          <cell r="D472" t="str">
            <v>1150170000002468</v>
          </cell>
          <cell r="E472" t="str">
            <v>1150170000002</v>
          </cell>
          <cell r="F472">
            <v>0</v>
          </cell>
          <cell r="G472">
            <v>19</v>
          </cell>
          <cell r="H472" t="str">
            <v>4</v>
          </cell>
          <cell r="I472" t="str">
            <v>CSC1</v>
          </cell>
          <cell r="J472" t="str">
            <v>Pool</v>
          </cell>
          <cell r="K472" t="str">
            <v>Swimming Pool</v>
          </cell>
          <cell r="L472" t="str">
            <v>MS</v>
          </cell>
          <cell r="M472" t="str">
            <v>Miscellaneous</v>
          </cell>
          <cell r="N472" t="str"/>
          <cell r="O472">
            <v>1000</v>
          </cell>
        </row>
        <row r="473">
          <cell r="D473" t="str">
            <v>1152910010006469</v>
          </cell>
          <cell r="E473" t="str">
            <v>1152910010006</v>
          </cell>
          <cell r="F473">
            <v>0</v>
          </cell>
          <cell r="G473">
            <v>2</v>
          </cell>
          <cell r="H473" t="str">
            <v>4</v>
          </cell>
          <cell r="I473" t="str">
            <v>CPC2</v>
          </cell>
          <cell r="J473" t="str">
            <v>PvHCnc</v>
          </cell>
          <cell r="K473" t="str">
            <v>Paving - Heavy Concrete</v>
          </cell>
          <cell r="L473" t="str">
            <v>MS</v>
          </cell>
          <cell r="M473" t="str">
            <v>Miscellaneous</v>
          </cell>
          <cell r="N473" t="str"/>
          <cell r="O473">
            <v>16412</v>
          </cell>
        </row>
        <row r="474">
          <cell r="D474" t="str">
            <v>1152910010006470</v>
          </cell>
          <cell r="E474" t="str">
            <v>1152910010006</v>
          </cell>
          <cell r="F474">
            <v>1</v>
          </cell>
          <cell r="G474">
            <v>2</v>
          </cell>
          <cell r="H474" t="str">
            <v>4</v>
          </cell>
          <cell r="I474" t="str">
            <v>MZ84</v>
          </cell>
          <cell r="J474" t="str">
            <v>MZMUSt</v>
          </cell>
          <cell r="K474" t="str">
            <v>Multi-Use, Storage Low Cost</v>
          </cell>
          <cell r="L474" t="str">
            <v>MZ</v>
          </cell>
          <cell r="M474" t="str">
            <v>Mezzanines</v>
          </cell>
          <cell r="N474" t="str"/>
          <cell r="O474">
            <v>1415</v>
          </cell>
        </row>
        <row r="475">
          <cell r="D475" t="str">
            <v>1168370000014471</v>
          </cell>
          <cell r="E475" t="str">
            <v>1168370000014</v>
          </cell>
          <cell r="F475">
            <v>0</v>
          </cell>
          <cell r="G475">
            <v>4</v>
          </cell>
          <cell r="H475" t="str">
            <v>4</v>
          </cell>
          <cell r="I475" t="str">
            <v>CPC2</v>
          </cell>
          <cell r="J475" t="str">
            <v>PvHCnc</v>
          </cell>
          <cell r="K475" t="str">
            <v>Paving - Heavy Concrete</v>
          </cell>
          <cell r="L475" t="str">
            <v>MS</v>
          </cell>
          <cell r="M475" t="str">
            <v>Miscellaneous</v>
          </cell>
          <cell r="N475" t="str"/>
          <cell r="O475">
            <v>10215</v>
          </cell>
        </row>
        <row r="476">
          <cell r="D476" t="str">
            <v>1168370000014472</v>
          </cell>
          <cell r="E476" t="str">
            <v>1168370000014</v>
          </cell>
          <cell r="F476">
            <v>0</v>
          </cell>
          <cell r="G476">
            <v>4</v>
          </cell>
          <cell r="H476" t="str">
            <v>4</v>
          </cell>
          <cell r="I476" t="str">
            <v>CRC1</v>
          </cell>
          <cell r="J476" t="str">
            <v>CCarpt</v>
          </cell>
          <cell r="K476" t="str">
            <v>Carport - Commercial</v>
          </cell>
          <cell r="L476" t="str">
            <v>MS</v>
          </cell>
          <cell r="M476" t="str">
            <v>Miscellaneous</v>
          </cell>
          <cell r="N476" t="str">
            <v>ADDED FOR 2014</v>
          </cell>
          <cell r="O476">
            <v>650</v>
          </cell>
        </row>
        <row r="477">
          <cell r="D477" t="str">
            <v>1168370000014473</v>
          </cell>
          <cell r="E477" t="str">
            <v>1168370000014</v>
          </cell>
          <cell r="F477">
            <v>1</v>
          </cell>
          <cell r="G477">
            <v>4</v>
          </cell>
          <cell r="H477" t="str">
            <v>4</v>
          </cell>
          <cell r="I477" t="str">
            <v>CRP1</v>
          </cell>
          <cell r="J477" t="str">
            <v>Porch</v>
          </cell>
          <cell r="K477" t="str">
            <v>Porch, Open</v>
          </cell>
          <cell r="L477" t="str">
            <v>MS</v>
          </cell>
          <cell r="M477" t="str">
            <v>Miscellaneous</v>
          </cell>
          <cell r="N477" t="str"/>
          <cell r="O477">
            <v>1311</v>
          </cell>
        </row>
        <row r="478">
          <cell r="D478" t="str">
            <v>1168370000014474</v>
          </cell>
          <cell r="E478" t="str">
            <v>1168370000014</v>
          </cell>
          <cell r="F478">
            <v>1</v>
          </cell>
          <cell r="G478">
            <v>4</v>
          </cell>
          <cell r="H478" t="str">
            <v>4</v>
          </cell>
          <cell r="I478" t="str">
            <v>CRP3</v>
          </cell>
          <cell r="J478" t="str">
            <v>PorchU</v>
          </cell>
          <cell r="K478" t="str">
            <v>Porch,Open Upper</v>
          </cell>
          <cell r="L478" t="str">
            <v>MS</v>
          </cell>
          <cell r="M478" t="str">
            <v>Miscellaneous</v>
          </cell>
          <cell r="N478" t="str"/>
          <cell r="O478">
            <v>1311</v>
          </cell>
        </row>
        <row r="479">
          <cell r="D479" t="str">
            <v>1175260000021475</v>
          </cell>
          <cell r="E479" t="str">
            <v>1175260000021</v>
          </cell>
          <cell r="F479">
            <v>1</v>
          </cell>
          <cell r="G479">
            <v>2</v>
          </cell>
          <cell r="H479" t="str">
            <v>4</v>
          </cell>
          <cell r="I479" t="str">
            <v>CCP6</v>
          </cell>
          <cell r="J479" t="str">
            <v>CpRfSl</v>
          </cell>
          <cell r="K479" t="str">
            <v>CANOPY ROOF AND SLAB</v>
          </cell>
          <cell r="L479" t="str">
            <v>MS</v>
          </cell>
          <cell r="M479" t="str">
            <v>Miscellaneous</v>
          </cell>
          <cell r="N479" t="str">
            <v>P/U 2015</v>
          </cell>
          <cell r="O479">
            <v>85</v>
          </cell>
        </row>
        <row r="480">
          <cell r="D480" t="str">
            <v>1175260000021476</v>
          </cell>
          <cell r="E480" t="str">
            <v>1175260000021</v>
          </cell>
          <cell r="F480">
            <v>0</v>
          </cell>
          <cell r="G480">
            <v>2</v>
          </cell>
          <cell r="H480" t="str">
            <v>4</v>
          </cell>
          <cell r="I480" t="str">
            <v>CPC1</v>
          </cell>
          <cell r="J480" t="str">
            <v>PvLCnc</v>
          </cell>
          <cell r="K480" t="str">
            <v>Paving - Light Concrete</v>
          </cell>
          <cell r="L480" t="str">
            <v>MS</v>
          </cell>
          <cell r="M480" t="str">
            <v>Miscellaneous</v>
          </cell>
          <cell r="N480" t="str">
            <v>CORRECTED SF FOR 2018</v>
          </cell>
          <cell r="O480">
            <v>15500</v>
          </cell>
        </row>
        <row r="481">
          <cell r="D481" t="str">
            <v>1179720010002477</v>
          </cell>
          <cell r="E481" t="str">
            <v>1179720010002</v>
          </cell>
          <cell r="F481">
            <v>0</v>
          </cell>
          <cell r="G481">
            <v>1</v>
          </cell>
          <cell r="H481" t="str">
            <v>4</v>
          </cell>
          <cell r="I481" t="str">
            <v>CPC2</v>
          </cell>
          <cell r="J481" t="str">
            <v>PvHCnc</v>
          </cell>
          <cell r="K481" t="str">
            <v>Paving - Heavy Concrete</v>
          </cell>
          <cell r="L481" t="str">
            <v>MS</v>
          </cell>
          <cell r="M481" t="str">
            <v>Miscellaneous</v>
          </cell>
          <cell r="N481" t="str">
            <v>ADJ F/2015</v>
          </cell>
          <cell r="O481">
            <v>17384</v>
          </cell>
        </row>
        <row r="482">
          <cell r="D482" t="str">
            <v>1199430010001478</v>
          </cell>
          <cell r="E482" t="str">
            <v>1199430010001</v>
          </cell>
          <cell r="F482">
            <v>0</v>
          </cell>
          <cell r="G482">
            <v>2</v>
          </cell>
          <cell r="H482" t="str">
            <v>4</v>
          </cell>
          <cell r="I482" t="str">
            <v>CCP6</v>
          </cell>
          <cell r="J482" t="str">
            <v>CpRfSl</v>
          </cell>
          <cell r="K482" t="str">
            <v>CANOPY ROOF AND SLAB</v>
          </cell>
          <cell r="L482" t="str">
            <v>MS</v>
          </cell>
          <cell r="M482" t="str">
            <v>Miscellaneous</v>
          </cell>
          <cell r="N482" t="str"/>
          <cell r="O482">
            <v>2700</v>
          </cell>
        </row>
        <row r="483">
          <cell r="D483" t="str">
            <v>1199430010001479</v>
          </cell>
          <cell r="E483" t="str">
            <v>1199430010001</v>
          </cell>
          <cell r="F483">
            <v>0</v>
          </cell>
          <cell r="G483">
            <v>2</v>
          </cell>
          <cell r="H483" t="str">
            <v>4</v>
          </cell>
          <cell r="I483" t="str">
            <v>CPC1</v>
          </cell>
          <cell r="J483" t="str">
            <v>PvLCnc</v>
          </cell>
          <cell r="K483" t="str">
            <v>Paving - Light Concrete</v>
          </cell>
          <cell r="L483" t="str">
            <v>MS</v>
          </cell>
          <cell r="M483" t="str">
            <v>Miscellaneous</v>
          </cell>
          <cell r="N483" t="str">
            <v>CORR. F/2016</v>
          </cell>
          <cell r="O483">
            <v>58000</v>
          </cell>
        </row>
        <row r="484">
          <cell r="D484" t="str">
            <v>1199430010003480</v>
          </cell>
          <cell r="E484" t="str">
            <v>1199430010003</v>
          </cell>
          <cell r="F484">
            <v>0</v>
          </cell>
          <cell r="G484">
            <v>2</v>
          </cell>
          <cell r="H484" t="str">
            <v>4</v>
          </cell>
          <cell r="I484" t="str">
            <v>CCP6</v>
          </cell>
          <cell r="J484" t="str">
            <v>CpRfSl</v>
          </cell>
          <cell r="K484" t="str">
            <v>CANOPY ROOF AND SLAB</v>
          </cell>
          <cell r="L484" t="str">
            <v>MS</v>
          </cell>
          <cell r="M484" t="str">
            <v>Miscellaneous</v>
          </cell>
          <cell r="N484" t="str"/>
          <cell r="O484">
            <v>1197</v>
          </cell>
        </row>
        <row r="485">
          <cell r="D485" t="str">
            <v>1199430010003481</v>
          </cell>
          <cell r="E485" t="str">
            <v>1199430010003</v>
          </cell>
          <cell r="F485">
            <v>0</v>
          </cell>
          <cell r="G485">
            <v>2</v>
          </cell>
          <cell r="H485" t="str">
            <v>4</v>
          </cell>
          <cell r="I485" t="str">
            <v>CPC2</v>
          </cell>
          <cell r="J485" t="str">
            <v>PvHCnc</v>
          </cell>
          <cell r="K485" t="str">
            <v>Paving - Heavy Concrete</v>
          </cell>
          <cell r="L485" t="str">
            <v>MS</v>
          </cell>
          <cell r="M485" t="str">
            <v>Miscellaneous</v>
          </cell>
          <cell r="N485" t="str"/>
          <cell r="O485">
            <v>70000</v>
          </cell>
        </row>
        <row r="486">
          <cell r="D486" t="str">
            <v>1210760010002482</v>
          </cell>
          <cell r="E486" t="str">
            <v>1210760010002</v>
          </cell>
          <cell r="F486">
            <v>0</v>
          </cell>
          <cell r="G486">
            <v>3</v>
          </cell>
          <cell r="H486" t="str">
            <v>4</v>
          </cell>
          <cell r="I486" t="str">
            <v>CCP6</v>
          </cell>
          <cell r="J486" t="str">
            <v>CpRfSl</v>
          </cell>
          <cell r="K486" t="str">
            <v>CANOPY ROOF AND SLAB</v>
          </cell>
          <cell r="L486" t="str">
            <v>MS</v>
          </cell>
          <cell r="M486" t="str">
            <v>Miscellaneous</v>
          </cell>
          <cell r="N486" t="str"/>
          <cell r="O486">
            <v>900</v>
          </cell>
        </row>
        <row r="487">
          <cell r="D487" t="str">
            <v>1210760010002483</v>
          </cell>
          <cell r="E487" t="str">
            <v>1210760010002</v>
          </cell>
          <cell r="F487">
            <v>0</v>
          </cell>
          <cell r="G487">
            <v>3</v>
          </cell>
          <cell r="H487" t="str">
            <v>4</v>
          </cell>
          <cell r="I487" t="str">
            <v>CPC2</v>
          </cell>
          <cell r="J487" t="str">
            <v>PvHCnc</v>
          </cell>
          <cell r="K487" t="str">
            <v>Paving - Heavy Concrete</v>
          </cell>
          <cell r="L487" t="str">
            <v>MS</v>
          </cell>
          <cell r="M487" t="str">
            <v>Miscellaneous</v>
          </cell>
          <cell r="N487" t="str"/>
          <cell r="O487">
            <v>26880</v>
          </cell>
        </row>
        <row r="488">
          <cell r="D488" t="str">
            <v>1220190010001484</v>
          </cell>
          <cell r="E488" t="str">
            <v>1220190010001</v>
          </cell>
          <cell r="F488">
            <v>1</v>
          </cell>
          <cell r="G488">
            <v>4</v>
          </cell>
          <cell r="H488" t="str">
            <v>4</v>
          </cell>
          <cell r="I488" t="str">
            <v>CCP6</v>
          </cell>
          <cell r="J488" t="str">
            <v>CpRfSl</v>
          </cell>
          <cell r="K488" t="str">
            <v>CANOPY ROOF AND SLAB</v>
          </cell>
          <cell r="L488" t="str">
            <v>MS</v>
          </cell>
          <cell r="M488" t="str">
            <v>Miscellaneous</v>
          </cell>
          <cell r="N488" t="str"/>
          <cell r="O488">
            <v>986</v>
          </cell>
        </row>
        <row r="489">
          <cell r="D489" t="str">
            <v>1220190010001485</v>
          </cell>
          <cell r="E489" t="str">
            <v>1220190010001</v>
          </cell>
          <cell r="F489">
            <v>0</v>
          </cell>
          <cell r="G489">
            <v>4</v>
          </cell>
          <cell r="H489" t="str">
            <v>4</v>
          </cell>
          <cell r="I489" t="str">
            <v>CPC2</v>
          </cell>
          <cell r="J489" t="str">
            <v>PvHCnc</v>
          </cell>
          <cell r="K489" t="str">
            <v>Paving - Heavy Concrete</v>
          </cell>
          <cell r="L489" t="str">
            <v>MS</v>
          </cell>
          <cell r="M489" t="str">
            <v>Miscellaneous</v>
          </cell>
          <cell r="N489" t="str"/>
          <cell r="O489">
            <v>31900</v>
          </cell>
        </row>
        <row r="490">
          <cell r="D490" t="str">
            <v>1220190010001486</v>
          </cell>
          <cell r="E490" t="str">
            <v>1220190010001</v>
          </cell>
          <cell r="F490">
            <v>1</v>
          </cell>
          <cell r="G490">
            <v>4</v>
          </cell>
          <cell r="H490" t="str">
            <v>4</v>
          </cell>
          <cell r="I490" t="str">
            <v>CRP1</v>
          </cell>
          <cell r="J490" t="str">
            <v>Porch</v>
          </cell>
          <cell r="K490" t="str">
            <v>Porch, Open</v>
          </cell>
          <cell r="L490" t="str">
            <v>MS</v>
          </cell>
          <cell r="M490" t="str">
            <v>Miscellaneous</v>
          </cell>
          <cell r="N490" t="str"/>
          <cell r="O490">
            <v>2362</v>
          </cell>
        </row>
        <row r="491">
          <cell r="D491" t="str">
            <v>1220190010001487</v>
          </cell>
          <cell r="E491" t="str">
            <v>1220190010001</v>
          </cell>
          <cell r="F491">
            <v>1</v>
          </cell>
          <cell r="G491">
            <v>4</v>
          </cell>
          <cell r="H491" t="str">
            <v>4</v>
          </cell>
          <cell r="I491" t="str">
            <v>CRP3</v>
          </cell>
          <cell r="J491" t="str">
            <v>PorchU</v>
          </cell>
          <cell r="K491" t="str">
            <v>Porch,Open Upper</v>
          </cell>
          <cell r="L491" t="str">
            <v>MS</v>
          </cell>
          <cell r="M491" t="str">
            <v>Miscellaneous</v>
          </cell>
          <cell r="N491" t="str"/>
          <cell r="O491">
            <v>2131</v>
          </cell>
        </row>
        <row r="492">
          <cell r="D492" t="str">
            <v>1235750010001488</v>
          </cell>
          <cell r="E492" t="str">
            <v>1235750010001</v>
          </cell>
          <cell r="F492">
            <v>0</v>
          </cell>
          <cell r="G492">
            <v>3</v>
          </cell>
          <cell r="H492" t="str">
            <v>4</v>
          </cell>
          <cell r="I492" t="str">
            <v>CCP6</v>
          </cell>
          <cell r="J492" t="str">
            <v>CpRfSl</v>
          </cell>
          <cell r="K492" t="str">
            <v>CANOPY ROOF AND SLAB</v>
          </cell>
          <cell r="L492" t="str">
            <v>MS</v>
          </cell>
          <cell r="M492" t="str">
            <v>Miscellaneous</v>
          </cell>
          <cell r="N492" t="str"/>
          <cell r="O492">
            <v>5236</v>
          </cell>
        </row>
        <row r="493">
          <cell r="D493" t="str">
            <v>1235750010001489</v>
          </cell>
          <cell r="E493" t="str">
            <v>1235750010001</v>
          </cell>
          <cell r="F493">
            <v>0</v>
          </cell>
          <cell r="G493">
            <v>3</v>
          </cell>
          <cell r="H493" t="str">
            <v>4</v>
          </cell>
          <cell r="I493" t="str">
            <v>CPC2</v>
          </cell>
          <cell r="J493" t="str">
            <v>PvHCnc</v>
          </cell>
          <cell r="K493" t="str">
            <v>Paving - Heavy Concrete</v>
          </cell>
          <cell r="L493" t="str">
            <v>MS</v>
          </cell>
          <cell r="M493" t="str">
            <v>Miscellaneous</v>
          </cell>
          <cell r="N493" t="str"/>
          <cell r="O493">
            <v>10000</v>
          </cell>
        </row>
        <row r="494">
          <cell r="D494" t="str">
            <v>1235750010001490</v>
          </cell>
          <cell r="E494" t="str">
            <v>1235750010001</v>
          </cell>
          <cell r="F494">
            <v>0</v>
          </cell>
          <cell r="G494">
            <v>3</v>
          </cell>
          <cell r="H494" t="str">
            <v>4</v>
          </cell>
          <cell r="I494" t="str">
            <v>CPC2</v>
          </cell>
          <cell r="J494" t="str">
            <v>PvHCnc</v>
          </cell>
          <cell r="K494" t="str">
            <v>Paving - Heavy Concrete</v>
          </cell>
          <cell r="L494" t="str">
            <v>MS</v>
          </cell>
          <cell r="M494" t="str">
            <v>Miscellaneous</v>
          </cell>
          <cell r="N494" t="str"/>
          <cell r="O494">
            <v>100000</v>
          </cell>
        </row>
        <row r="495">
          <cell r="D495" t="str">
            <v>1235750010003491</v>
          </cell>
          <cell r="E495" t="str">
            <v>1235750010003</v>
          </cell>
          <cell r="F495">
            <v>1</v>
          </cell>
          <cell r="G495">
            <v>5</v>
          </cell>
          <cell r="H495" t="str">
            <v>4</v>
          </cell>
          <cell r="I495" t="str">
            <v>CCP6</v>
          </cell>
          <cell r="J495" t="str">
            <v>CpRfSl</v>
          </cell>
          <cell r="K495" t="str">
            <v>CANOPY ROOF AND SLAB</v>
          </cell>
          <cell r="L495" t="str">
            <v>MS</v>
          </cell>
          <cell r="M495" t="str">
            <v>Miscellaneous</v>
          </cell>
          <cell r="N495" t="str"/>
          <cell r="O495">
            <v>2940</v>
          </cell>
        </row>
        <row r="496">
          <cell r="D496" t="str">
            <v>1235750010003492</v>
          </cell>
          <cell r="E496" t="str">
            <v>1235750010003</v>
          </cell>
          <cell r="F496">
            <v>1</v>
          </cell>
          <cell r="G496">
            <v>5</v>
          </cell>
          <cell r="H496" t="str">
            <v>4</v>
          </cell>
          <cell r="I496" t="str">
            <v>CCP6</v>
          </cell>
          <cell r="J496" t="str">
            <v>CpRfSl</v>
          </cell>
          <cell r="K496" t="str">
            <v>CANOPY ROOF AND SLAB</v>
          </cell>
          <cell r="L496" t="str">
            <v>MS</v>
          </cell>
          <cell r="M496" t="str">
            <v>Miscellaneous</v>
          </cell>
          <cell r="N496" t="str"/>
          <cell r="O496">
            <v>841</v>
          </cell>
        </row>
        <row r="497">
          <cell r="D497" t="str">
            <v>1235750010003493</v>
          </cell>
          <cell r="E497" t="str">
            <v>1235750010003</v>
          </cell>
          <cell r="F497">
            <v>0</v>
          </cell>
          <cell r="G497">
            <v>5</v>
          </cell>
          <cell r="H497" t="str">
            <v>4</v>
          </cell>
          <cell r="I497" t="str">
            <v>CPC1</v>
          </cell>
          <cell r="J497" t="str">
            <v>PvLCnc</v>
          </cell>
          <cell r="K497" t="str">
            <v>Paving - Light Concrete</v>
          </cell>
          <cell r="L497" t="str">
            <v>MS</v>
          </cell>
          <cell r="M497" t="str">
            <v>Miscellaneous</v>
          </cell>
          <cell r="N497" t="str"/>
          <cell r="O497">
            <v>30000</v>
          </cell>
        </row>
        <row r="498">
          <cell r="D498" t="str">
            <v>1235750010003494</v>
          </cell>
          <cell r="E498" t="str">
            <v>1235750010003</v>
          </cell>
          <cell r="F498">
            <v>0</v>
          </cell>
          <cell r="G498">
            <v>5</v>
          </cell>
          <cell r="H498" t="str">
            <v>4</v>
          </cell>
          <cell r="I498" t="str">
            <v>CPC2</v>
          </cell>
          <cell r="J498" t="str">
            <v>PvHCnc</v>
          </cell>
          <cell r="K498" t="str">
            <v>Paving - Heavy Concrete</v>
          </cell>
          <cell r="L498" t="str">
            <v>MS</v>
          </cell>
          <cell r="M498" t="str">
            <v>Miscellaneous</v>
          </cell>
          <cell r="N498" t="str"/>
          <cell r="O498">
            <v>46000</v>
          </cell>
        </row>
        <row r="499">
          <cell r="D499" t="str">
            <v>1235750010003495</v>
          </cell>
          <cell r="E499" t="str">
            <v>1235750010003</v>
          </cell>
          <cell r="F499">
            <v>0</v>
          </cell>
          <cell r="G499">
            <v>5</v>
          </cell>
          <cell r="H499" t="str">
            <v>4</v>
          </cell>
          <cell r="I499" t="str">
            <v>CPC2</v>
          </cell>
          <cell r="J499" t="str">
            <v>PvHCnc</v>
          </cell>
          <cell r="K499" t="str">
            <v>Paving - Heavy Concrete</v>
          </cell>
          <cell r="L499" t="str">
            <v>MS</v>
          </cell>
          <cell r="M499" t="str">
            <v>Miscellaneous</v>
          </cell>
          <cell r="N499" t="str"/>
          <cell r="O499">
            <v>10000</v>
          </cell>
        </row>
        <row r="500">
          <cell r="D500" t="str">
            <v>1235750010010496</v>
          </cell>
          <cell r="E500" t="str">
            <v>1235750010010</v>
          </cell>
          <cell r="F500">
            <v>0</v>
          </cell>
          <cell r="G500">
            <v>1</v>
          </cell>
          <cell r="H500" t="str">
            <v>4</v>
          </cell>
          <cell r="I500" t="str">
            <v>CPC2</v>
          </cell>
          <cell r="J500" t="str">
            <v>PvHCnc</v>
          </cell>
          <cell r="K500" t="str">
            <v>Paving - Heavy Concrete</v>
          </cell>
          <cell r="L500" t="str">
            <v>MS</v>
          </cell>
          <cell r="M500" t="str">
            <v>Miscellaneous</v>
          </cell>
          <cell r="N500" t="str"/>
          <cell r="O500">
            <v>22000</v>
          </cell>
        </row>
        <row r="501">
          <cell r="D501" t="str">
            <v>1237450010001497</v>
          </cell>
          <cell r="E501" t="str">
            <v>1237450010001</v>
          </cell>
          <cell r="F501">
            <v>0</v>
          </cell>
          <cell r="G501">
            <v>2</v>
          </cell>
          <cell r="H501" t="str">
            <v>4</v>
          </cell>
          <cell r="I501" t="str">
            <v>CCP6</v>
          </cell>
          <cell r="J501" t="str">
            <v>CpRfSl</v>
          </cell>
          <cell r="K501" t="str">
            <v>CANOPY ROOF AND SLAB</v>
          </cell>
          <cell r="L501" t="str">
            <v>MS</v>
          </cell>
          <cell r="M501" t="str">
            <v>Miscellaneous</v>
          </cell>
          <cell r="N501" t="str">
            <v>SIDE BLDG.MISSNG PRV YR</v>
          </cell>
          <cell r="O501">
            <v>800</v>
          </cell>
        </row>
        <row r="502">
          <cell r="D502" t="str">
            <v>1237450010001498</v>
          </cell>
          <cell r="E502" t="str">
            <v>1237450010001</v>
          </cell>
          <cell r="F502">
            <v>0</v>
          </cell>
          <cell r="G502">
            <v>2</v>
          </cell>
          <cell r="H502" t="str">
            <v>4</v>
          </cell>
          <cell r="I502" t="str">
            <v>CPC2</v>
          </cell>
          <cell r="J502" t="str">
            <v>PvHCnc</v>
          </cell>
          <cell r="K502" t="str">
            <v>Paving - Heavy Concrete</v>
          </cell>
          <cell r="L502" t="str">
            <v>MS</v>
          </cell>
          <cell r="M502" t="str">
            <v>Miscellaneous</v>
          </cell>
          <cell r="N502" t="str">
            <v>RE-MEASURED FOR 2015</v>
          </cell>
          <cell r="O502">
            <v>27500</v>
          </cell>
        </row>
        <row r="503">
          <cell r="D503" t="str">
            <v>1258820010005499</v>
          </cell>
          <cell r="E503" t="str">
            <v>1258820010005</v>
          </cell>
          <cell r="F503">
            <v>0</v>
          </cell>
          <cell r="G503">
            <v>3</v>
          </cell>
          <cell r="H503" t="str">
            <v>4</v>
          </cell>
          <cell r="I503" t="str">
            <v>CCP6</v>
          </cell>
          <cell r="J503" t="str">
            <v>CpRfSl</v>
          </cell>
          <cell r="K503" t="str">
            <v>CANOPY ROOF AND SLAB</v>
          </cell>
          <cell r="L503" t="str">
            <v>MS</v>
          </cell>
          <cell r="M503" t="str">
            <v>Miscellaneous</v>
          </cell>
          <cell r="N503" t="str"/>
          <cell r="O503">
            <v>2232</v>
          </cell>
        </row>
        <row r="504">
          <cell r="D504" t="str">
            <v>1258820010005500</v>
          </cell>
          <cell r="E504" t="str">
            <v>1258820010005</v>
          </cell>
          <cell r="F504">
            <v>0</v>
          </cell>
          <cell r="G504">
            <v>3</v>
          </cell>
          <cell r="H504" t="str">
            <v>4</v>
          </cell>
          <cell r="I504" t="str">
            <v>CEN6</v>
          </cell>
          <cell r="J504" t="str">
            <v>Enclos6</v>
          </cell>
          <cell r="K504" t="str">
            <v>Enclosure,  Office</v>
          </cell>
          <cell r="L504" t="str">
            <v>MS</v>
          </cell>
          <cell r="M504" t="str">
            <v>Miscellaneous</v>
          </cell>
          <cell r="N504" t="str">
            <v>INCL. IN TYPE/STYLE &lt;10%</v>
          </cell>
          <cell r="O504">
            <v>720</v>
          </cell>
        </row>
        <row r="505">
          <cell r="D505" t="str">
            <v>1258820010005501</v>
          </cell>
          <cell r="E505" t="str">
            <v>1258820010005</v>
          </cell>
          <cell r="F505">
            <v>0</v>
          </cell>
          <cell r="G505">
            <v>3</v>
          </cell>
          <cell r="H505" t="str">
            <v>4</v>
          </cell>
          <cell r="I505" t="str">
            <v>CPC2</v>
          </cell>
          <cell r="J505" t="str">
            <v>PvHCnc</v>
          </cell>
          <cell r="K505" t="str">
            <v>Paving - Heavy Concrete</v>
          </cell>
          <cell r="L505" t="str">
            <v>MS</v>
          </cell>
          <cell r="M505" t="str">
            <v>Miscellaneous</v>
          </cell>
          <cell r="N505" t="str">
            <v>CORR. SIZE F/2018</v>
          </cell>
          <cell r="O505">
            <v>44000</v>
          </cell>
        </row>
        <row r="506">
          <cell r="D506" t="str">
            <v>1265000010001502</v>
          </cell>
          <cell r="E506" t="str">
            <v>1265000010001</v>
          </cell>
          <cell r="F506">
            <v>0</v>
          </cell>
          <cell r="G506">
            <v>5</v>
          </cell>
          <cell r="H506" t="str">
            <v>4</v>
          </cell>
          <cell r="I506" t="str">
            <v>CCP6</v>
          </cell>
          <cell r="J506" t="str">
            <v>CpRfSl</v>
          </cell>
          <cell r="K506" t="str">
            <v>CANOPY ROOF AND SLAB</v>
          </cell>
          <cell r="L506" t="str">
            <v>MS</v>
          </cell>
          <cell r="M506" t="str">
            <v>Miscellaneous</v>
          </cell>
          <cell r="N506" t="str"/>
          <cell r="O506">
            <v>330</v>
          </cell>
        </row>
        <row r="507">
          <cell r="D507" t="str">
            <v>1265000010001503</v>
          </cell>
          <cell r="E507" t="str">
            <v>1265000010001</v>
          </cell>
          <cell r="F507">
            <v>0</v>
          </cell>
          <cell r="G507">
            <v>5</v>
          </cell>
          <cell r="H507" t="str">
            <v>4</v>
          </cell>
          <cell r="I507" t="str">
            <v>CCP6</v>
          </cell>
          <cell r="J507" t="str">
            <v>CpRfSl</v>
          </cell>
          <cell r="K507" t="str">
            <v>CANOPY ROOF AND SLAB</v>
          </cell>
          <cell r="L507" t="str">
            <v>MS</v>
          </cell>
          <cell r="M507" t="str">
            <v>Miscellaneous</v>
          </cell>
          <cell r="N507" t="str">
            <v>COMBINED REST OF CP6</v>
          </cell>
          <cell r="O507">
            <v>160</v>
          </cell>
        </row>
        <row r="508">
          <cell r="D508" t="str">
            <v>1265000010001504</v>
          </cell>
          <cell r="E508" t="str">
            <v>1265000010001</v>
          </cell>
          <cell r="F508">
            <v>0</v>
          </cell>
          <cell r="G508">
            <v>5</v>
          </cell>
          <cell r="H508" t="str">
            <v>4</v>
          </cell>
          <cell r="I508" t="str">
            <v>CPA1</v>
          </cell>
          <cell r="J508" t="str">
            <v>PavAsp</v>
          </cell>
          <cell r="K508" t="str">
            <v>Paving - Asphalt</v>
          </cell>
          <cell r="L508" t="str">
            <v>MS</v>
          </cell>
          <cell r="M508" t="str">
            <v>Miscellaneous</v>
          </cell>
          <cell r="N508" t="str"/>
          <cell r="O508">
            <v>2600</v>
          </cell>
        </row>
        <row r="509">
          <cell r="D509" t="str">
            <v>1265000010001505</v>
          </cell>
          <cell r="E509" t="str">
            <v>1265000010001</v>
          </cell>
          <cell r="F509">
            <v>0</v>
          </cell>
          <cell r="G509">
            <v>5</v>
          </cell>
          <cell r="H509" t="str">
            <v>4</v>
          </cell>
          <cell r="I509" t="str">
            <v>CPL5</v>
          </cell>
          <cell r="J509" t="str">
            <v>PkGr5</v>
          </cell>
          <cell r="K509" t="str">
            <v>Parking Levels Good Quality (C,D,S Class)</v>
          </cell>
          <cell r="L509" t="str">
            <v>MS</v>
          </cell>
          <cell r="M509" t="str">
            <v>Miscellaneous</v>
          </cell>
          <cell r="N509" t="str"/>
          <cell r="O509">
            <v>1914</v>
          </cell>
        </row>
        <row r="510">
          <cell r="D510" t="str">
            <v>1265000010001506</v>
          </cell>
          <cell r="E510" t="str">
            <v>1265000010001</v>
          </cell>
          <cell r="F510">
            <v>0</v>
          </cell>
          <cell r="G510">
            <v>5</v>
          </cell>
          <cell r="H510" t="str">
            <v>4</v>
          </cell>
          <cell r="I510" t="str">
            <v>CPL5</v>
          </cell>
          <cell r="J510" t="str">
            <v>PkGr5</v>
          </cell>
          <cell r="K510" t="str">
            <v>Parking Levels Good Quality (C,D,S Class)</v>
          </cell>
          <cell r="L510" t="str">
            <v>MS</v>
          </cell>
          <cell r="M510" t="str">
            <v>Miscellaneous</v>
          </cell>
          <cell r="N510" t="str"/>
          <cell r="O510">
            <v>2500</v>
          </cell>
        </row>
        <row r="511">
          <cell r="D511" t="str">
            <v>1273830010001507</v>
          </cell>
          <cell r="E511" t="str">
            <v>1273830010001</v>
          </cell>
          <cell r="F511">
            <v>0</v>
          </cell>
          <cell r="G511">
            <v>3</v>
          </cell>
          <cell r="H511" t="str">
            <v>4</v>
          </cell>
          <cell r="I511" t="str">
            <v>CCP5</v>
          </cell>
          <cell r="J511" t="str">
            <v>Canopy</v>
          </cell>
          <cell r="K511" t="str">
            <v>CANOPY ONLY</v>
          </cell>
          <cell r="L511" t="str">
            <v>MS</v>
          </cell>
          <cell r="M511" t="str">
            <v>Miscellaneous</v>
          </cell>
          <cell r="N511" t="str"/>
          <cell r="O511">
            <v>765</v>
          </cell>
        </row>
        <row r="512">
          <cell r="D512" t="str">
            <v>1273830010001508</v>
          </cell>
          <cell r="E512" t="str">
            <v>1273830010001</v>
          </cell>
          <cell r="F512">
            <v>0</v>
          </cell>
          <cell r="G512">
            <v>3</v>
          </cell>
          <cell r="H512" t="str">
            <v>4</v>
          </cell>
          <cell r="I512" t="str">
            <v>CPC2</v>
          </cell>
          <cell r="J512" t="str">
            <v>PvHCnc</v>
          </cell>
          <cell r="K512" t="str">
            <v>Paving - Heavy Concrete</v>
          </cell>
          <cell r="L512" t="str">
            <v>MS</v>
          </cell>
          <cell r="M512" t="str">
            <v>Miscellaneous</v>
          </cell>
          <cell r="N512" t="str"/>
          <cell r="O512">
            <v>9180</v>
          </cell>
        </row>
        <row r="513">
          <cell r="D513" t="str">
            <v>1273830010001509</v>
          </cell>
          <cell r="E513" t="str">
            <v>1273830010001</v>
          </cell>
          <cell r="F513">
            <v>0</v>
          </cell>
          <cell r="G513">
            <v>3</v>
          </cell>
          <cell r="H513" t="str">
            <v>4</v>
          </cell>
          <cell r="I513" t="str">
            <v>CSM5</v>
          </cell>
          <cell r="J513" t="str">
            <v>WdDeck</v>
          </cell>
          <cell r="K513" t="str">
            <v>Wood Deck</v>
          </cell>
          <cell r="L513" t="str">
            <v>MS</v>
          </cell>
          <cell r="M513" t="str">
            <v>Miscellaneous</v>
          </cell>
          <cell r="N513" t="str"/>
          <cell r="O513">
            <v>540</v>
          </cell>
        </row>
        <row r="514">
          <cell r="D514" t="str">
            <v>1275950010001510</v>
          </cell>
          <cell r="E514" t="str">
            <v>1275950010001</v>
          </cell>
          <cell r="F514">
            <v>2</v>
          </cell>
          <cell r="G514">
            <v>10</v>
          </cell>
          <cell r="H514" t="str">
            <v>4</v>
          </cell>
          <cell r="I514" t="str">
            <v>CAC1</v>
          </cell>
          <cell r="J514" t="str">
            <v>CentAC</v>
          </cell>
          <cell r="K514" t="str">
            <v>Central Air Conditioner</v>
          </cell>
          <cell r="L514" t="str">
            <v>AC</v>
          </cell>
          <cell r="M514" t="str">
            <v>Air Conditioning</v>
          </cell>
          <cell r="N514" t="str">
            <v>MISS'G PREV YRS</v>
          </cell>
          <cell r="O514">
            <v>6240</v>
          </cell>
        </row>
        <row r="515">
          <cell r="D515" t="str">
            <v>1275950010001511</v>
          </cell>
          <cell r="E515" t="str">
            <v>1275950010001</v>
          </cell>
          <cell r="F515">
            <v>1</v>
          </cell>
          <cell r="G515">
            <v>10</v>
          </cell>
          <cell r="H515" t="str">
            <v>4</v>
          </cell>
          <cell r="I515" t="str">
            <v>CCP5</v>
          </cell>
          <cell r="J515" t="str">
            <v>Canopy</v>
          </cell>
          <cell r="K515" t="str">
            <v>CANOPY ONLY</v>
          </cell>
          <cell r="L515" t="str">
            <v>MS</v>
          </cell>
          <cell r="M515" t="str">
            <v>Miscellaneous</v>
          </cell>
          <cell r="N515" t="str"/>
          <cell r="O515">
            <v>224</v>
          </cell>
        </row>
        <row r="516">
          <cell r="D516" t="str">
            <v>1275950010001512</v>
          </cell>
          <cell r="E516" t="str">
            <v>1275950010001</v>
          </cell>
          <cell r="F516">
            <v>0</v>
          </cell>
          <cell r="G516">
            <v>10</v>
          </cell>
          <cell r="H516" t="str">
            <v>4</v>
          </cell>
          <cell r="I516" t="str">
            <v>CPA1</v>
          </cell>
          <cell r="J516" t="str">
            <v>PavAsp</v>
          </cell>
          <cell r="K516" t="str">
            <v>Paving - Asphalt</v>
          </cell>
          <cell r="L516" t="str">
            <v>MS</v>
          </cell>
          <cell r="M516" t="str">
            <v>Miscellaneous</v>
          </cell>
          <cell r="N516" t="str">
            <v>ADDED F17</v>
          </cell>
          <cell r="O516">
            <v>4800</v>
          </cell>
        </row>
        <row r="517">
          <cell r="D517" t="str">
            <v>1275950010001513</v>
          </cell>
          <cell r="E517" t="str">
            <v>1275950010001</v>
          </cell>
          <cell r="F517">
            <v>0</v>
          </cell>
          <cell r="G517">
            <v>10</v>
          </cell>
          <cell r="H517" t="str">
            <v>4</v>
          </cell>
          <cell r="I517" t="str">
            <v>CPA1</v>
          </cell>
          <cell r="J517" t="str">
            <v>PavAsp</v>
          </cell>
          <cell r="K517" t="str">
            <v>Paving - Asphalt</v>
          </cell>
          <cell r="L517" t="str">
            <v>MS</v>
          </cell>
          <cell r="M517" t="str">
            <v>Miscellaneous</v>
          </cell>
          <cell r="N517" t="str">
            <v>MISS'G PREV YRS</v>
          </cell>
          <cell r="O517">
            <v>11081</v>
          </cell>
        </row>
        <row r="518">
          <cell r="D518" t="str">
            <v>1275950010001514</v>
          </cell>
          <cell r="E518" t="str">
            <v>1275950010001</v>
          </cell>
          <cell r="F518">
            <v>0</v>
          </cell>
          <cell r="G518">
            <v>10</v>
          </cell>
          <cell r="H518" t="str">
            <v>4</v>
          </cell>
          <cell r="I518" t="str">
            <v>CPC2</v>
          </cell>
          <cell r="J518" t="str">
            <v>PvHCnc</v>
          </cell>
          <cell r="K518" t="str">
            <v>Paving - Heavy Concrete</v>
          </cell>
          <cell r="L518" t="str">
            <v>MS</v>
          </cell>
          <cell r="M518" t="str">
            <v>Miscellaneous</v>
          </cell>
          <cell r="N518" t="str">
            <v>ADDED F/17</v>
          </cell>
          <cell r="O518">
            <v>3660</v>
          </cell>
        </row>
        <row r="519">
          <cell r="D519" t="str">
            <v>1275950010001515</v>
          </cell>
          <cell r="E519" t="str">
            <v>1275950010001</v>
          </cell>
          <cell r="F519">
            <v>0</v>
          </cell>
          <cell r="G519">
            <v>10</v>
          </cell>
          <cell r="H519" t="str">
            <v>4</v>
          </cell>
          <cell r="I519" t="str">
            <v>CRC1</v>
          </cell>
          <cell r="J519" t="str">
            <v>CCarpt</v>
          </cell>
          <cell r="K519" t="str">
            <v>Carport - Commercial</v>
          </cell>
          <cell r="L519" t="str">
            <v>MS</v>
          </cell>
          <cell r="M519" t="str">
            <v>Miscellaneous</v>
          </cell>
          <cell r="N519" t="str">
            <v>ADDEDF/17</v>
          </cell>
          <cell r="O519">
            <v>1080</v>
          </cell>
        </row>
        <row r="520">
          <cell r="D520" t="str">
            <v>1275950010001516</v>
          </cell>
          <cell r="E520" t="str">
            <v>1275950010001</v>
          </cell>
          <cell r="F520">
            <v>0</v>
          </cell>
          <cell r="G520">
            <v>10</v>
          </cell>
          <cell r="H520" t="str">
            <v>4</v>
          </cell>
          <cell r="I520" t="str">
            <v>CRG1</v>
          </cell>
          <cell r="J520" t="str">
            <v>AFrGar</v>
          </cell>
          <cell r="K520" t="str">
            <v>Attached Frame Garage</v>
          </cell>
          <cell r="L520" t="str">
            <v>MS</v>
          </cell>
          <cell r="M520" t="str">
            <v>Miscellaneous</v>
          </cell>
          <cell r="N520" t="str">
            <v>ATT TO BLDG 1 AND 2</v>
          </cell>
          <cell r="O520">
            <v>624</v>
          </cell>
        </row>
        <row r="521">
          <cell r="D521" t="str">
            <v>1275950010001517</v>
          </cell>
          <cell r="E521" t="str">
            <v>1275950010001</v>
          </cell>
          <cell r="F521">
            <v>1</v>
          </cell>
          <cell r="G521">
            <v>10</v>
          </cell>
          <cell r="H521" t="str">
            <v>4</v>
          </cell>
          <cell r="I521" t="str">
            <v>CRP1</v>
          </cell>
          <cell r="J521" t="str">
            <v>Porch</v>
          </cell>
          <cell r="K521" t="str">
            <v>Porch, Open</v>
          </cell>
          <cell r="L521" t="str">
            <v>MS</v>
          </cell>
          <cell r="M521" t="str">
            <v>Miscellaneous</v>
          </cell>
          <cell r="N521" t="str"/>
          <cell r="O521">
            <v>86</v>
          </cell>
        </row>
        <row r="522">
          <cell r="D522" t="str">
            <v>1275950010001518</v>
          </cell>
          <cell r="E522" t="str">
            <v>1275950010001</v>
          </cell>
          <cell r="F522">
            <v>0</v>
          </cell>
          <cell r="G522">
            <v>10</v>
          </cell>
          <cell r="H522" t="str">
            <v>4</v>
          </cell>
          <cell r="I522" t="str">
            <v>CRS2</v>
          </cell>
          <cell r="J522" t="str">
            <v>MUBldg</v>
          </cell>
          <cell r="K522" t="str">
            <v>UTILITY BLDG - METAL</v>
          </cell>
          <cell r="L522" t="str">
            <v>MS</v>
          </cell>
          <cell r="M522" t="str">
            <v>Miscellaneous</v>
          </cell>
          <cell r="N522" t="str">
            <v>ATT TO BLDG 1 AND 2</v>
          </cell>
          <cell r="O522">
            <v>680</v>
          </cell>
        </row>
        <row r="523">
          <cell r="D523" t="str">
            <v>1275950010001519</v>
          </cell>
          <cell r="E523" t="str">
            <v>1275950010001</v>
          </cell>
          <cell r="F523">
            <v>0</v>
          </cell>
          <cell r="G523">
            <v>10</v>
          </cell>
          <cell r="H523" t="str">
            <v>4</v>
          </cell>
          <cell r="I523" t="str">
            <v>CSG1</v>
          </cell>
          <cell r="J523" t="str">
            <v>GrvPav</v>
          </cell>
          <cell r="K523" t="str">
            <v>Stabilized Gravel Paving</v>
          </cell>
          <cell r="L523" t="str">
            <v>MS</v>
          </cell>
          <cell r="M523" t="str">
            <v>Miscellaneous</v>
          </cell>
          <cell r="N523" t="str">
            <v>REDUCED SF F/14</v>
          </cell>
          <cell r="O523">
            <v>750</v>
          </cell>
        </row>
        <row r="524">
          <cell r="D524" t="str">
            <v>1297290010002520</v>
          </cell>
          <cell r="E524" t="str">
            <v>1297290010002</v>
          </cell>
          <cell r="F524">
            <v>0</v>
          </cell>
          <cell r="G524">
            <v>5</v>
          </cell>
          <cell r="H524" t="str">
            <v>4</v>
          </cell>
          <cell r="I524" t="str">
            <v>CPA1</v>
          </cell>
          <cell r="J524" t="str">
            <v>PavAsp</v>
          </cell>
          <cell r="K524" t="str">
            <v>Paving - Asphalt</v>
          </cell>
          <cell r="L524" t="str">
            <v>MS</v>
          </cell>
          <cell r="M524" t="str">
            <v>Miscellaneous</v>
          </cell>
          <cell r="N524" t="str"/>
          <cell r="O524">
            <v>2500</v>
          </cell>
        </row>
        <row r="525">
          <cell r="D525" t="str">
            <v>1297290010002521</v>
          </cell>
          <cell r="E525" t="str">
            <v>1297290010002</v>
          </cell>
          <cell r="F525">
            <v>0</v>
          </cell>
          <cell r="G525">
            <v>5</v>
          </cell>
          <cell r="H525" t="str">
            <v>4</v>
          </cell>
          <cell r="I525" t="str">
            <v>CPC2</v>
          </cell>
          <cell r="J525" t="str">
            <v>PvHCnc</v>
          </cell>
          <cell r="K525" t="str">
            <v>Paving - Heavy Concrete</v>
          </cell>
          <cell r="L525" t="str">
            <v>MS</v>
          </cell>
          <cell r="M525" t="str">
            <v>Miscellaneous</v>
          </cell>
          <cell r="N525" t="str"/>
          <cell r="O525">
            <v>13000</v>
          </cell>
        </row>
        <row r="526">
          <cell r="D526" t="str">
            <v>1297290010002522</v>
          </cell>
          <cell r="E526" t="str">
            <v>1297290010002</v>
          </cell>
          <cell r="F526">
            <v>0</v>
          </cell>
          <cell r="G526">
            <v>5</v>
          </cell>
          <cell r="H526" t="str">
            <v>4</v>
          </cell>
          <cell r="I526" t="str">
            <v>CPC2</v>
          </cell>
          <cell r="J526" t="str">
            <v>PvHCnc</v>
          </cell>
          <cell r="K526" t="str">
            <v>Paving - Heavy Concrete</v>
          </cell>
          <cell r="L526" t="str">
            <v>MS</v>
          </cell>
          <cell r="M526" t="str">
            <v>Miscellaneous</v>
          </cell>
          <cell r="N526" t="str"/>
          <cell r="O526">
            <v>15000</v>
          </cell>
        </row>
        <row r="527">
          <cell r="D527" t="str">
            <v>1297290010002523</v>
          </cell>
          <cell r="E527" t="str">
            <v>1297290010002</v>
          </cell>
          <cell r="F527">
            <v>0</v>
          </cell>
          <cell r="G527">
            <v>5</v>
          </cell>
          <cell r="H527" t="str">
            <v>4</v>
          </cell>
          <cell r="I527" t="str">
            <v>CPC2</v>
          </cell>
          <cell r="J527" t="str">
            <v>PvHCnc</v>
          </cell>
          <cell r="K527" t="str">
            <v>Paving - Heavy Concrete</v>
          </cell>
          <cell r="L527" t="str">
            <v>MS</v>
          </cell>
          <cell r="M527" t="str">
            <v>Miscellaneous</v>
          </cell>
          <cell r="N527" t="str"/>
          <cell r="O527">
            <v>5000</v>
          </cell>
        </row>
        <row r="528">
          <cell r="D528" t="str">
            <v>1297290010002524</v>
          </cell>
          <cell r="E528" t="str">
            <v>1297290010002</v>
          </cell>
          <cell r="F528">
            <v>0</v>
          </cell>
          <cell r="G528">
            <v>5</v>
          </cell>
          <cell r="H528" t="str">
            <v>4</v>
          </cell>
          <cell r="I528" t="str">
            <v>CRS1</v>
          </cell>
          <cell r="J528" t="str">
            <v>FrUBld</v>
          </cell>
          <cell r="K528" t="str">
            <v>UTILITY BLDG - FRAME</v>
          </cell>
          <cell r="L528" t="str">
            <v>MS</v>
          </cell>
          <cell r="M528" t="str">
            <v>Miscellaneous</v>
          </cell>
          <cell r="N528" t="str"/>
          <cell r="O528">
            <v>112</v>
          </cell>
        </row>
        <row r="529">
          <cell r="D529" t="str">
            <v>1303090010001525</v>
          </cell>
          <cell r="E529" t="str">
            <v>1303090010001</v>
          </cell>
          <cell r="F529">
            <v>1</v>
          </cell>
          <cell r="G529">
            <v>6</v>
          </cell>
          <cell r="H529" t="str">
            <v>4</v>
          </cell>
          <cell r="I529" t="str">
            <v>CAT1</v>
          </cell>
          <cell r="J529" t="str">
            <v>Atrium</v>
          </cell>
          <cell r="K529" t="str">
            <v>ATRIUM/VESTIBULE</v>
          </cell>
          <cell r="L529" t="str">
            <v>MS</v>
          </cell>
          <cell r="M529" t="str">
            <v>Miscellaneous</v>
          </cell>
          <cell r="N529" t="str"/>
          <cell r="O529">
            <v>240</v>
          </cell>
        </row>
        <row r="530">
          <cell r="D530" t="str">
            <v>1303090010001526</v>
          </cell>
          <cell r="E530" t="str">
            <v>1303090010001</v>
          </cell>
          <cell r="F530">
            <v>1</v>
          </cell>
          <cell r="G530">
            <v>6</v>
          </cell>
          <cell r="H530" t="str">
            <v>4</v>
          </cell>
          <cell r="I530" t="str">
            <v>CAT1</v>
          </cell>
          <cell r="J530" t="str">
            <v>Atrium</v>
          </cell>
          <cell r="K530" t="str">
            <v>ATRIUM/VESTIBULE</v>
          </cell>
          <cell r="L530" t="str">
            <v>MS</v>
          </cell>
          <cell r="M530" t="str">
            <v>Miscellaneous</v>
          </cell>
          <cell r="N530" t="str"/>
          <cell r="O530">
            <v>75</v>
          </cell>
        </row>
        <row r="531">
          <cell r="D531" t="str">
            <v>1303090010001527</v>
          </cell>
          <cell r="E531" t="str">
            <v>1303090010001</v>
          </cell>
          <cell r="F531">
            <v>1</v>
          </cell>
          <cell r="G531">
            <v>6</v>
          </cell>
          <cell r="H531" t="str">
            <v>4</v>
          </cell>
          <cell r="I531" t="str">
            <v>CCP6</v>
          </cell>
          <cell r="J531" t="str">
            <v>CpRfSl</v>
          </cell>
          <cell r="K531" t="str">
            <v>CANOPY ROOF AND SLAB</v>
          </cell>
          <cell r="L531" t="str">
            <v>MS</v>
          </cell>
          <cell r="M531" t="str">
            <v>Miscellaneous</v>
          </cell>
          <cell r="N531" t="str"/>
          <cell r="O531">
            <v>1806</v>
          </cell>
        </row>
        <row r="532">
          <cell r="D532" t="str">
            <v>1303090010001528</v>
          </cell>
          <cell r="E532" t="str">
            <v>1303090010001</v>
          </cell>
          <cell r="F532">
            <v>1</v>
          </cell>
          <cell r="G532">
            <v>6</v>
          </cell>
          <cell r="H532" t="str">
            <v>4</v>
          </cell>
          <cell r="I532" t="str">
            <v>CCP6</v>
          </cell>
          <cell r="J532" t="str">
            <v>CpRfSl</v>
          </cell>
          <cell r="K532" t="str">
            <v>CANOPY ROOF AND SLAB</v>
          </cell>
          <cell r="L532" t="str">
            <v>MS</v>
          </cell>
          <cell r="M532" t="str">
            <v>Miscellaneous</v>
          </cell>
          <cell r="N532" t="str"/>
          <cell r="O532">
            <v>342</v>
          </cell>
        </row>
        <row r="533">
          <cell r="D533" t="str">
            <v>1303090010001529</v>
          </cell>
          <cell r="E533" t="str">
            <v>1303090010001</v>
          </cell>
          <cell r="F533">
            <v>1</v>
          </cell>
          <cell r="G533">
            <v>6</v>
          </cell>
          <cell r="H533" t="str">
            <v>4</v>
          </cell>
          <cell r="I533" t="str">
            <v>CCP6</v>
          </cell>
          <cell r="J533" t="str">
            <v>CpRfSl</v>
          </cell>
          <cell r="K533" t="str">
            <v>CANOPY ROOF AND SLAB</v>
          </cell>
          <cell r="L533" t="str">
            <v>MS</v>
          </cell>
          <cell r="M533" t="str">
            <v>Miscellaneous</v>
          </cell>
          <cell r="N533" t="str"/>
          <cell r="O533">
            <v>687</v>
          </cell>
        </row>
        <row r="534">
          <cell r="D534" t="str">
            <v>1303090010001530</v>
          </cell>
          <cell r="E534" t="str">
            <v>1303090010001</v>
          </cell>
          <cell r="F534">
            <v>0</v>
          </cell>
          <cell r="G534">
            <v>6</v>
          </cell>
          <cell r="H534" t="str">
            <v>4</v>
          </cell>
          <cell r="I534" t="str">
            <v>CPC2</v>
          </cell>
          <cell r="J534" t="str">
            <v>PvHCnc</v>
          </cell>
          <cell r="K534" t="str">
            <v>Paving - Heavy Concrete</v>
          </cell>
          <cell r="L534" t="str">
            <v>MS</v>
          </cell>
          <cell r="M534" t="str">
            <v>Miscellaneous</v>
          </cell>
          <cell r="N534" t="str"/>
          <cell r="O534">
            <v>65000</v>
          </cell>
        </row>
        <row r="535">
          <cell r="D535" t="str">
            <v>1309370010001531</v>
          </cell>
          <cell r="E535" t="str">
            <v>1309370010001</v>
          </cell>
          <cell r="F535">
            <v>0</v>
          </cell>
          <cell r="G535">
            <v>1</v>
          </cell>
          <cell r="H535" t="str">
            <v>4</v>
          </cell>
          <cell r="I535" t="str">
            <v>CPC2</v>
          </cell>
          <cell r="J535" t="str">
            <v>PvHCnc</v>
          </cell>
          <cell r="K535" t="str">
            <v>Paving - Heavy Concrete</v>
          </cell>
          <cell r="L535" t="str">
            <v>MS</v>
          </cell>
          <cell r="M535" t="str">
            <v>Miscellaneous</v>
          </cell>
          <cell r="N535" t="str">
            <v>ALL DRIVEWAYS AND OARKING</v>
          </cell>
          <cell r="O535">
            <v>20000</v>
          </cell>
        </row>
        <row r="536">
          <cell r="D536" t="str">
            <v>1315590010001532</v>
          </cell>
          <cell r="E536" t="str">
            <v>1315590010001</v>
          </cell>
          <cell r="F536">
            <v>0</v>
          </cell>
          <cell r="G536">
            <v>8</v>
          </cell>
          <cell r="H536" t="str">
            <v>4</v>
          </cell>
          <cell r="I536" t="str">
            <v>CCP5</v>
          </cell>
          <cell r="J536" t="str">
            <v>Canopy</v>
          </cell>
          <cell r="K536" t="str">
            <v>CANOPY ONLY</v>
          </cell>
          <cell r="L536" t="str">
            <v>MS</v>
          </cell>
          <cell r="M536" t="str">
            <v>Miscellaneous</v>
          </cell>
          <cell r="N536" t="str">
            <v>ADDED F/ 2014</v>
          </cell>
          <cell r="O536">
            <v>1000</v>
          </cell>
        </row>
        <row r="537">
          <cell r="D537" t="str">
            <v>1315590010001533</v>
          </cell>
          <cell r="E537" t="str">
            <v>1315590010001</v>
          </cell>
          <cell r="F537">
            <v>0</v>
          </cell>
          <cell r="G537">
            <v>8</v>
          </cell>
          <cell r="H537" t="str">
            <v>4</v>
          </cell>
          <cell r="I537" t="str">
            <v>CCP5</v>
          </cell>
          <cell r="J537" t="str">
            <v>Canopy</v>
          </cell>
          <cell r="K537" t="str">
            <v>CANOPY ONLY</v>
          </cell>
          <cell r="L537" t="str">
            <v>MS</v>
          </cell>
          <cell r="M537" t="str">
            <v>Miscellaneous</v>
          </cell>
          <cell r="N537" t="str"/>
          <cell r="O537">
            <v>4500</v>
          </cell>
        </row>
        <row r="538">
          <cell r="D538" t="str">
            <v>1315590010001534</v>
          </cell>
          <cell r="E538" t="str">
            <v>1315590010001</v>
          </cell>
          <cell r="F538">
            <v>0</v>
          </cell>
          <cell r="G538">
            <v>8</v>
          </cell>
          <cell r="H538" t="str">
            <v>4</v>
          </cell>
          <cell r="I538" t="str">
            <v>CCP6</v>
          </cell>
          <cell r="J538" t="str">
            <v>CpRfSl</v>
          </cell>
          <cell r="K538" t="str">
            <v>CANOPY ROOF AND SLAB</v>
          </cell>
          <cell r="L538" t="str">
            <v>MS</v>
          </cell>
          <cell r="M538" t="str">
            <v>Miscellaneous</v>
          </cell>
          <cell r="N538" t="str"/>
          <cell r="O538">
            <v>1200</v>
          </cell>
        </row>
        <row r="539">
          <cell r="D539" t="str">
            <v>1315590010001535</v>
          </cell>
          <cell r="E539" t="str">
            <v>1315590010001</v>
          </cell>
          <cell r="F539">
            <v>1</v>
          </cell>
          <cell r="G539">
            <v>8</v>
          </cell>
          <cell r="H539" t="str">
            <v>5</v>
          </cell>
          <cell r="I539" t="str">
            <v>CEN6</v>
          </cell>
          <cell r="J539" t="str">
            <v>Enclos6</v>
          </cell>
          <cell r="K539" t="str">
            <v>Enclosure,  Office</v>
          </cell>
          <cell r="L539" t="str">
            <v>MS</v>
          </cell>
          <cell r="M539" t="str">
            <v>Miscellaneous</v>
          </cell>
          <cell r="N539" t="str"/>
          <cell r="O539">
            <v>884</v>
          </cell>
        </row>
        <row r="540">
          <cell r="D540" t="str">
            <v>1315590010001536</v>
          </cell>
          <cell r="E540" t="str">
            <v>1315590010001</v>
          </cell>
          <cell r="F540">
            <v>0</v>
          </cell>
          <cell r="G540">
            <v>8</v>
          </cell>
          <cell r="H540" t="str">
            <v>5</v>
          </cell>
          <cell r="I540" t="str">
            <v>CPC1</v>
          </cell>
          <cell r="J540" t="str">
            <v>PvLCnc</v>
          </cell>
          <cell r="K540" t="str">
            <v>Paving - Light Concrete</v>
          </cell>
          <cell r="L540" t="str">
            <v>MS</v>
          </cell>
          <cell r="M540" t="str">
            <v>Miscellaneous</v>
          </cell>
          <cell r="N540" t="str"/>
          <cell r="O540">
            <v>42000</v>
          </cell>
        </row>
        <row r="541">
          <cell r="D541" t="str">
            <v>1315590010001537</v>
          </cell>
          <cell r="E541" t="str">
            <v>1315590010001</v>
          </cell>
          <cell r="F541">
            <v>0</v>
          </cell>
          <cell r="G541">
            <v>8</v>
          </cell>
          <cell r="H541" t="str">
            <v>4</v>
          </cell>
          <cell r="I541" t="str">
            <v>CSH3</v>
          </cell>
          <cell r="J541" t="str">
            <v>ShedMtl</v>
          </cell>
          <cell r="K541" t="str">
            <v>Shed, Finished Metal</v>
          </cell>
          <cell r="L541" t="str">
            <v>MS</v>
          </cell>
          <cell r="M541" t="str">
            <v>Miscellaneous</v>
          </cell>
          <cell r="N541" t="str"/>
          <cell r="O541">
            <v>2250</v>
          </cell>
        </row>
        <row r="542">
          <cell r="D542" t="str">
            <v>1315590010001538</v>
          </cell>
          <cell r="E542" t="str">
            <v>1315590010001</v>
          </cell>
          <cell r="F542">
            <v>0</v>
          </cell>
          <cell r="G542">
            <v>8</v>
          </cell>
          <cell r="H542" t="str">
            <v>4</v>
          </cell>
          <cell r="I542" t="str">
            <v>CSH3</v>
          </cell>
          <cell r="J542" t="str">
            <v>ShedMtl</v>
          </cell>
          <cell r="K542" t="str">
            <v>Shed, Finished Metal</v>
          </cell>
          <cell r="L542" t="str">
            <v>MS</v>
          </cell>
          <cell r="M542" t="str">
            <v>Miscellaneous</v>
          </cell>
          <cell r="N542" t="str"/>
          <cell r="O542">
            <v>3375</v>
          </cell>
        </row>
        <row r="543">
          <cell r="D543" t="str">
            <v>1315590010001539</v>
          </cell>
          <cell r="E543" t="str">
            <v>1315590010001</v>
          </cell>
          <cell r="F543">
            <v>0</v>
          </cell>
          <cell r="G543">
            <v>8</v>
          </cell>
          <cell r="H543" t="str">
            <v>5</v>
          </cell>
          <cell r="I543" t="str">
            <v>CSH3</v>
          </cell>
          <cell r="J543" t="str">
            <v>ShedMtl</v>
          </cell>
          <cell r="K543" t="str">
            <v>Shed, Finished Metal</v>
          </cell>
          <cell r="L543" t="str">
            <v>MS</v>
          </cell>
          <cell r="M543" t="str">
            <v>Miscellaneous</v>
          </cell>
          <cell r="N543" t="str"/>
          <cell r="O543">
            <v>2592</v>
          </cell>
        </row>
        <row r="544">
          <cell r="D544" t="str">
            <v>1321930020001540</v>
          </cell>
          <cell r="E544" t="str">
            <v>1321930020001</v>
          </cell>
          <cell r="F544">
            <v>0</v>
          </cell>
          <cell r="G544">
            <v>4</v>
          </cell>
          <cell r="H544" t="str">
            <v>4</v>
          </cell>
          <cell r="I544" t="str">
            <v>CCP5</v>
          </cell>
          <cell r="J544" t="str">
            <v>Canopy</v>
          </cell>
          <cell r="K544" t="str">
            <v>CANOPY ONLY</v>
          </cell>
          <cell r="L544" t="str">
            <v>MS</v>
          </cell>
          <cell r="M544" t="str">
            <v>Miscellaneous</v>
          </cell>
          <cell r="N544" t="str"/>
          <cell r="O544">
            <v>3016</v>
          </cell>
        </row>
        <row r="545">
          <cell r="D545" t="str">
            <v>1321930020001541</v>
          </cell>
          <cell r="E545" t="str">
            <v>1321930020001</v>
          </cell>
          <cell r="F545">
            <v>1</v>
          </cell>
          <cell r="G545">
            <v>4</v>
          </cell>
          <cell r="H545" t="str">
            <v>4</v>
          </cell>
          <cell r="I545" t="str">
            <v>CCP6</v>
          </cell>
          <cell r="J545" t="str">
            <v>CpRfSl</v>
          </cell>
          <cell r="K545" t="str">
            <v>CANOPY ROOF AND SLAB</v>
          </cell>
          <cell r="L545" t="str">
            <v>MS</v>
          </cell>
          <cell r="M545" t="str">
            <v>Miscellaneous</v>
          </cell>
          <cell r="N545" t="str"/>
          <cell r="O545">
            <v>425</v>
          </cell>
        </row>
        <row r="546">
          <cell r="D546" t="str">
            <v>1321930020001542</v>
          </cell>
          <cell r="E546" t="str">
            <v>1321930020001</v>
          </cell>
          <cell r="F546">
            <v>1</v>
          </cell>
          <cell r="G546">
            <v>4</v>
          </cell>
          <cell r="H546" t="str">
            <v>5</v>
          </cell>
          <cell r="I546" t="str">
            <v>CEN6</v>
          </cell>
          <cell r="J546" t="str">
            <v>Enclos6</v>
          </cell>
          <cell r="K546" t="str">
            <v>Enclosure,  Office</v>
          </cell>
          <cell r="L546" t="str">
            <v>MS</v>
          </cell>
          <cell r="M546" t="str">
            <v>Miscellaneous</v>
          </cell>
          <cell r="N546" t="str"/>
          <cell r="O546">
            <v>1536</v>
          </cell>
        </row>
        <row r="547">
          <cell r="D547" t="str">
            <v>1321930020001543</v>
          </cell>
          <cell r="E547" t="str">
            <v>1321930020001</v>
          </cell>
          <cell r="F547">
            <v>0</v>
          </cell>
          <cell r="G547">
            <v>4</v>
          </cell>
          <cell r="H547" t="str">
            <v>4</v>
          </cell>
          <cell r="I547" t="str">
            <v>CPC1</v>
          </cell>
          <cell r="J547" t="str">
            <v>PvLCnc</v>
          </cell>
          <cell r="K547" t="str">
            <v>Paving - Light Concrete</v>
          </cell>
          <cell r="L547" t="str">
            <v>MS</v>
          </cell>
          <cell r="M547" t="str">
            <v>Miscellaneous</v>
          </cell>
          <cell r="N547" t="str"/>
          <cell r="O547">
            <v>5000</v>
          </cell>
        </row>
        <row r="548">
          <cell r="D548" t="str">
            <v>1323790010001544</v>
          </cell>
          <cell r="E548" t="str">
            <v>1323790010001</v>
          </cell>
          <cell r="F548">
            <v>0</v>
          </cell>
          <cell r="G548">
            <v>9</v>
          </cell>
          <cell r="H548" t="str">
            <v>4</v>
          </cell>
          <cell r="I548" t="str">
            <v>CCP6</v>
          </cell>
          <cell r="J548" t="str">
            <v>CpRfSl</v>
          </cell>
          <cell r="K548" t="str">
            <v>CANOPY ROOF AND SLAB</v>
          </cell>
          <cell r="L548" t="str">
            <v>MS</v>
          </cell>
          <cell r="M548" t="str">
            <v>Miscellaneous</v>
          </cell>
          <cell r="N548" t="str"/>
          <cell r="O548">
            <v>752</v>
          </cell>
        </row>
        <row r="549">
          <cell r="D549" t="str">
            <v>1323790010001545</v>
          </cell>
          <cell r="E549" t="str">
            <v>1323790010001</v>
          </cell>
          <cell r="F549">
            <v>0</v>
          </cell>
          <cell r="G549">
            <v>9</v>
          </cell>
          <cell r="H549" t="str">
            <v>4</v>
          </cell>
          <cell r="I549" t="str">
            <v>CCP6</v>
          </cell>
          <cell r="J549" t="str">
            <v>CpRfSl</v>
          </cell>
          <cell r="K549" t="str">
            <v>CANOPY ROOF AND SLAB</v>
          </cell>
          <cell r="L549" t="str">
            <v>MS</v>
          </cell>
          <cell r="M549" t="str">
            <v>Miscellaneous</v>
          </cell>
          <cell r="N549" t="str">
            <v>4 SMALLER CANOPIES</v>
          </cell>
          <cell r="O549">
            <v>640</v>
          </cell>
        </row>
        <row r="550">
          <cell r="D550" t="str">
            <v>1323790010001546</v>
          </cell>
          <cell r="E550" t="str">
            <v>1323790010001</v>
          </cell>
          <cell r="F550">
            <v>1</v>
          </cell>
          <cell r="G550">
            <v>9</v>
          </cell>
          <cell r="H550" t="str">
            <v>4</v>
          </cell>
          <cell r="I550" t="str">
            <v>CCP6</v>
          </cell>
          <cell r="J550" t="str">
            <v>CpRfSl</v>
          </cell>
          <cell r="K550" t="str">
            <v>CANOPY ROOF AND SLAB</v>
          </cell>
          <cell r="L550" t="str">
            <v>MS</v>
          </cell>
          <cell r="M550" t="str">
            <v>Miscellaneous</v>
          </cell>
          <cell r="N550" t="str"/>
          <cell r="O550">
            <v>1020</v>
          </cell>
        </row>
        <row r="551">
          <cell r="D551" t="str">
            <v>1323790010001547</v>
          </cell>
          <cell r="E551" t="str">
            <v>1323790010001</v>
          </cell>
          <cell r="F551">
            <v>1</v>
          </cell>
          <cell r="G551">
            <v>9</v>
          </cell>
          <cell r="H551" t="str">
            <v>4</v>
          </cell>
          <cell r="I551" t="str">
            <v>CCP6</v>
          </cell>
          <cell r="J551" t="str">
            <v>CpRfSl</v>
          </cell>
          <cell r="K551" t="str">
            <v>CANOPY ROOF AND SLAB</v>
          </cell>
          <cell r="L551" t="str">
            <v>MS</v>
          </cell>
          <cell r="M551" t="str">
            <v>Miscellaneous</v>
          </cell>
          <cell r="N551" t="str"/>
          <cell r="O551">
            <v>500</v>
          </cell>
        </row>
        <row r="552">
          <cell r="D552" t="str">
            <v>1323790010001548</v>
          </cell>
          <cell r="E552" t="str">
            <v>1323790010001</v>
          </cell>
          <cell r="F552">
            <v>2</v>
          </cell>
          <cell r="G552">
            <v>9</v>
          </cell>
          <cell r="H552" t="str">
            <v>4</v>
          </cell>
          <cell r="I552" t="str">
            <v>CCP6</v>
          </cell>
          <cell r="J552" t="str">
            <v>CpRfSl</v>
          </cell>
          <cell r="K552" t="str">
            <v>CANOPY ROOF AND SLAB</v>
          </cell>
          <cell r="L552" t="str">
            <v>MS</v>
          </cell>
          <cell r="M552" t="str">
            <v>Miscellaneous</v>
          </cell>
          <cell r="N552" t="str">
            <v>MAIN CANOPY</v>
          </cell>
          <cell r="O552">
            <v>1432</v>
          </cell>
        </row>
        <row r="553">
          <cell r="D553" t="str">
            <v>1323790010001549</v>
          </cell>
          <cell r="E553" t="str">
            <v>1323790010001</v>
          </cell>
          <cell r="F553">
            <v>1</v>
          </cell>
          <cell r="G553">
            <v>9</v>
          </cell>
          <cell r="H553" t="str">
            <v>4</v>
          </cell>
          <cell r="I553" t="str">
            <v>CLD1</v>
          </cell>
          <cell r="J553" t="str">
            <v>LDock</v>
          </cell>
          <cell r="K553" t="str">
            <v>Load Dock, Stone or Concrete</v>
          </cell>
          <cell r="L553" t="str">
            <v>MS</v>
          </cell>
          <cell r="M553" t="str">
            <v>Miscellaneous</v>
          </cell>
          <cell r="N553" t="str"/>
          <cell r="O553">
            <v>336</v>
          </cell>
        </row>
        <row r="554">
          <cell r="D554" t="str">
            <v>1323790010001550</v>
          </cell>
          <cell r="E554" t="str">
            <v>1323790010001</v>
          </cell>
          <cell r="F554">
            <v>0</v>
          </cell>
          <cell r="G554">
            <v>9</v>
          </cell>
          <cell r="H554" t="str">
            <v>4</v>
          </cell>
          <cell r="I554" t="str">
            <v>CPC2</v>
          </cell>
          <cell r="J554" t="str">
            <v>PvHCnc</v>
          </cell>
          <cell r="K554" t="str">
            <v>Paving - Heavy Concrete</v>
          </cell>
          <cell r="L554" t="str">
            <v>MS</v>
          </cell>
          <cell r="M554" t="str">
            <v>Miscellaneous</v>
          </cell>
          <cell r="N554" t="str">
            <v>EST. PER PICTOMETRY</v>
          </cell>
          <cell r="O554">
            <v>214264</v>
          </cell>
        </row>
        <row r="555">
          <cell r="D555" t="str">
            <v>1323790010001551</v>
          </cell>
          <cell r="E555" t="str">
            <v>1323790010001</v>
          </cell>
          <cell r="F555">
            <v>2</v>
          </cell>
          <cell r="G555">
            <v>9</v>
          </cell>
          <cell r="H555" t="str">
            <v>4</v>
          </cell>
          <cell r="I555" t="str">
            <v>CSS1</v>
          </cell>
          <cell r="J555" t="str">
            <v>WetSpr</v>
          </cell>
          <cell r="K555" t="str">
            <v>Wet Sprinkler</v>
          </cell>
          <cell r="L555" t="str">
            <v>MS</v>
          </cell>
          <cell r="M555" t="str">
            <v>Miscellaneous</v>
          </cell>
          <cell r="N555" t="str">
            <v>SPRINKLER SYSTEM</v>
          </cell>
          <cell r="O555">
            <v>49918</v>
          </cell>
        </row>
        <row r="556">
          <cell r="D556" t="str">
            <v>1323790010001552</v>
          </cell>
          <cell r="E556" t="str">
            <v>1323790010001</v>
          </cell>
          <cell r="F556">
            <v>1</v>
          </cell>
          <cell r="G556">
            <v>9</v>
          </cell>
          <cell r="H556" t="str">
            <v>4</v>
          </cell>
          <cell r="I556" t="str">
            <v>CSS1</v>
          </cell>
          <cell r="J556" t="str">
            <v>WetSpr</v>
          </cell>
          <cell r="K556" t="str">
            <v>Wet Sprinkler</v>
          </cell>
          <cell r="L556" t="str">
            <v>MS</v>
          </cell>
          <cell r="M556" t="str">
            <v>Miscellaneous</v>
          </cell>
          <cell r="N556" t="str"/>
          <cell r="O556">
            <v>48953</v>
          </cell>
        </row>
        <row r="557">
          <cell r="D557" t="str">
            <v>1324370010001553</v>
          </cell>
          <cell r="E557" t="str">
            <v>1324370010001</v>
          </cell>
          <cell r="F557">
            <v>0</v>
          </cell>
          <cell r="G557">
            <v>8</v>
          </cell>
          <cell r="H557" t="str">
            <v>4</v>
          </cell>
          <cell r="I557" t="str">
            <v>CCP6</v>
          </cell>
          <cell r="J557" t="str">
            <v>CpRfSl</v>
          </cell>
          <cell r="K557" t="str">
            <v>CANOPY ROOF AND SLAB</v>
          </cell>
          <cell r="L557" t="str">
            <v>MS</v>
          </cell>
          <cell r="M557" t="str">
            <v>Miscellaneous</v>
          </cell>
          <cell r="N557" t="str"/>
          <cell r="O557">
            <v>2200</v>
          </cell>
        </row>
        <row r="558">
          <cell r="D558" t="str">
            <v>1324370010001554</v>
          </cell>
          <cell r="E558" t="str">
            <v>1324370010001</v>
          </cell>
          <cell r="F558">
            <v>3</v>
          </cell>
          <cell r="G558">
            <v>8</v>
          </cell>
          <cell r="H558" t="str">
            <v>5</v>
          </cell>
          <cell r="I558" t="str">
            <v>CCP6</v>
          </cell>
          <cell r="J558" t="str">
            <v>CpRfSl</v>
          </cell>
          <cell r="K558" t="str">
            <v>CANOPY ROOF AND SLAB</v>
          </cell>
          <cell r="L558" t="str">
            <v>MS</v>
          </cell>
          <cell r="M558" t="str">
            <v>Miscellaneous</v>
          </cell>
          <cell r="N558" t="str"/>
          <cell r="O558">
            <v>1800</v>
          </cell>
        </row>
        <row r="559">
          <cell r="D559" t="str">
            <v>1324370010001555</v>
          </cell>
          <cell r="E559" t="str">
            <v>1324370010001</v>
          </cell>
          <cell r="F559">
            <v>6</v>
          </cell>
          <cell r="G559">
            <v>8</v>
          </cell>
          <cell r="H559" t="str">
            <v>5</v>
          </cell>
          <cell r="I559" t="str">
            <v>CCP6</v>
          </cell>
          <cell r="J559" t="str">
            <v>CpRfSl</v>
          </cell>
          <cell r="K559" t="str">
            <v>CANOPY ROOF AND SLAB</v>
          </cell>
          <cell r="L559" t="str">
            <v>MS</v>
          </cell>
          <cell r="M559" t="str">
            <v>Miscellaneous</v>
          </cell>
          <cell r="N559" t="str"/>
          <cell r="O559">
            <v>1800</v>
          </cell>
        </row>
        <row r="560">
          <cell r="D560" t="str">
            <v>1324370010001556</v>
          </cell>
          <cell r="E560" t="str">
            <v>1324370010001</v>
          </cell>
          <cell r="F560">
            <v>2</v>
          </cell>
          <cell r="G560">
            <v>8</v>
          </cell>
          <cell r="H560" t="str">
            <v>4</v>
          </cell>
          <cell r="I560" t="str">
            <v>CEN6</v>
          </cell>
          <cell r="J560" t="str">
            <v>Enclos6</v>
          </cell>
          <cell r="K560" t="str">
            <v>Enclosure,  Office</v>
          </cell>
          <cell r="L560" t="str">
            <v>MS</v>
          </cell>
          <cell r="M560" t="str">
            <v>Miscellaneous</v>
          </cell>
          <cell r="N560" t="str"/>
          <cell r="O560">
            <v>2700</v>
          </cell>
        </row>
        <row r="561">
          <cell r="D561" t="str">
            <v>1324370010001557</v>
          </cell>
          <cell r="E561" t="str">
            <v>1324370010001</v>
          </cell>
          <cell r="F561">
            <v>0</v>
          </cell>
          <cell r="G561">
            <v>8</v>
          </cell>
          <cell r="H561" t="str">
            <v>4</v>
          </cell>
          <cell r="I561" t="str">
            <v>COM2</v>
          </cell>
          <cell r="J561" t="str">
            <v>MODOfA</v>
          </cell>
          <cell r="K561" t="str">
            <v>Portable/Modular Office - Average</v>
          </cell>
          <cell r="L561" t="str">
            <v>Ms</v>
          </cell>
          <cell r="M561" t="str">
            <v>Miscellaneous</v>
          </cell>
          <cell r="N561" t="str"/>
          <cell r="O561">
            <v>200</v>
          </cell>
        </row>
        <row r="562">
          <cell r="D562" t="str">
            <v>1324370010001558</v>
          </cell>
          <cell r="E562" t="str">
            <v>1324370010001</v>
          </cell>
          <cell r="F562">
            <v>0</v>
          </cell>
          <cell r="G562">
            <v>8</v>
          </cell>
          <cell r="H562" t="str">
            <v>4</v>
          </cell>
          <cell r="I562" t="str">
            <v>CPA1</v>
          </cell>
          <cell r="J562" t="str">
            <v>PavAsp</v>
          </cell>
          <cell r="K562" t="str">
            <v>Paving - Asphalt</v>
          </cell>
          <cell r="L562" t="str">
            <v>MS</v>
          </cell>
          <cell r="M562" t="str">
            <v>Miscellaneous</v>
          </cell>
          <cell r="N562" t="str"/>
          <cell r="O562">
            <v>10700</v>
          </cell>
        </row>
        <row r="563">
          <cell r="D563" t="str">
            <v>1324370010001559</v>
          </cell>
          <cell r="E563" t="str">
            <v>1324370010001</v>
          </cell>
          <cell r="F563">
            <v>0</v>
          </cell>
          <cell r="G563">
            <v>8</v>
          </cell>
          <cell r="H563" t="str">
            <v>4</v>
          </cell>
          <cell r="I563" t="str">
            <v>CPC1</v>
          </cell>
          <cell r="J563" t="str">
            <v>PvLCnc</v>
          </cell>
          <cell r="K563" t="str">
            <v>Paving - Light Concrete</v>
          </cell>
          <cell r="L563" t="str">
            <v>MS</v>
          </cell>
          <cell r="M563" t="str">
            <v>Miscellaneous</v>
          </cell>
          <cell r="N563" t="str"/>
          <cell r="O563">
            <v>10000</v>
          </cell>
        </row>
        <row r="564">
          <cell r="D564" t="str">
            <v>1324370010001560</v>
          </cell>
          <cell r="E564" t="str">
            <v>1324370010001</v>
          </cell>
          <cell r="F564">
            <v>0</v>
          </cell>
          <cell r="G564">
            <v>8</v>
          </cell>
          <cell r="H564" t="str">
            <v>6</v>
          </cell>
          <cell r="I564" t="str">
            <v>CSG1</v>
          </cell>
          <cell r="J564" t="str">
            <v>GrvPav</v>
          </cell>
          <cell r="K564" t="str">
            <v>Stabilized Gravel Paving</v>
          </cell>
          <cell r="L564" t="str">
            <v>MS</v>
          </cell>
          <cell r="M564" t="str">
            <v>Miscellaneous</v>
          </cell>
          <cell r="N564" t="str"/>
          <cell r="O564">
            <v>300000</v>
          </cell>
        </row>
        <row r="565">
          <cell r="D565" t="str">
            <v>1327540010001561</v>
          </cell>
          <cell r="E565" t="str">
            <v>1327540010001</v>
          </cell>
          <cell r="F565">
            <v>1</v>
          </cell>
          <cell r="G565">
            <v>2</v>
          </cell>
          <cell r="H565" t="str">
            <v>4</v>
          </cell>
          <cell r="I565" t="str">
            <v>CCP6</v>
          </cell>
          <cell r="J565" t="str">
            <v>CpRfSl</v>
          </cell>
          <cell r="K565" t="str">
            <v>CANOPY ROOF AND SLAB</v>
          </cell>
          <cell r="L565" t="str">
            <v>MS</v>
          </cell>
          <cell r="M565" t="str">
            <v>Miscellaneous</v>
          </cell>
          <cell r="N565" t="str">
            <v>ADDED F/2015</v>
          </cell>
          <cell r="O565">
            <v>5952</v>
          </cell>
        </row>
        <row r="566">
          <cell r="D566" t="str">
            <v>1327540010001562</v>
          </cell>
          <cell r="E566" t="str">
            <v>1327540010001</v>
          </cell>
          <cell r="F566">
            <v>0</v>
          </cell>
          <cell r="G566">
            <v>2</v>
          </cell>
          <cell r="H566" t="str">
            <v>4</v>
          </cell>
          <cell r="I566" t="str">
            <v>CPC2</v>
          </cell>
          <cell r="J566" t="str">
            <v>PvHCnc</v>
          </cell>
          <cell r="K566" t="str">
            <v>Paving - Heavy Concrete</v>
          </cell>
          <cell r="L566" t="str">
            <v>MS</v>
          </cell>
          <cell r="M566" t="str">
            <v>Miscellaneous</v>
          </cell>
          <cell r="N566" t="str"/>
          <cell r="O566">
            <v>93000</v>
          </cell>
        </row>
        <row r="567">
          <cell r="D567" t="str">
            <v>1329950010001563</v>
          </cell>
          <cell r="E567" t="str">
            <v>1329950010001</v>
          </cell>
          <cell r="F567">
            <v>0</v>
          </cell>
          <cell r="G567">
            <v>11</v>
          </cell>
          <cell r="H567" t="str">
            <v>4</v>
          </cell>
          <cell r="I567" t="str">
            <v>CCP6</v>
          </cell>
          <cell r="J567" t="str">
            <v>CpRfSl</v>
          </cell>
          <cell r="K567" t="str">
            <v>CANOPY ROOF AND SLAB</v>
          </cell>
          <cell r="L567" t="str">
            <v>MS</v>
          </cell>
          <cell r="M567" t="str">
            <v>Miscellaneous</v>
          </cell>
          <cell r="N567" t="str"/>
          <cell r="O567">
            <v>15876</v>
          </cell>
        </row>
        <row r="568">
          <cell r="D568" t="str">
            <v>1329950010001564</v>
          </cell>
          <cell r="E568" t="str">
            <v>1329950010001</v>
          </cell>
          <cell r="F568">
            <v>1</v>
          </cell>
          <cell r="G568">
            <v>11</v>
          </cell>
          <cell r="H568" t="str">
            <v>4</v>
          </cell>
          <cell r="I568" t="str">
            <v>CEN6</v>
          </cell>
          <cell r="J568" t="str">
            <v>Enclos6</v>
          </cell>
          <cell r="K568" t="str">
            <v>Enclosure,  Office</v>
          </cell>
          <cell r="L568" t="str">
            <v>MS</v>
          </cell>
          <cell r="M568" t="str">
            <v>Miscellaneous</v>
          </cell>
          <cell r="N568" t="str"/>
          <cell r="O568">
            <v>1000</v>
          </cell>
        </row>
        <row r="569">
          <cell r="D569" t="str">
            <v>1329950010001565</v>
          </cell>
          <cell r="E569" t="str">
            <v>1329950010001</v>
          </cell>
          <cell r="F569">
            <v>2</v>
          </cell>
          <cell r="G569">
            <v>11</v>
          </cell>
          <cell r="H569" t="str">
            <v>4</v>
          </cell>
          <cell r="I569" t="str">
            <v>CEN6</v>
          </cell>
          <cell r="J569" t="str">
            <v>Enclos6</v>
          </cell>
          <cell r="K569" t="str">
            <v>Enclosure,  Office</v>
          </cell>
          <cell r="L569" t="str">
            <v>MS</v>
          </cell>
          <cell r="M569" t="str">
            <v>Miscellaneous</v>
          </cell>
          <cell r="N569" t="str"/>
          <cell r="O569">
            <v>560</v>
          </cell>
        </row>
        <row r="570">
          <cell r="D570" t="str">
            <v>1329950010001566</v>
          </cell>
          <cell r="E570" t="str">
            <v>1329950010001</v>
          </cell>
          <cell r="F570">
            <v>0</v>
          </cell>
          <cell r="G570">
            <v>11</v>
          </cell>
          <cell r="H570" t="str">
            <v>4</v>
          </cell>
          <cell r="I570" t="str">
            <v>CIGV</v>
          </cell>
          <cell r="J570" t="str">
            <v>OtherInd</v>
          </cell>
          <cell r="K570" t="str">
            <v>Industrial Other Gross Value</v>
          </cell>
          <cell r="L570" t="str">
            <v>MS</v>
          </cell>
          <cell r="M570" t="str">
            <v>Miscellaneous</v>
          </cell>
          <cell r="N570" t="str">
            <v>(5) FURNACE BLG</v>
          </cell>
          <cell r="O570">
            <v>249.55</v>
          </cell>
        </row>
        <row r="571">
          <cell r="D571" t="str">
            <v>1329950010001567</v>
          </cell>
          <cell r="E571" t="str">
            <v>1329950010001</v>
          </cell>
          <cell r="F571">
            <v>0</v>
          </cell>
          <cell r="G571">
            <v>11</v>
          </cell>
          <cell r="H571" t="str">
            <v>4</v>
          </cell>
          <cell r="I571" t="str">
            <v>CIGV</v>
          </cell>
          <cell r="J571" t="str">
            <v>OtherInd</v>
          </cell>
          <cell r="K571" t="str">
            <v>Industrial Other Gross Value</v>
          </cell>
          <cell r="L571" t="str">
            <v>MS</v>
          </cell>
          <cell r="M571" t="str">
            <v>Miscellaneous</v>
          </cell>
          <cell r="N571" t="str">
            <v>HYDRAULIC &amp; WATER PIT FOR EQUIPTMENT</v>
          </cell>
          <cell r="O571">
            <v>2000</v>
          </cell>
        </row>
        <row r="572">
          <cell r="D572" t="str">
            <v>1329950010001568</v>
          </cell>
          <cell r="E572" t="str">
            <v>1329950010001</v>
          </cell>
          <cell r="F572">
            <v>0</v>
          </cell>
          <cell r="G572">
            <v>11</v>
          </cell>
          <cell r="H572" t="str">
            <v>4</v>
          </cell>
          <cell r="I572" t="str">
            <v>CPC2</v>
          </cell>
          <cell r="J572" t="str">
            <v>PvHCnc</v>
          </cell>
          <cell r="K572" t="str">
            <v>Paving - Heavy Concrete</v>
          </cell>
          <cell r="L572" t="str">
            <v>MS</v>
          </cell>
          <cell r="M572" t="str">
            <v>Miscellaneous</v>
          </cell>
          <cell r="N572" t="str">
            <v>TURNAROUND</v>
          </cell>
          <cell r="O572">
            <v>185000</v>
          </cell>
        </row>
        <row r="573">
          <cell r="D573" t="str">
            <v>1329950010001569</v>
          </cell>
          <cell r="E573" t="str">
            <v>1329950010001</v>
          </cell>
          <cell r="F573">
            <v>1</v>
          </cell>
          <cell r="G573">
            <v>11</v>
          </cell>
          <cell r="H573" t="str">
            <v>4</v>
          </cell>
          <cell r="I573" t="str">
            <v>CRW2</v>
          </cell>
          <cell r="J573" t="str">
            <v>Craneway10</v>
          </cell>
          <cell r="K573" t="str">
            <v>Craneway (10 ton Capacity)</v>
          </cell>
          <cell r="L573" t="str">
            <v>MS</v>
          </cell>
          <cell r="M573" t="str">
            <v>Miscellaneous</v>
          </cell>
          <cell r="N573" t="str">
            <v>20 TON CRANEWAY</v>
          </cell>
          <cell r="O573">
            <v>2467</v>
          </cell>
        </row>
        <row r="574">
          <cell r="D574" t="str">
            <v>1329950010001570</v>
          </cell>
          <cell r="E574" t="str">
            <v>1329950010001</v>
          </cell>
          <cell r="F574">
            <v>1</v>
          </cell>
          <cell r="G574">
            <v>11</v>
          </cell>
          <cell r="H574" t="str">
            <v>4</v>
          </cell>
          <cell r="I574" t="str">
            <v>CRW2</v>
          </cell>
          <cell r="J574" t="str">
            <v>Craneway10</v>
          </cell>
          <cell r="K574" t="str">
            <v>Craneway (10 ton Capacity)</v>
          </cell>
          <cell r="L574" t="str">
            <v>MS</v>
          </cell>
          <cell r="M574" t="str">
            <v>Miscellaneous</v>
          </cell>
          <cell r="N574" t="str">
            <v>20 TON CRANEWAY</v>
          </cell>
          <cell r="O574">
            <v>940</v>
          </cell>
        </row>
        <row r="575">
          <cell r="D575" t="str">
            <v>1329950010001571</v>
          </cell>
          <cell r="E575" t="str">
            <v>1329950010001</v>
          </cell>
          <cell r="F575">
            <v>5</v>
          </cell>
          <cell r="G575">
            <v>11</v>
          </cell>
          <cell r="H575" t="str">
            <v>2</v>
          </cell>
          <cell r="I575" t="str">
            <v>CRW6</v>
          </cell>
          <cell r="J575" t="str">
            <v>Craneway50</v>
          </cell>
          <cell r="K575" t="str">
            <v>Craneway(50 ton Plus Capacity)</v>
          </cell>
          <cell r="L575" t="str">
            <v>MS</v>
          </cell>
          <cell r="M575" t="str">
            <v>Miscellaneous</v>
          </cell>
          <cell r="N575" t="str">
            <v>CRANEWAY SITE PREP OUTSIDE</v>
          </cell>
          <cell r="O575">
            <v>4200</v>
          </cell>
        </row>
        <row r="576">
          <cell r="D576" t="str">
            <v>1329950010001572</v>
          </cell>
          <cell r="E576" t="str">
            <v>1329950010001</v>
          </cell>
          <cell r="F576">
            <v>0</v>
          </cell>
          <cell r="G576">
            <v>11</v>
          </cell>
          <cell r="H576" t="str">
            <v>4</v>
          </cell>
          <cell r="I576" t="str">
            <v>CSG1</v>
          </cell>
          <cell r="J576" t="str">
            <v>GrvPav</v>
          </cell>
          <cell r="K576" t="str">
            <v>Stabilized Gravel Paving</v>
          </cell>
          <cell r="L576" t="str">
            <v>MS</v>
          </cell>
          <cell r="M576" t="str">
            <v>Miscellaneous</v>
          </cell>
          <cell r="N576" t="str"/>
          <cell r="O576">
            <v>680000</v>
          </cell>
        </row>
        <row r="577">
          <cell r="D577" t="str">
            <v>1329950010001573</v>
          </cell>
          <cell r="E577" t="str">
            <v>1329950010001</v>
          </cell>
          <cell r="F577">
            <v>0</v>
          </cell>
          <cell r="G577">
            <v>11</v>
          </cell>
          <cell r="H577" t="str">
            <v>4</v>
          </cell>
          <cell r="I577" t="str">
            <v>ICH3</v>
          </cell>
          <cell r="J577" t="str">
            <v>ICRHD03</v>
          </cell>
          <cell r="K577" t="str">
            <v>10 ton-Industrial Crane Heavy Duty</v>
          </cell>
          <cell r="L577" t="str">
            <v>MS</v>
          </cell>
          <cell r="M577" t="str">
            <v>Miscellaneous</v>
          </cell>
          <cell r="N577" t="str">
            <v>(10) 20 TON CRANES</v>
          </cell>
          <cell r="O577">
            <v>10</v>
          </cell>
        </row>
        <row r="578">
          <cell r="D578" t="str">
            <v>1350830010001574</v>
          </cell>
          <cell r="E578" t="str">
            <v>1350830010001</v>
          </cell>
          <cell r="F578">
            <v>1</v>
          </cell>
          <cell r="G578">
            <v>3</v>
          </cell>
          <cell r="H578" t="str">
            <v>4</v>
          </cell>
          <cell r="I578" t="str">
            <v>CCP6</v>
          </cell>
          <cell r="J578" t="str">
            <v>CpRfSl</v>
          </cell>
          <cell r="K578" t="str">
            <v>CANOPY ROOF AND SLAB</v>
          </cell>
          <cell r="L578" t="str">
            <v>MS</v>
          </cell>
          <cell r="M578" t="str">
            <v>Miscellaneous</v>
          </cell>
          <cell r="N578" t="str"/>
          <cell r="O578">
            <v>120</v>
          </cell>
        </row>
        <row r="579">
          <cell r="D579" t="str">
            <v>1350830010001575</v>
          </cell>
          <cell r="E579" t="str">
            <v>1350830010001</v>
          </cell>
          <cell r="F579">
            <v>2</v>
          </cell>
          <cell r="G579">
            <v>3</v>
          </cell>
          <cell r="H579" t="str">
            <v>4</v>
          </cell>
          <cell r="I579" t="str">
            <v>CCP6</v>
          </cell>
          <cell r="J579" t="str">
            <v>CpRfSl</v>
          </cell>
          <cell r="K579" t="str">
            <v>CANOPY ROOF AND SLAB</v>
          </cell>
          <cell r="L579" t="str">
            <v>MS</v>
          </cell>
          <cell r="M579" t="str">
            <v>Miscellaneous</v>
          </cell>
          <cell r="N579" t="str"/>
          <cell r="O579">
            <v>612</v>
          </cell>
        </row>
        <row r="580">
          <cell r="D580" t="str">
            <v>1350830010001576</v>
          </cell>
          <cell r="E580" t="str">
            <v>1350830010001</v>
          </cell>
          <cell r="F580">
            <v>0</v>
          </cell>
          <cell r="G580">
            <v>3</v>
          </cell>
          <cell r="H580" t="str">
            <v>4</v>
          </cell>
          <cell r="I580" t="str">
            <v>CPC2</v>
          </cell>
          <cell r="J580" t="str">
            <v>PvHCnc</v>
          </cell>
          <cell r="K580" t="str">
            <v>Paving - Heavy Concrete</v>
          </cell>
          <cell r="L580" t="str">
            <v>MS</v>
          </cell>
          <cell r="M580" t="str">
            <v>Miscellaneous</v>
          </cell>
          <cell r="N580" t="str"/>
          <cell r="O580">
            <v>12000</v>
          </cell>
        </row>
        <row r="581">
          <cell r="D581" t="str">
            <v>1366350010001577</v>
          </cell>
          <cell r="E581" t="str">
            <v>1366350010001</v>
          </cell>
          <cell r="F581">
            <v>0</v>
          </cell>
          <cell r="G581">
            <v>5</v>
          </cell>
          <cell r="H581" t="str">
            <v>4</v>
          </cell>
          <cell r="I581" t="str">
            <v>CPC2</v>
          </cell>
          <cell r="J581" t="str">
            <v>PvHCnc</v>
          </cell>
          <cell r="K581" t="str">
            <v>Paving - Heavy Concrete</v>
          </cell>
          <cell r="L581" t="str">
            <v>MS</v>
          </cell>
          <cell r="M581" t="str">
            <v>Miscellaneous</v>
          </cell>
          <cell r="N581" t="str"/>
          <cell r="O581">
            <v>35600</v>
          </cell>
        </row>
        <row r="582">
          <cell r="D582" t="str">
            <v>1366350010001578</v>
          </cell>
          <cell r="E582" t="str">
            <v>1366350010001</v>
          </cell>
          <cell r="F582">
            <v>0</v>
          </cell>
          <cell r="G582">
            <v>5</v>
          </cell>
          <cell r="H582" t="str">
            <v>4</v>
          </cell>
          <cell r="I582" t="str">
            <v>CRP1</v>
          </cell>
          <cell r="J582" t="str">
            <v>Porch</v>
          </cell>
          <cell r="K582" t="str">
            <v>Porch, Open</v>
          </cell>
          <cell r="L582" t="str">
            <v>MS</v>
          </cell>
          <cell r="M582" t="str">
            <v>Miscellaneous</v>
          </cell>
          <cell r="N582" t="str"/>
          <cell r="O582">
            <v>3348</v>
          </cell>
        </row>
        <row r="583">
          <cell r="D583" t="str">
            <v>1366350010001579</v>
          </cell>
          <cell r="E583" t="str">
            <v>1366350010001</v>
          </cell>
          <cell r="F583">
            <v>0</v>
          </cell>
          <cell r="G583">
            <v>5</v>
          </cell>
          <cell r="H583" t="str">
            <v>4</v>
          </cell>
          <cell r="I583" t="str">
            <v>CRP3</v>
          </cell>
          <cell r="J583" t="str">
            <v>PorchU</v>
          </cell>
          <cell r="K583" t="str">
            <v>Porch,Open Upper</v>
          </cell>
          <cell r="L583" t="str">
            <v>MS</v>
          </cell>
          <cell r="M583" t="str">
            <v>Miscellaneous</v>
          </cell>
          <cell r="N583" t="str"/>
          <cell r="O583">
            <v>6696</v>
          </cell>
        </row>
        <row r="584">
          <cell r="D584" t="str">
            <v>1366350010001580</v>
          </cell>
          <cell r="E584" t="str">
            <v>1366350010001</v>
          </cell>
          <cell r="F584">
            <v>0</v>
          </cell>
          <cell r="G584">
            <v>5</v>
          </cell>
          <cell r="H584" t="str">
            <v>4</v>
          </cell>
          <cell r="I584" t="str">
            <v>CRS1</v>
          </cell>
          <cell r="J584" t="str">
            <v>FrUBld</v>
          </cell>
          <cell r="K584" t="str">
            <v>UTILITY BLDG - FRAME</v>
          </cell>
          <cell r="L584" t="str">
            <v>MS</v>
          </cell>
          <cell r="M584" t="str">
            <v>Miscellaneous</v>
          </cell>
          <cell r="N584" t="str">
            <v>MAIL/MAINTENANCE BLDG</v>
          </cell>
          <cell r="O584">
            <v>351</v>
          </cell>
        </row>
        <row r="585">
          <cell r="D585" t="str">
            <v>1366350010001581</v>
          </cell>
          <cell r="E585" t="str">
            <v>1366350010001</v>
          </cell>
          <cell r="F585">
            <v>1</v>
          </cell>
          <cell r="G585">
            <v>5</v>
          </cell>
          <cell r="H585" t="str">
            <v>4</v>
          </cell>
          <cell r="I585" t="str">
            <v>CSS1</v>
          </cell>
          <cell r="J585" t="str">
            <v>WetSpr</v>
          </cell>
          <cell r="K585" t="str">
            <v>Wet Sprinkler</v>
          </cell>
          <cell r="L585" t="str">
            <v>MS</v>
          </cell>
          <cell r="M585" t="str">
            <v>Miscellaneous</v>
          </cell>
          <cell r="N585" t="str"/>
          <cell r="O585">
            <v>66147</v>
          </cell>
        </row>
        <row r="586">
          <cell r="D586" t="str">
            <v>1366660010001582</v>
          </cell>
          <cell r="E586" t="str">
            <v>1366660010001</v>
          </cell>
          <cell r="F586">
            <v>1</v>
          </cell>
          <cell r="G586">
            <v>4</v>
          </cell>
          <cell r="H586" t="str">
            <v>4</v>
          </cell>
          <cell r="I586" t="str">
            <v>CCP6</v>
          </cell>
          <cell r="J586" t="str">
            <v>CpRfSl</v>
          </cell>
          <cell r="K586" t="str">
            <v>CANOPY ROOF AND SLAB</v>
          </cell>
          <cell r="L586" t="str">
            <v>MS</v>
          </cell>
          <cell r="M586" t="str">
            <v>Miscellaneous</v>
          </cell>
          <cell r="N586" t="str"/>
          <cell r="O586">
            <v>425</v>
          </cell>
        </row>
        <row r="587">
          <cell r="D587" t="str">
            <v>1366660010001583</v>
          </cell>
          <cell r="E587" t="str">
            <v>1366660010001</v>
          </cell>
          <cell r="F587">
            <v>1</v>
          </cell>
          <cell r="G587">
            <v>4</v>
          </cell>
          <cell r="H587" t="str">
            <v>4</v>
          </cell>
          <cell r="I587" t="str">
            <v>CEN1</v>
          </cell>
          <cell r="J587" t="str">
            <v>Enclos1</v>
          </cell>
          <cell r="K587" t="str">
            <v>Retail Finish</v>
          </cell>
          <cell r="L587" t="str">
            <v>MS</v>
          </cell>
          <cell r="M587" t="str">
            <v>Miscellaneous</v>
          </cell>
          <cell r="N587" t="str"/>
          <cell r="O587">
            <v>1785</v>
          </cell>
        </row>
        <row r="588">
          <cell r="D588" t="str">
            <v>1366660010001584</v>
          </cell>
          <cell r="E588" t="str">
            <v>1366660010001</v>
          </cell>
          <cell r="F588">
            <v>1</v>
          </cell>
          <cell r="G588">
            <v>4</v>
          </cell>
          <cell r="H588" t="str">
            <v>4</v>
          </cell>
          <cell r="I588" t="str">
            <v>CEN1</v>
          </cell>
          <cell r="J588" t="str">
            <v>Enclos1</v>
          </cell>
          <cell r="K588" t="str">
            <v>Retail Finish</v>
          </cell>
          <cell r="L588" t="str">
            <v>MS</v>
          </cell>
          <cell r="M588" t="str">
            <v>Miscellaneous</v>
          </cell>
          <cell r="N588" t="str">
            <v>FRED LOYA INSURANCE</v>
          </cell>
          <cell r="O588">
            <v>1827</v>
          </cell>
        </row>
        <row r="589">
          <cell r="D589" t="str">
            <v>1366660010001585</v>
          </cell>
          <cell r="E589" t="str">
            <v>1366660010001</v>
          </cell>
          <cell r="F589">
            <v>0</v>
          </cell>
          <cell r="G589">
            <v>4</v>
          </cell>
          <cell r="H589" t="str">
            <v>4</v>
          </cell>
          <cell r="I589" t="str">
            <v>CPC2</v>
          </cell>
          <cell r="J589" t="str">
            <v>PvHCnc</v>
          </cell>
          <cell r="K589" t="str">
            <v>Paving - Heavy Concrete</v>
          </cell>
          <cell r="L589" t="str">
            <v>MS</v>
          </cell>
          <cell r="M589" t="str">
            <v>Miscellaneous</v>
          </cell>
          <cell r="N589" t="str"/>
          <cell r="O589">
            <v>17500</v>
          </cell>
        </row>
        <row r="590">
          <cell r="D590" t="str">
            <v>1367210010001586</v>
          </cell>
          <cell r="E590" t="str">
            <v>1367210010001</v>
          </cell>
          <cell r="F590">
            <v>0</v>
          </cell>
          <cell r="G590">
            <v>2</v>
          </cell>
          <cell r="H590" t="str">
            <v>4</v>
          </cell>
          <cell r="I590" t="str">
            <v>CPC2</v>
          </cell>
          <cell r="J590" t="str">
            <v>PvHCnc</v>
          </cell>
          <cell r="K590" t="str">
            <v>Paving - Heavy Concrete</v>
          </cell>
          <cell r="L590" t="str">
            <v>MS</v>
          </cell>
          <cell r="M590" t="str">
            <v>Miscellaneous</v>
          </cell>
          <cell r="N590" t="str"/>
          <cell r="O590">
            <v>4000</v>
          </cell>
        </row>
        <row r="591">
          <cell r="D591" t="str">
            <v>1367210010001587</v>
          </cell>
          <cell r="E591" t="str">
            <v>1367210010001</v>
          </cell>
          <cell r="F591">
            <v>1</v>
          </cell>
          <cell r="G591">
            <v>2</v>
          </cell>
          <cell r="H591" t="str">
            <v>4</v>
          </cell>
          <cell r="I591" t="str">
            <v>CPL1</v>
          </cell>
          <cell r="J591" t="str">
            <v>PkGr1</v>
          </cell>
          <cell r="K591" t="str">
            <v>Parking Levels Low Quality (C,D,S Class)</v>
          </cell>
          <cell r="L591" t="str">
            <v>MS</v>
          </cell>
          <cell r="M591" t="str">
            <v>Miscellaneous</v>
          </cell>
          <cell r="N591" t="str"/>
          <cell r="O591">
            <v>2124</v>
          </cell>
        </row>
        <row r="592">
          <cell r="D592" t="str">
            <v>1378070010002588</v>
          </cell>
          <cell r="E592" t="str">
            <v>1378070010002</v>
          </cell>
          <cell r="F592">
            <v>1</v>
          </cell>
          <cell r="G592">
            <v>4</v>
          </cell>
          <cell r="H592" t="str">
            <v>4</v>
          </cell>
          <cell r="I592" t="str">
            <v>CCP6</v>
          </cell>
          <cell r="J592" t="str">
            <v>CpRfSl</v>
          </cell>
          <cell r="K592" t="str">
            <v>CANOPY ROOF AND SLAB</v>
          </cell>
          <cell r="L592" t="str">
            <v>MS</v>
          </cell>
          <cell r="M592" t="str">
            <v>Miscellaneous</v>
          </cell>
          <cell r="N592" t="str"/>
          <cell r="O592">
            <v>60</v>
          </cell>
        </row>
        <row r="593">
          <cell r="D593" t="str">
            <v>1378070010002589</v>
          </cell>
          <cell r="E593" t="str">
            <v>1378070010002</v>
          </cell>
          <cell r="F593">
            <v>1</v>
          </cell>
          <cell r="G593">
            <v>4</v>
          </cell>
          <cell r="H593" t="str">
            <v>4</v>
          </cell>
          <cell r="I593" t="str">
            <v>CEN6</v>
          </cell>
          <cell r="J593" t="str">
            <v>Enclos6</v>
          </cell>
          <cell r="K593" t="str">
            <v>Enclosure,  Office</v>
          </cell>
          <cell r="L593" t="str">
            <v>MS</v>
          </cell>
          <cell r="M593" t="str">
            <v>Miscellaneous</v>
          </cell>
          <cell r="N593" t="str"/>
          <cell r="O593">
            <v>700</v>
          </cell>
        </row>
        <row r="594">
          <cell r="D594" t="str">
            <v>1378070010002590</v>
          </cell>
          <cell r="E594" t="str">
            <v>1378070010002</v>
          </cell>
          <cell r="F594">
            <v>0</v>
          </cell>
          <cell r="G594">
            <v>4</v>
          </cell>
          <cell r="H594" t="str">
            <v>4</v>
          </cell>
          <cell r="I594" t="str">
            <v>CPC2</v>
          </cell>
          <cell r="J594" t="str">
            <v>PvHCnc</v>
          </cell>
          <cell r="K594" t="str">
            <v>Paving - Heavy Concrete</v>
          </cell>
          <cell r="L594" t="str">
            <v>MS</v>
          </cell>
          <cell r="M594" t="str">
            <v>Miscellaneous</v>
          </cell>
          <cell r="N594" t="str"/>
          <cell r="O594">
            <v>4000</v>
          </cell>
        </row>
        <row r="595">
          <cell r="D595" t="str">
            <v>1378070010002591</v>
          </cell>
          <cell r="E595" t="str">
            <v>1378070010002</v>
          </cell>
          <cell r="F595">
            <v>0</v>
          </cell>
          <cell r="G595">
            <v>4</v>
          </cell>
          <cell r="H595" t="str">
            <v>4</v>
          </cell>
          <cell r="I595" t="str">
            <v>CPC2</v>
          </cell>
          <cell r="J595" t="str">
            <v>PvHCnc</v>
          </cell>
          <cell r="K595" t="str">
            <v>Paving - Heavy Concrete</v>
          </cell>
          <cell r="L595" t="str">
            <v>MS</v>
          </cell>
          <cell r="M595" t="str">
            <v>Miscellaneous</v>
          </cell>
          <cell r="N595" t="str"/>
          <cell r="O595">
            <v>4500</v>
          </cell>
        </row>
        <row r="596">
          <cell r="D596" t="str">
            <v>1380790010001592</v>
          </cell>
          <cell r="E596" t="str">
            <v>1380790010001</v>
          </cell>
          <cell r="F596">
            <v>1</v>
          </cell>
          <cell r="G596">
            <v>2</v>
          </cell>
          <cell r="H596" t="str">
            <v>4</v>
          </cell>
          <cell r="I596" t="str">
            <v>CCP6</v>
          </cell>
          <cell r="J596" t="str">
            <v>CpRfSl</v>
          </cell>
          <cell r="K596" t="str">
            <v>CANOPY ROOF AND SLAB</v>
          </cell>
          <cell r="L596" t="str">
            <v>MS</v>
          </cell>
          <cell r="M596" t="str">
            <v>Miscellaneous</v>
          </cell>
          <cell r="N596" t="str"/>
          <cell r="O596">
            <v>480</v>
          </cell>
        </row>
        <row r="597">
          <cell r="D597" t="str">
            <v>1380790010001593</v>
          </cell>
          <cell r="E597" t="str">
            <v>1380790010001</v>
          </cell>
          <cell r="F597">
            <v>2</v>
          </cell>
          <cell r="G597">
            <v>2</v>
          </cell>
          <cell r="H597" t="str">
            <v>4</v>
          </cell>
          <cell r="I597" t="str">
            <v>CCP6</v>
          </cell>
          <cell r="J597" t="str">
            <v>CpRfSl</v>
          </cell>
          <cell r="K597" t="str">
            <v>CANOPY ROOF AND SLAB</v>
          </cell>
          <cell r="L597" t="str">
            <v>MS</v>
          </cell>
          <cell r="M597" t="str">
            <v>Miscellaneous</v>
          </cell>
          <cell r="N597" t="str"/>
          <cell r="O597">
            <v>310</v>
          </cell>
        </row>
        <row r="598">
          <cell r="D598" t="str">
            <v>1394700010001594</v>
          </cell>
          <cell r="E598" t="str">
            <v>1394700010001</v>
          </cell>
          <cell r="F598">
            <v>0</v>
          </cell>
          <cell r="G598">
            <v>1</v>
          </cell>
          <cell r="H598" t="str">
            <v>4</v>
          </cell>
          <cell r="I598" t="str">
            <v>CPC2</v>
          </cell>
          <cell r="J598" t="str">
            <v>PvHCnc</v>
          </cell>
          <cell r="K598" t="str">
            <v>Paving - Heavy Concrete</v>
          </cell>
          <cell r="L598" t="str">
            <v>MS</v>
          </cell>
          <cell r="M598" t="str">
            <v>Miscellaneous</v>
          </cell>
          <cell r="N598" t="str"/>
          <cell r="O598">
            <v>36336</v>
          </cell>
        </row>
        <row r="599">
          <cell r="D599" t="str">
            <v>1400340010001595</v>
          </cell>
          <cell r="E599" t="str">
            <v>1400340010001</v>
          </cell>
          <cell r="F599">
            <v>2</v>
          </cell>
          <cell r="G599">
            <v>9</v>
          </cell>
          <cell r="H599" t="str">
            <v>4</v>
          </cell>
          <cell r="I599" t="str">
            <v>CPL1</v>
          </cell>
          <cell r="J599" t="str">
            <v>PkGr1</v>
          </cell>
          <cell r="K599" t="str">
            <v>Parking Levels Low Quality (C,D,S Class)</v>
          </cell>
          <cell r="L599" t="str">
            <v>MS</v>
          </cell>
          <cell r="M599" t="str">
            <v>Miscellaneous</v>
          </cell>
          <cell r="N599" t="str"/>
          <cell r="O599">
            <v>600</v>
          </cell>
        </row>
        <row r="600">
          <cell r="D600" t="str">
            <v>1400340010001596</v>
          </cell>
          <cell r="E600" t="str">
            <v>1400340010001</v>
          </cell>
          <cell r="F600">
            <v>0</v>
          </cell>
          <cell r="G600">
            <v>9</v>
          </cell>
          <cell r="H600" t="str">
            <v>4</v>
          </cell>
          <cell r="I600" t="str">
            <v>CRG4</v>
          </cell>
          <cell r="J600" t="str">
            <v>DFrGar</v>
          </cell>
          <cell r="K600" t="str">
            <v>Detached Frame Garage</v>
          </cell>
          <cell r="L600" t="str">
            <v>MS</v>
          </cell>
          <cell r="M600" t="str">
            <v>Miscellaneous</v>
          </cell>
          <cell r="N600" t="str">
            <v>BLDG 4</v>
          </cell>
          <cell r="O600">
            <v>312</v>
          </cell>
        </row>
        <row r="601">
          <cell r="D601" t="str">
            <v>1400340010001597</v>
          </cell>
          <cell r="E601" t="str">
            <v>1400340010001</v>
          </cell>
          <cell r="F601">
            <v>0</v>
          </cell>
          <cell r="G601">
            <v>9</v>
          </cell>
          <cell r="H601" t="str">
            <v>4</v>
          </cell>
          <cell r="I601" t="str">
            <v>CRG4</v>
          </cell>
          <cell r="J601" t="str">
            <v>DFrGar</v>
          </cell>
          <cell r="K601" t="str">
            <v>Detached Frame Garage</v>
          </cell>
          <cell r="L601" t="str">
            <v>MS</v>
          </cell>
          <cell r="M601" t="str">
            <v>Miscellaneous</v>
          </cell>
          <cell r="N601" t="str">
            <v>BLDG 5</v>
          </cell>
          <cell r="O601">
            <v>360</v>
          </cell>
        </row>
        <row r="602">
          <cell r="D602" t="str">
            <v>1400340010001598</v>
          </cell>
          <cell r="E602" t="str">
            <v>1400340010001</v>
          </cell>
          <cell r="F602">
            <v>0</v>
          </cell>
          <cell r="G602">
            <v>9</v>
          </cell>
          <cell r="H602" t="str">
            <v>4</v>
          </cell>
          <cell r="I602" t="str">
            <v>CRG4</v>
          </cell>
          <cell r="J602" t="str">
            <v>DFrGar</v>
          </cell>
          <cell r="K602" t="str">
            <v>Detached Frame Garage</v>
          </cell>
          <cell r="L602" t="str">
            <v>MS</v>
          </cell>
          <cell r="M602" t="str">
            <v>Miscellaneous</v>
          </cell>
          <cell r="N602" t="str">
            <v>BLDG 3</v>
          </cell>
          <cell r="O602">
            <v>216</v>
          </cell>
        </row>
        <row r="603">
          <cell r="D603" t="str">
            <v>1400340010001599</v>
          </cell>
          <cell r="E603" t="str">
            <v>1400340010001</v>
          </cell>
          <cell r="F603">
            <v>0</v>
          </cell>
          <cell r="G603">
            <v>9</v>
          </cell>
          <cell r="H603" t="str">
            <v>4</v>
          </cell>
          <cell r="I603" t="str">
            <v>CRG4</v>
          </cell>
          <cell r="J603" t="str">
            <v>DFrGar</v>
          </cell>
          <cell r="K603" t="str">
            <v>Detached Frame Garage</v>
          </cell>
          <cell r="L603" t="str">
            <v>MS</v>
          </cell>
          <cell r="M603" t="str">
            <v>Miscellaneous</v>
          </cell>
          <cell r="N603" t="str">
            <v>BLDG 6</v>
          </cell>
          <cell r="O603">
            <v>216</v>
          </cell>
        </row>
        <row r="604">
          <cell r="D604" t="str">
            <v>1400340010001600</v>
          </cell>
          <cell r="E604" t="str">
            <v>1400340010001</v>
          </cell>
          <cell r="F604">
            <v>1</v>
          </cell>
          <cell r="G604">
            <v>9</v>
          </cell>
          <cell r="H604" t="str">
            <v>4</v>
          </cell>
          <cell r="I604" t="str">
            <v>CRP1</v>
          </cell>
          <cell r="J604" t="str">
            <v>Porch</v>
          </cell>
          <cell r="K604" t="str">
            <v>Porch, Open</v>
          </cell>
          <cell r="L604" t="str">
            <v>MS</v>
          </cell>
          <cell r="M604" t="str">
            <v>Miscellaneous</v>
          </cell>
          <cell r="N604" t="str"/>
          <cell r="O604">
            <v>98</v>
          </cell>
        </row>
        <row r="605">
          <cell r="D605" t="str">
            <v>1400340010001601</v>
          </cell>
          <cell r="E605" t="str">
            <v>1400340010001</v>
          </cell>
          <cell r="F605">
            <v>3</v>
          </cell>
          <cell r="G605">
            <v>9</v>
          </cell>
          <cell r="H605" t="str">
            <v>4</v>
          </cell>
          <cell r="I605" t="str">
            <v>CRP1</v>
          </cell>
          <cell r="J605" t="str">
            <v>Porch</v>
          </cell>
          <cell r="K605" t="str">
            <v>Porch, Open</v>
          </cell>
          <cell r="L605" t="str">
            <v>MS</v>
          </cell>
          <cell r="M605" t="str">
            <v>Miscellaneous</v>
          </cell>
          <cell r="N605" t="str"/>
          <cell r="O605">
            <v>84</v>
          </cell>
        </row>
        <row r="606">
          <cell r="D606" t="str">
            <v>1400340010001602</v>
          </cell>
          <cell r="E606" t="str">
            <v>1400340010001</v>
          </cell>
          <cell r="F606">
            <v>5</v>
          </cell>
          <cell r="G606">
            <v>9</v>
          </cell>
          <cell r="H606" t="str">
            <v>4</v>
          </cell>
          <cell r="I606" t="str">
            <v>CRP1</v>
          </cell>
          <cell r="J606" t="str">
            <v>Porch</v>
          </cell>
          <cell r="K606" t="str">
            <v>Porch, Open</v>
          </cell>
          <cell r="L606" t="str">
            <v>MS</v>
          </cell>
          <cell r="M606" t="str">
            <v>Miscellaneous</v>
          </cell>
          <cell r="N606" t="str">
            <v>COMBINED</v>
          </cell>
          <cell r="O606">
            <v>147</v>
          </cell>
        </row>
        <row r="607">
          <cell r="D607" t="str">
            <v>1400340010001603</v>
          </cell>
          <cell r="E607" t="str">
            <v>1400340010001</v>
          </cell>
          <cell r="F607">
            <v>6</v>
          </cell>
          <cell r="G607">
            <v>9</v>
          </cell>
          <cell r="H607" t="str">
            <v>4</v>
          </cell>
          <cell r="I607" t="str">
            <v>CRP1</v>
          </cell>
          <cell r="J607" t="str">
            <v>Porch</v>
          </cell>
          <cell r="K607" t="str">
            <v>Porch, Open</v>
          </cell>
          <cell r="L607" t="str">
            <v>MS</v>
          </cell>
          <cell r="M607" t="str">
            <v>Miscellaneous</v>
          </cell>
          <cell r="N607" t="str"/>
          <cell r="O607">
            <v>60</v>
          </cell>
        </row>
        <row r="608">
          <cell r="D608" t="str">
            <v>1939110010001604</v>
          </cell>
          <cell r="E608" t="str">
            <v>1939110010001</v>
          </cell>
          <cell r="F608">
            <v>0</v>
          </cell>
          <cell r="G608">
            <v>4</v>
          </cell>
          <cell r="H608" t="str">
            <v>4</v>
          </cell>
          <cell r="I608" t="str">
            <v>CCP6</v>
          </cell>
          <cell r="J608" t="str">
            <v>CpRfSl</v>
          </cell>
          <cell r="K608" t="str">
            <v>CANOPY ROOF AND SLAB</v>
          </cell>
          <cell r="L608" t="str">
            <v>MS</v>
          </cell>
          <cell r="M608" t="str">
            <v>Miscellaneous</v>
          </cell>
          <cell r="N608" t="str">
            <v>SONIC - FAST FOOD SERVICE</v>
          </cell>
          <cell r="O608">
            <v>768</v>
          </cell>
        </row>
        <row r="609">
          <cell r="D609" t="str">
            <v>1939110010001605</v>
          </cell>
          <cell r="E609" t="str">
            <v>1939110010001</v>
          </cell>
          <cell r="F609">
            <v>1</v>
          </cell>
          <cell r="G609">
            <v>4</v>
          </cell>
          <cell r="H609" t="str">
            <v>4</v>
          </cell>
          <cell r="I609" t="str">
            <v>CCP6</v>
          </cell>
          <cell r="J609" t="str">
            <v>CpRfSl</v>
          </cell>
          <cell r="K609" t="str">
            <v>CANOPY ROOF AND SLAB</v>
          </cell>
          <cell r="L609" t="str">
            <v>MS</v>
          </cell>
          <cell r="M609" t="str">
            <v>Miscellaneous</v>
          </cell>
          <cell r="N609" t="str"/>
          <cell r="O609">
            <v>5208</v>
          </cell>
        </row>
        <row r="610">
          <cell r="D610" t="str">
            <v>1939110010001606</v>
          </cell>
          <cell r="E610" t="str">
            <v>1939110010001</v>
          </cell>
          <cell r="F610">
            <v>1</v>
          </cell>
          <cell r="G610">
            <v>4</v>
          </cell>
          <cell r="H610" t="str">
            <v>4</v>
          </cell>
          <cell r="I610" t="str">
            <v>CCP6</v>
          </cell>
          <cell r="J610" t="str">
            <v>CpRfSl</v>
          </cell>
          <cell r="K610" t="str">
            <v>CANOPY ROOF AND SLAB</v>
          </cell>
          <cell r="L610" t="str">
            <v>MS</v>
          </cell>
          <cell r="M610" t="str">
            <v>Miscellaneous</v>
          </cell>
          <cell r="N610" t="str"/>
          <cell r="O610">
            <v>76</v>
          </cell>
        </row>
        <row r="611">
          <cell r="D611" t="str">
            <v>1939110010001607</v>
          </cell>
          <cell r="E611" t="str">
            <v>1939110010001</v>
          </cell>
          <cell r="F611">
            <v>0</v>
          </cell>
          <cell r="G611">
            <v>4</v>
          </cell>
          <cell r="H611" t="str">
            <v>4</v>
          </cell>
          <cell r="I611" t="str">
            <v>CPC2</v>
          </cell>
          <cell r="J611" t="str">
            <v>PvHCnc</v>
          </cell>
          <cell r="K611" t="str">
            <v>Paving - Heavy Concrete</v>
          </cell>
          <cell r="L611" t="str">
            <v>MS</v>
          </cell>
          <cell r="M611" t="str">
            <v>Miscellaneous</v>
          </cell>
          <cell r="N611" t="str"/>
          <cell r="O611">
            <v>93000</v>
          </cell>
        </row>
        <row r="612">
          <cell r="D612">
            <v>-1</v>
          </cell>
          <cell r="E612">
            <v>-1</v>
          </cell>
          <cell r="F612">
            <v>-1</v>
          </cell>
          <cell r="G612">
            <v>-1</v>
          </cell>
          <cell r="H612">
            <v>-1</v>
          </cell>
          <cell r="I612">
            <v>-1</v>
          </cell>
          <cell r="J612">
            <v>-1</v>
          </cell>
          <cell r="K612">
            <v>-1</v>
          </cell>
          <cell r="L612">
            <v>-1</v>
          </cell>
          <cell r="M612">
            <v>-1</v>
          </cell>
          <cell r="N612">
            <v>-1</v>
          </cell>
          <cell r="O612">
            <v>-1</v>
          </cell>
        </row>
        <row r="613">
          <cell r="D613">
            <v>-1</v>
          </cell>
          <cell r="E613">
            <v>-1</v>
          </cell>
          <cell r="F613">
            <v>-1</v>
          </cell>
          <cell r="G613">
            <v>-1</v>
          </cell>
          <cell r="H613">
            <v>-1</v>
          </cell>
          <cell r="I613">
            <v>-1</v>
          </cell>
          <cell r="J613">
            <v>-1</v>
          </cell>
          <cell r="K613">
            <v>-1</v>
          </cell>
          <cell r="L613">
            <v>-1</v>
          </cell>
          <cell r="M613">
            <v>-1</v>
          </cell>
          <cell r="N613">
            <v>-1</v>
          </cell>
          <cell r="O613">
            <v>-1</v>
          </cell>
        </row>
        <row r="614">
          <cell r="D614">
            <v>-1</v>
          </cell>
          <cell r="E614">
            <v>-1</v>
          </cell>
          <cell r="F614">
            <v>-1</v>
          </cell>
          <cell r="G614">
            <v>-1</v>
          </cell>
          <cell r="H614">
            <v>-1</v>
          </cell>
          <cell r="I614">
            <v>-1</v>
          </cell>
          <cell r="J614">
            <v>-1</v>
          </cell>
          <cell r="K614">
            <v>-1</v>
          </cell>
          <cell r="L614">
            <v>-1</v>
          </cell>
          <cell r="M614">
            <v>-1</v>
          </cell>
          <cell r="N614">
            <v>-1</v>
          </cell>
          <cell r="O614">
            <v>-1</v>
          </cell>
        </row>
        <row r="615">
          <cell r="D615">
            <v>-1</v>
          </cell>
          <cell r="E615">
            <v>-1</v>
          </cell>
          <cell r="F615">
            <v>-1</v>
          </cell>
          <cell r="G615">
            <v>-1</v>
          </cell>
          <cell r="H615">
            <v>-1</v>
          </cell>
          <cell r="I615">
            <v>-1</v>
          </cell>
          <cell r="J615">
            <v>-1</v>
          </cell>
          <cell r="K615">
            <v>-1</v>
          </cell>
          <cell r="L615">
            <v>-1</v>
          </cell>
          <cell r="M615">
            <v>-1</v>
          </cell>
          <cell r="N615">
            <v>-1</v>
          </cell>
          <cell r="O615">
            <v>-1</v>
          </cell>
        </row>
        <row r="616">
          <cell r="D616">
            <v>-1</v>
          </cell>
          <cell r="E616">
            <v>-1</v>
          </cell>
          <cell r="F616">
            <v>-1</v>
          </cell>
          <cell r="G616">
            <v>-1</v>
          </cell>
          <cell r="H616">
            <v>-1</v>
          </cell>
          <cell r="I616">
            <v>-1</v>
          </cell>
          <cell r="J616">
            <v>-1</v>
          </cell>
          <cell r="K616">
            <v>-1</v>
          </cell>
          <cell r="L616">
            <v>-1</v>
          </cell>
          <cell r="M616">
            <v>-1</v>
          </cell>
          <cell r="N616">
            <v>-1</v>
          </cell>
          <cell r="O616">
            <v>-1</v>
          </cell>
        </row>
        <row r="617">
          <cell r="D617">
            <v>-1</v>
          </cell>
          <cell r="E617">
            <v>-1</v>
          </cell>
          <cell r="F617">
            <v>-1</v>
          </cell>
          <cell r="G617">
            <v>-1</v>
          </cell>
          <cell r="H617">
            <v>-1</v>
          </cell>
          <cell r="I617">
            <v>-1</v>
          </cell>
          <cell r="J617">
            <v>-1</v>
          </cell>
          <cell r="K617">
            <v>-1</v>
          </cell>
          <cell r="L617">
            <v>-1</v>
          </cell>
          <cell r="M617">
            <v>-1</v>
          </cell>
          <cell r="N617">
            <v>-1</v>
          </cell>
          <cell r="O617">
            <v>-1</v>
          </cell>
        </row>
        <row r="618">
          <cell r="D618">
            <v>-1</v>
          </cell>
          <cell r="E618">
            <v>-1</v>
          </cell>
          <cell r="F618">
            <v>-1</v>
          </cell>
          <cell r="G618">
            <v>-1</v>
          </cell>
          <cell r="H618">
            <v>-1</v>
          </cell>
          <cell r="I618">
            <v>-1</v>
          </cell>
          <cell r="J618">
            <v>-1</v>
          </cell>
          <cell r="K618">
            <v>-1</v>
          </cell>
          <cell r="L618">
            <v>-1</v>
          </cell>
          <cell r="M618">
            <v>-1</v>
          </cell>
          <cell r="N618">
            <v>-1</v>
          </cell>
          <cell r="O618">
            <v>-1</v>
          </cell>
        </row>
        <row r="619">
          <cell r="D619">
            <v>-1</v>
          </cell>
          <cell r="E619">
            <v>-1</v>
          </cell>
          <cell r="F619">
            <v>-1</v>
          </cell>
          <cell r="G619">
            <v>-1</v>
          </cell>
          <cell r="H619">
            <v>-1</v>
          </cell>
          <cell r="I619">
            <v>-1</v>
          </cell>
          <cell r="J619">
            <v>-1</v>
          </cell>
          <cell r="K619">
            <v>-1</v>
          </cell>
          <cell r="L619">
            <v>-1</v>
          </cell>
          <cell r="M619">
            <v>-1</v>
          </cell>
          <cell r="N619">
            <v>-1</v>
          </cell>
          <cell r="O619">
            <v>-1</v>
          </cell>
        </row>
        <row r="620">
          <cell r="D620">
            <v>-1</v>
          </cell>
          <cell r="E620">
            <v>-1</v>
          </cell>
          <cell r="F620">
            <v>-1</v>
          </cell>
          <cell r="G620">
            <v>-1</v>
          </cell>
          <cell r="H620">
            <v>-1</v>
          </cell>
          <cell r="I620">
            <v>-1</v>
          </cell>
          <cell r="J620">
            <v>-1</v>
          </cell>
          <cell r="K620">
            <v>-1</v>
          </cell>
          <cell r="L620">
            <v>-1</v>
          </cell>
          <cell r="M620">
            <v>-1</v>
          </cell>
          <cell r="N620">
            <v>-1</v>
          </cell>
          <cell r="O620">
            <v>-1</v>
          </cell>
        </row>
        <row r="621">
          <cell r="D621">
            <v>-1</v>
          </cell>
          <cell r="E621">
            <v>-1</v>
          </cell>
          <cell r="F621">
            <v>-1</v>
          </cell>
          <cell r="G621">
            <v>-1</v>
          </cell>
          <cell r="H621">
            <v>-1</v>
          </cell>
          <cell r="I621">
            <v>-1</v>
          </cell>
          <cell r="J621">
            <v>-1</v>
          </cell>
          <cell r="K621">
            <v>-1</v>
          </cell>
          <cell r="L621">
            <v>-1</v>
          </cell>
          <cell r="M621">
            <v>-1</v>
          </cell>
          <cell r="N621">
            <v>-1</v>
          </cell>
          <cell r="O621">
            <v>-1</v>
          </cell>
        </row>
        <row r="622">
          <cell r="D622">
            <v>-1</v>
          </cell>
          <cell r="E622">
            <v>-1</v>
          </cell>
          <cell r="F622">
            <v>-1</v>
          </cell>
          <cell r="G622">
            <v>-1</v>
          </cell>
          <cell r="H622">
            <v>-1</v>
          </cell>
          <cell r="I622">
            <v>-1</v>
          </cell>
          <cell r="J622">
            <v>-1</v>
          </cell>
          <cell r="K622">
            <v>-1</v>
          </cell>
          <cell r="L622">
            <v>-1</v>
          </cell>
          <cell r="M622">
            <v>-1</v>
          </cell>
          <cell r="N622">
            <v>-1</v>
          </cell>
          <cell r="O622">
            <v>-1</v>
          </cell>
        </row>
        <row r="623">
          <cell r="D623">
            <v>-1</v>
          </cell>
          <cell r="E623">
            <v>-1</v>
          </cell>
          <cell r="F623">
            <v>-1</v>
          </cell>
          <cell r="G623">
            <v>-1</v>
          </cell>
          <cell r="H623">
            <v>-1</v>
          </cell>
          <cell r="I623">
            <v>-1</v>
          </cell>
          <cell r="J623">
            <v>-1</v>
          </cell>
          <cell r="K623">
            <v>-1</v>
          </cell>
          <cell r="L623">
            <v>-1</v>
          </cell>
          <cell r="M623">
            <v>-1</v>
          </cell>
          <cell r="N623">
            <v>-1</v>
          </cell>
          <cell r="O623">
            <v>-1</v>
          </cell>
        </row>
        <row r="624">
          <cell r="D624">
            <v>-1</v>
          </cell>
          <cell r="E624">
            <v>-1</v>
          </cell>
          <cell r="F624">
            <v>-1</v>
          </cell>
          <cell r="G624">
            <v>-1</v>
          </cell>
          <cell r="H624">
            <v>-1</v>
          </cell>
          <cell r="I624">
            <v>-1</v>
          </cell>
          <cell r="J624">
            <v>-1</v>
          </cell>
          <cell r="K624">
            <v>-1</v>
          </cell>
          <cell r="L624">
            <v>-1</v>
          </cell>
          <cell r="M624">
            <v>-1</v>
          </cell>
          <cell r="N624">
            <v>-1</v>
          </cell>
          <cell r="O624">
            <v>-1</v>
          </cell>
        </row>
        <row r="625">
          <cell r="D625">
            <v>-1</v>
          </cell>
          <cell r="E625">
            <v>-1</v>
          </cell>
          <cell r="F625">
            <v>-1</v>
          </cell>
          <cell r="G625">
            <v>-1</v>
          </cell>
          <cell r="H625">
            <v>-1</v>
          </cell>
          <cell r="I625">
            <v>-1</v>
          </cell>
          <cell r="J625">
            <v>-1</v>
          </cell>
          <cell r="K625">
            <v>-1</v>
          </cell>
          <cell r="L625">
            <v>-1</v>
          </cell>
          <cell r="M625">
            <v>-1</v>
          </cell>
          <cell r="N625">
            <v>-1</v>
          </cell>
          <cell r="O625">
            <v>-1</v>
          </cell>
        </row>
        <row r="626">
          <cell r="D626">
            <v>-1</v>
          </cell>
          <cell r="E626">
            <v>-1</v>
          </cell>
          <cell r="F626">
            <v>-1</v>
          </cell>
          <cell r="G626">
            <v>-1</v>
          </cell>
          <cell r="H626">
            <v>-1</v>
          </cell>
          <cell r="I626">
            <v>-1</v>
          </cell>
          <cell r="J626">
            <v>-1</v>
          </cell>
          <cell r="K626">
            <v>-1</v>
          </cell>
          <cell r="L626">
            <v>-1</v>
          </cell>
          <cell r="M626">
            <v>-1</v>
          </cell>
          <cell r="N626">
            <v>-1</v>
          </cell>
          <cell r="O626">
            <v>-1</v>
          </cell>
        </row>
        <row r="627">
          <cell r="D627">
            <v>-1</v>
          </cell>
          <cell r="E627">
            <v>-1</v>
          </cell>
          <cell r="F627">
            <v>-1</v>
          </cell>
          <cell r="G627">
            <v>-1</v>
          </cell>
          <cell r="H627">
            <v>-1</v>
          </cell>
          <cell r="I627">
            <v>-1</v>
          </cell>
          <cell r="J627">
            <v>-1</v>
          </cell>
          <cell r="K627">
            <v>-1</v>
          </cell>
          <cell r="L627">
            <v>-1</v>
          </cell>
          <cell r="M627">
            <v>-1</v>
          </cell>
          <cell r="N627">
            <v>-1</v>
          </cell>
          <cell r="O627">
            <v>-1</v>
          </cell>
        </row>
        <row r="628">
          <cell r="D628">
            <v>-1</v>
          </cell>
          <cell r="E628">
            <v>-1</v>
          </cell>
          <cell r="F628">
            <v>-1</v>
          </cell>
          <cell r="G628">
            <v>-1</v>
          </cell>
          <cell r="H628">
            <v>-1</v>
          </cell>
          <cell r="I628">
            <v>-1</v>
          </cell>
          <cell r="J628">
            <v>-1</v>
          </cell>
          <cell r="K628">
            <v>-1</v>
          </cell>
          <cell r="L628">
            <v>-1</v>
          </cell>
          <cell r="M628">
            <v>-1</v>
          </cell>
          <cell r="N628">
            <v>-1</v>
          </cell>
          <cell r="O628">
            <v>-1</v>
          </cell>
        </row>
        <row r="629">
          <cell r="D629">
            <v>-1</v>
          </cell>
          <cell r="E629">
            <v>-1</v>
          </cell>
          <cell r="F629">
            <v>-1</v>
          </cell>
          <cell r="G629">
            <v>-1</v>
          </cell>
          <cell r="H629">
            <v>-1</v>
          </cell>
          <cell r="I629">
            <v>-1</v>
          </cell>
          <cell r="J629">
            <v>-1</v>
          </cell>
          <cell r="K629">
            <v>-1</v>
          </cell>
          <cell r="L629">
            <v>-1</v>
          </cell>
          <cell r="M629">
            <v>-1</v>
          </cell>
          <cell r="N629">
            <v>-1</v>
          </cell>
          <cell r="O629">
            <v>-1</v>
          </cell>
        </row>
        <row r="630">
          <cell r="D630">
            <v>-1</v>
          </cell>
          <cell r="E630">
            <v>-1</v>
          </cell>
          <cell r="F630">
            <v>-1</v>
          </cell>
          <cell r="G630">
            <v>-1</v>
          </cell>
          <cell r="H630">
            <v>-1</v>
          </cell>
          <cell r="I630">
            <v>-1</v>
          </cell>
          <cell r="J630">
            <v>-1</v>
          </cell>
          <cell r="K630">
            <v>-1</v>
          </cell>
          <cell r="L630">
            <v>-1</v>
          </cell>
          <cell r="M630">
            <v>-1</v>
          </cell>
          <cell r="N630">
            <v>-1</v>
          </cell>
          <cell r="O630">
            <v>-1</v>
          </cell>
        </row>
        <row r="631">
          <cell r="D631">
            <v>-1</v>
          </cell>
          <cell r="E631">
            <v>-1</v>
          </cell>
          <cell r="F631">
            <v>-1</v>
          </cell>
          <cell r="G631">
            <v>-1</v>
          </cell>
          <cell r="H631">
            <v>-1</v>
          </cell>
          <cell r="I631">
            <v>-1</v>
          </cell>
          <cell r="J631">
            <v>-1</v>
          </cell>
          <cell r="K631">
            <v>-1</v>
          </cell>
          <cell r="L631">
            <v>-1</v>
          </cell>
          <cell r="M631">
            <v>-1</v>
          </cell>
          <cell r="N631">
            <v>-1</v>
          </cell>
          <cell r="O631">
            <v>-1</v>
          </cell>
        </row>
        <row r="632">
          <cell r="D632">
            <v>-1</v>
          </cell>
          <cell r="E632">
            <v>-1</v>
          </cell>
          <cell r="F632">
            <v>-1</v>
          </cell>
          <cell r="G632">
            <v>-1</v>
          </cell>
          <cell r="H632">
            <v>-1</v>
          </cell>
          <cell r="I632">
            <v>-1</v>
          </cell>
          <cell r="J632">
            <v>-1</v>
          </cell>
          <cell r="K632">
            <v>-1</v>
          </cell>
          <cell r="L632">
            <v>-1</v>
          </cell>
          <cell r="M632">
            <v>-1</v>
          </cell>
          <cell r="N632">
            <v>-1</v>
          </cell>
          <cell r="O632">
            <v>-1</v>
          </cell>
        </row>
        <row r="633">
          <cell r="D633">
            <v>-1</v>
          </cell>
          <cell r="E633">
            <v>-1</v>
          </cell>
          <cell r="F633">
            <v>-1</v>
          </cell>
          <cell r="G633">
            <v>-1</v>
          </cell>
          <cell r="H633">
            <v>-1</v>
          </cell>
          <cell r="I633">
            <v>-1</v>
          </cell>
          <cell r="J633">
            <v>-1</v>
          </cell>
          <cell r="K633">
            <v>-1</v>
          </cell>
          <cell r="L633">
            <v>-1</v>
          </cell>
          <cell r="M633">
            <v>-1</v>
          </cell>
          <cell r="N633">
            <v>-1</v>
          </cell>
          <cell r="O633">
            <v>-1</v>
          </cell>
        </row>
        <row r="634">
          <cell r="D634">
            <v>-1</v>
          </cell>
          <cell r="E634">
            <v>-1</v>
          </cell>
          <cell r="F634">
            <v>-1</v>
          </cell>
          <cell r="G634">
            <v>-1</v>
          </cell>
          <cell r="H634">
            <v>-1</v>
          </cell>
          <cell r="I634">
            <v>-1</v>
          </cell>
          <cell r="J634">
            <v>-1</v>
          </cell>
          <cell r="K634">
            <v>-1</v>
          </cell>
          <cell r="L634">
            <v>-1</v>
          </cell>
          <cell r="M634">
            <v>-1</v>
          </cell>
          <cell r="N634">
            <v>-1</v>
          </cell>
          <cell r="O634">
            <v>-1</v>
          </cell>
        </row>
        <row r="635">
          <cell r="D635">
            <v>-1</v>
          </cell>
          <cell r="E635">
            <v>-1</v>
          </cell>
          <cell r="F635">
            <v>-1</v>
          </cell>
          <cell r="G635">
            <v>-1</v>
          </cell>
          <cell r="H635">
            <v>-1</v>
          </cell>
          <cell r="I635">
            <v>-1</v>
          </cell>
          <cell r="J635">
            <v>-1</v>
          </cell>
          <cell r="K635">
            <v>-1</v>
          </cell>
          <cell r="L635">
            <v>-1</v>
          </cell>
          <cell r="M635">
            <v>-1</v>
          </cell>
          <cell r="N635">
            <v>-1</v>
          </cell>
          <cell r="O635">
            <v>-1</v>
          </cell>
        </row>
        <row r="636">
          <cell r="D636">
            <v>-1</v>
          </cell>
          <cell r="E636">
            <v>-1</v>
          </cell>
          <cell r="F636">
            <v>-1</v>
          </cell>
          <cell r="G636">
            <v>-1</v>
          </cell>
          <cell r="H636">
            <v>-1</v>
          </cell>
          <cell r="I636">
            <v>-1</v>
          </cell>
          <cell r="J636">
            <v>-1</v>
          </cell>
          <cell r="K636">
            <v>-1</v>
          </cell>
          <cell r="L636">
            <v>-1</v>
          </cell>
          <cell r="M636">
            <v>-1</v>
          </cell>
          <cell r="N636">
            <v>-1</v>
          </cell>
          <cell r="O636">
            <v>-1</v>
          </cell>
        </row>
        <row r="637">
          <cell r="D637">
            <v>-1</v>
          </cell>
          <cell r="E637">
            <v>-1</v>
          </cell>
          <cell r="F637">
            <v>-1</v>
          </cell>
          <cell r="G637">
            <v>-1</v>
          </cell>
          <cell r="H637">
            <v>-1</v>
          </cell>
          <cell r="I637">
            <v>-1</v>
          </cell>
          <cell r="J637">
            <v>-1</v>
          </cell>
          <cell r="K637">
            <v>-1</v>
          </cell>
          <cell r="L637">
            <v>-1</v>
          </cell>
          <cell r="M637">
            <v>-1</v>
          </cell>
          <cell r="N637">
            <v>-1</v>
          </cell>
          <cell r="O637">
            <v>-1</v>
          </cell>
        </row>
        <row r="638">
          <cell r="D638">
            <v>-1</v>
          </cell>
          <cell r="E638">
            <v>-1</v>
          </cell>
          <cell r="F638">
            <v>-1</v>
          </cell>
          <cell r="G638">
            <v>-1</v>
          </cell>
          <cell r="H638">
            <v>-1</v>
          </cell>
          <cell r="I638">
            <v>-1</v>
          </cell>
          <cell r="J638">
            <v>-1</v>
          </cell>
          <cell r="K638">
            <v>-1</v>
          </cell>
          <cell r="L638">
            <v>-1</v>
          </cell>
          <cell r="M638">
            <v>-1</v>
          </cell>
          <cell r="N638">
            <v>-1</v>
          </cell>
          <cell r="O638">
            <v>-1</v>
          </cell>
        </row>
        <row r="639">
          <cell r="D639">
            <v>-1</v>
          </cell>
          <cell r="E639">
            <v>-1</v>
          </cell>
          <cell r="F639">
            <v>-1</v>
          </cell>
          <cell r="G639">
            <v>-1</v>
          </cell>
          <cell r="H639">
            <v>-1</v>
          </cell>
          <cell r="I639">
            <v>-1</v>
          </cell>
          <cell r="J639">
            <v>-1</v>
          </cell>
          <cell r="K639">
            <v>-1</v>
          </cell>
          <cell r="L639">
            <v>-1</v>
          </cell>
          <cell r="M639">
            <v>-1</v>
          </cell>
          <cell r="N639">
            <v>-1</v>
          </cell>
          <cell r="O639">
            <v>-1</v>
          </cell>
        </row>
        <row r="640">
          <cell r="D640">
            <v>-1</v>
          </cell>
          <cell r="E640">
            <v>-1</v>
          </cell>
          <cell r="F640">
            <v>-1</v>
          </cell>
          <cell r="G640">
            <v>-1</v>
          </cell>
          <cell r="H640">
            <v>-1</v>
          </cell>
          <cell r="I640">
            <v>-1</v>
          </cell>
          <cell r="J640">
            <v>-1</v>
          </cell>
          <cell r="K640">
            <v>-1</v>
          </cell>
          <cell r="L640">
            <v>-1</v>
          </cell>
          <cell r="M640">
            <v>-1</v>
          </cell>
          <cell r="N640">
            <v>-1</v>
          </cell>
          <cell r="O640">
            <v>-1</v>
          </cell>
        </row>
        <row r="641">
          <cell r="D641">
            <v>-1</v>
          </cell>
          <cell r="E641">
            <v>-1</v>
          </cell>
          <cell r="F641">
            <v>-1</v>
          </cell>
          <cell r="G641">
            <v>-1</v>
          </cell>
          <cell r="H641">
            <v>-1</v>
          </cell>
          <cell r="I641">
            <v>-1</v>
          </cell>
          <cell r="J641">
            <v>-1</v>
          </cell>
          <cell r="K641">
            <v>-1</v>
          </cell>
          <cell r="L641">
            <v>-1</v>
          </cell>
          <cell r="M641">
            <v>-1</v>
          </cell>
          <cell r="N641">
            <v>-1</v>
          </cell>
          <cell r="O641">
            <v>-1</v>
          </cell>
        </row>
        <row r="642">
          <cell r="D642">
            <v>-1</v>
          </cell>
          <cell r="E642">
            <v>-1</v>
          </cell>
          <cell r="F642">
            <v>-1</v>
          </cell>
          <cell r="G642">
            <v>-1</v>
          </cell>
          <cell r="H642">
            <v>-1</v>
          </cell>
          <cell r="I642">
            <v>-1</v>
          </cell>
          <cell r="J642">
            <v>-1</v>
          </cell>
          <cell r="K642">
            <v>-1</v>
          </cell>
          <cell r="L642">
            <v>-1</v>
          </cell>
          <cell r="M642">
            <v>-1</v>
          </cell>
          <cell r="N642">
            <v>-1</v>
          </cell>
          <cell r="O642">
            <v>-1</v>
          </cell>
        </row>
        <row r="643">
          <cell r="D643">
            <v>-1</v>
          </cell>
          <cell r="E643">
            <v>-1</v>
          </cell>
          <cell r="F643">
            <v>-1</v>
          </cell>
          <cell r="G643">
            <v>-1</v>
          </cell>
          <cell r="H643">
            <v>-1</v>
          </cell>
          <cell r="I643">
            <v>-1</v>
          </cell>
          <cell r="J643">
            <v>-1</v>
          </cell>
          <cell r="K643">
            <v>-1</v>
          </cell>
          <cell r="L643">
            <v>-1</v>
          </cell>
          <cell r="M643">
            <v>-1</v>
          </cell>
          <cell r="N643">
            <v>-1</v>
          </cell>
          <cell r="O643">
            <v>-1</v>
          </cell>
        </row>
        <row r="644">
          <cell r="D644">
            <v>-1</v>
          </cell>
          <cell r="E644">
            <v>-1</v>
          </cell>
          <cell r="F644">
            <v>-1</v>
          </cell>
          <cell r="G644">
            <v>-1</v>
          </cell>
          <cell r="H644">
            <v>-1</v>
          </cell>
          <cell r="I644">
            <v>-1</v>
          </cell>
          <cell r="J644">
            <v>-1</v>
          </cell>
          <cell r="K644">
            <v>-1</v>
          </cell>
          <cell r="L644">
            <v>-1</v>
          </cell>
          <cell r="M644">
            <v>-1</v>
          </cell>
          <cell r="N644">
            <v>-1</v>
          </cell>
          <cell r="O644">
            <v>-1</v>
          </cell>
        </row>
        <row r="645">
          <cell r="D645">
            <v>-1</v>
          </cell>
          <cell r="E645">
            <v>-1</v>
          </cell>
          <cell r="F645">
            <v>-1</v>
          </cell>
          <cell r="G645">
            <v>-1</v>
          </cell>
          <cell r="H645">
            <v>-1</v>
          </cell>
          <cell r="I645">
            <v>-1</v>
          </cell>
          <cell r="J645">
            <v>-1</v>
          </cell>
          <cell r="K645">
            <v>-1</v>
          </cell>
          <cell r="L645">
            <v>-1</v>
          </cell>
          <cell r="M645">
            <v>-1</v>
          </cell>
          <cell r="N645">
            <v>-1</v>
          </cell>
          <cell r="O645">
            <v>-1</v>
          </cell>
        </row>
        <row r="646">
          <cell r="D646">
            <v>-1</v>
          </cell>
          <cell r="E646">
            <v>-1</v>
          </cell>
          <cell r="F646">
            <v>-1</v>
          </cell>
          <cell r="G646">
            <v>-1</v>
          </cell>
          <cell r="H646">
            <v>-1</v>
          </cell>
          <cell r="I646">
            <v>-1</v>
          </cell>
          <cell r="J646">
            <v>-1</v>
          </cell>
          <cell r="K646">
            <v>-1</v>
          </cell>
          <cell r="L646">
            <v>-1</v>
          </cell>
          <cell r="M646">
            <v>-1</v>
          </cell>
          <cell r="N646">
            <v>-1</v>
          </cell>
          <cell r="O646">
            <v>-1</v>
          </cell>
        </row>
        <row r="647">
          <cell r="D647">
            <v>-1</v>
          </cell>
          <cell r="E647">
            <v>-1</v>
          </cell>
          <cell r="F647">
            <v>-1</v>
          </cell>
          <cell r="G647">
            <v>-1</v>
          </cell>
          <cell r="H647">
            <v>-1</v>
          </cell>
          <cell r="I647">
            <v>-1</v>
          </cell>
          <cell r="J647">
            <v>-1</v>
          </cell>
          <cell r="K647">
            <v>-1</v>
          </cell>
          <cell r="L647">
            <v>-1</v>
          </cell>
          <cell r="M647">
            <v>-1</v>
          </cell>
          <cell r="N647">
            <v>-1</v>
          </cell>
          <cell r="O647">
            <v>-1</v>
          </cell>
        </row>
        <row r="648">
          <cell r="D648">
            <v>-1</v>
          </cell>
          <cell r="E648">
            <v>-1</v>
          </cell>
          <cell r="F648">
            <v>-1</v>
          </cell>
          <cell r="G648">
            <v>-1</v>
          </cell>
          <cell r="H648">
            <v>-1</v>
          </cell>
          <cell r="I648">
            <v>-1</v>
          </cell>
          <cell r="J648">
            <v>-1</v>
          </cell>
          <cell r="K648">
            <v>-1</v>
          </cell>
          <cell r="L648">
            <v>-1</v>
          </cell>
          <cell r="M648">
            <v>-1</v>
          </cell>
          <cell r="N648">
            <v>-1</v>
          </cell>
          <cell r="O648">
            <v>-1</v>
          </cell>
        </row>
        <row r="649">
          <cell r="D649">
            <v>-1</v>
          </cell>
          <cell r="E649">
            <v>-1</v>
          </cell>
          <cell r="F649">
            <v>-1</v>
          </cell>
          <cell r="G649">
            <v>-1</v>
          </cell>
          <cell r="H649">
            <v>-1</v>
          </cell>
          <cell r="I649">
            <v>-1</v>
          </cell>
          <cell r="J649">
            <v>-1</v>
          </cell>
          <cell r="K649">
            <v>-1</v>
          </cell>
          <cell r="L649">
            <v>-1</v>
          </cell>
          <cell r="M649">
            <v>-1</v>
          </cell>
          <cell r="N649">
            <v>-1</v>
          </cell>
          <cell r="O649">
            <v>-1</v>
          </cell>
        </row>
        <row r="650">
          <cell r="D650">
            <v>-1</v>
          </cell>
          <cell r="E650">
            <v>-1</v>
          </cell>
          <cell r="F650">
            <v>-1</v>
          </cell>
          <cell r="G650">
            <v>-1</v>
          </cell>
          <cell r="H650">
            <v>-1</v>
          </cell>
          <cell r="I650">
            <v>-1</v>
          </cell>
          <cell r="J650">
            <v>-1</v>
          </cell>
          <cell r="K650">
            <v>-1</v>
          </cell>
          <cell r="L650">
            <v>-1</v>
          </cell>
          <cell r="M650">
            <v>-1</v>
          </cell>
          <cell r="N650">
            <v>-1</v>
          </cell>
          <cell r="O650">
            <v>-1</v>
          </cell>
        </row>
        <row r="651">
          <cell r="D651">
            <v>-1</v>
          </cell>
          <cell r="E651">
            <v>-1</v>
          </cell>
          <cell r="F651">
            <v>-1</v>
          </cell>
          <cell r="G651">
            <v>-1</v>
          </cell>
          <cell r="H651">
            <v>-1</v>
          </cell>
          <cell r="I651">
            <v>-1</v>
          </cell>
          <cell r="J651">
            <v>-1</v>
          </cell>
          <cell r="K651">
            <v>-1</v>
          </cell>
          <cell r="L651">
            <v>-1</v>
          </cell>
          <cell r="M651">
            <v>-1</v>
          </cell>
          <cell r="N651">
            <v>-1</v>
          </cell>
          <cell r="O651">
            <v>-1</v>
          </cell>
        </row>
        <row r="652">
          <cell r="D652">
            <v>-1</v>
          </cell>
          <cell r="E652">
            <v>-1</v>
          </cell>
          <cell r="F652">
            <v>-1</v>
          </cell>
          <cell r="G652">
            <v>-1</v>
          </cell>
          <cell r="H652">
            <v>-1</v>
          </cell>
          <cell r="I652">
            <v>-1</v>
          </cell>
          <cell r="J652">
            <v>-1</v>
          </cell>
          <cell r="K652">
            <v>-1</v>
          </cell>
          <cell r="L652">
            <v>-1</v>
          </cell>
          <cell r="M652">
            <v>-1</v>
          </cell>
          <cell r="N652">
            <v>-1</v>
          </cell>
          <cell r="O652">
            <v>-1</v>
          </cell>
        </row>
        <row r="653">
          <cell r="D653">
            <v>-1</v>
          </cell>
          <cell r="E653">
            <v>-1</v>
          </cell>
          <cell r="F653">
            <v>-1</v>
          </cell>
          <cell r="G653">
            <v>-1</v>
          </cell>
          <cell r="H653">
            <v>-1</v>
          </cell>
          <cell r="I653">
            <v>-1</v>
          </cell>
          <cell r="J653">
            <v>-1</v>
          </cell>
          <cell r="K653">
            <v>-1</v>
          </cell>
          <cell r="L653">
            <v>-1</v>
          </cell>
          <cell r="M653">
            <v>-1</v>
          </cell>
          <cell r="N653">
            <v>-1</v>
          </cell>
          <cell r="O653">
            <v>-1</v>
          </cell>
        </row>
        <row r="654">
          <cell r="D654">
            <v>-1</v>
          </cell>
          <cell r="E654">
            <v>-1</v>
          </cell>
          <cell r="F654">
            <v>-1</v>
          </cell>
          <cell r="G654">
            <v>-1</v>
          </cell>
          <cell r="H654">
            <v>-1</v>
          </cell>
          <cell r="I654">
            <v>-1</v>
          </cell>
          <cell r="J654">
            <v>-1</v>
          </cell>
          <cell r="K654">
            <v>-1</v>
          </cell>
          <cell r="L654">
            <v>-1</v>
          </cell>
          <cell r="M654">
            <v>-1</v>
          </cell>
          <cell r="N654">
            <v>-1</v>
          </cell>
          <cell r="O654">
            <v>-1</v>
          </cell>
        </row>
        <row r="655">
          <cell r="D655">
            <v>-1</v>
          </cell>
          <cell r="E655">
            <v>-1</v>
          </cell>
          <cell r="F655">
            <v>-1</v>
          </cell>
          <cell r="G655">
            <v>-1</v>
          </cell>
          <cell r="H655">
            <v>-1</v>
          </cell>
          <cell r="I655">
            <v>-1</v>
          </cell>
          <cell r="J655">
            <v>-1</v>
          </cell>
          <cell r="K655">
            <v>-1</v>
          </cell>
          <cell r="L655">
            <v>-1</v>
          </cell>
          <cell r="M655">
            <v>-1</v>
          </cell>
          <cell r="N655">
            <v>-1</v>
          </cell>
          <cell r="O655">
            <v>-1</v>
          </cell>
        </row>
        <row r="656">
          <cell r="D656">
            <v>-1</v>
          </cell>
          <cell r="E656">
            <v>-1</v>
          </cell>
          <cell r="F656">
            <v>-1</v>
          </cell>
          <cell r="G656">
            <v>-1</v>
          </cell>
          <cell r="H656">
            <v>-1</v>
          </cell>
          <cell r="I656">
            <v>-1</v>
          </cell>
          <cell r="J656">
            <v>-1</v>
          </cell>
          <cell r="K656">
            <v>-1</v>
          </cell>
          <cell r="L656">
            <v>-1</v>
          </cell>
          <cell r="M656">
            <v>-1</v>
          </cell>
          <cell r="N656">
            <v>-1</v>
          </cell>
          <cell r="O656">
            <v>-1</v>
          </cell>
        </row>
        <row r="657">
          <cell r="D657">
            <v>-1</v>
          </cell>
          <cell r="E657">
            <v>-1</v>
          </cell>
          <cell r="F657">
            <v>-1</v>
          </cell>
          <cell r="G657">
            <v>-1</v>
          </cell>
          <cell r="H657">
            <v>-1</v>
          </cell>
          <cell r="I657">
            <v>-1</v>
          </cell>
          <cell r="J657">
            <v>-1</v>
          </cell>
          <cell r="K657">
            <v>-1</v>
          </cell>
          <cell r="L657">
            <v>-1</v>
          </cell>
          <cell r="M657">
            <v>-1</v>
          </cell>
          <cell r="N657">
            <v>-1</v>
          </cell>
          <cell r="O657">
            <v>-1</v>
          </cell>
        </row>
        <row r="658">
          <cell r="D658">
            <v>-1</v>
          </cell>
          <cell r="E658">
            <v>-1</v>
          </cell>
          <cell r="F658">
            <v>-1</v>
          </cell>
          <cell r="G658">
            <v>-1</v>
          </cell>
          <cell r="H658">
            <v>-1</v>
          </cell>
          <cell r="I658">
            <v>-1</v>
          </cell>
          <cell r="J658">
            <v>-1</v>
          </cell>
          <cell r="K658">
            <v>-1</v>
          </cell>
          <cell r="L658">
            <v>-1</v>
          </cell>
          <cell r="M658">
            <v>-1</v>
          </cell>
          <cell r="N658">
            <v>-1</v>
          </cell>
          <cell r="O658">
            <v>-1</v>
          </cell>
        </row>
        <row r="659">
          <cell r="D659">
            <v>-1</v>
          </cell>
          <cell r="E659">
            <v>-1</v>
          </cell>
          <cell r="F659">
            <v>-1</v>
          </cell>
          <cell r="G659">
            <v>-1</v>
          </cell>
          <cell r="H659">
            <v>-1</v>
          </cell>
          <cell r="I659">
            <v>-1</v>
          </cell>
          <cell r="J659">
            <v>-1</v>
          </cell>
          <cell r="K659">
            <v>-1</v>
          </cell>
          <cell r="L659">
            <v>-1</v>
          </cell>
          <cell r="M659">
            <v>-1</v>
          </cell>
          <cell r="N659">
            <v>-1</v>
          </cell>
          <cell r="O659">
            <v>-1</v>
          </cell>
        </row>
        <row r="660">
          <cell r="D660">
            <v>-1</v>
          </cell>
          <cell r="E660">
            <v>-1</v>
          </cell>
          <cell r="F660">
            <v>-1</v>
          </cell>
          <cell r="G660">
            <v>-1</v>
          </cell>
          <cell r="H660">
            <v>-1</v>
          </cell>
          <cell r="I660">
            <v>-1</v>
          </cell>
          <cell r="J660">
            <v>-1</v>
          </cell>
          <cell r="K660">
            <v>-1</v>
          </cell>
          <cell r="L660">
            <v>-1</v>
          </cell>
          <cell r="M660">
            <v>-1</v>
          </cell>
          <cell r="N660">
            <v>-1</v>
          </cell>
          <cell r="O660">
            <v>-1</v>
          </cell>
        </row>
        <row r="661">
          <cell r="D661">
            <v>-1</v>
          </cell>
          <cell r="E661">
            <v>-1</v>
          </cell>
          <cell r="F661">
            <v>-1</v>
          </cell>
          <cell r="G661">
            <v>-1</v>
          </cell>
          <cell r="H661">
            <v>-1</v>
          </cell>
          <cell r="I661">
            <v>-1</v>
          </cell>
          <cell r="J661">
            <v>-1</v>
          </cell>
          <cell r="K661">
            <v>-1</v>
          </cell>
          <cell r="L661">
            <v>-1</v>
          </cell>
          <cell r="M661">
            <v>-1</v>
          </cell>
          <cell r="N661">
            <v>-1</v>
          </cell>
          <cell r="O661">
            <v>-1</v>
          </cell>
        </row>
        <row r="662">
          <cell r="D662">
            <v>-1</v>
          </cell>
          <cell r="E662">
            <v>-1</v>
          </cell>
          <cell r="F662">
            <v>-1</v>
          </cell>
          <cell r="G662">
            <v>-1</v>
          </cell>
          <cell r="H662">
            <v>-1</v>
          </cell>
          <cell r="I662">
            <v>-1</v>
          </cell>
          <cell r="J662">
            <v>-1</v>
          </cell>
          <cell r="K662">
            <v>-1</v>
          </cell>
          <cell r="L662">
            <v>-1</v>
          </cell>
          <cell r="M662">
            <v>-1</v>
          </cell>
          <cell r="N662">
            <v>-1</v>
          </cell>
          <cell r="O662">
            <v>-1</v>
          </cell>
        </row>
        <row r="663">
          <cell r="D663">
            <v>-1</v>
          </cell>
          <cell r="E663">
            <v>-1</v>
          </cell>
          <cell r="F663">
            <v>-1</v>
          </cell>
          <cell r="G663">
            <v>-1</v>
          </cell>
          <cell r="H663">
            <v>-1</v>
          </cell>
          <cell r="I663">
            <v>-1</v>
          </cell>
          <cell r="J663">
            <v>-1</v>
          </cell>
          <cell r="K663">
            <v>-1</v>
          </cell>
          <cell r="L663">
            <v>-1</v>
          </cell>
          <cell r="M663">
            <v>-1</v>
          </cell>
          <cell r="N663">
            <v>-1</v>
          </cell>
          <cell r="O663">
            <v>-1</v>
          </cell>
        </row>
        <row r="664">
          <cell r="D664">
            <v>-1</v>
          </cell>
          <cell r="E664">
            <v>-1</v>
          </cell>
          <cell r="F664">
            <v>-1</v>
          </cell>
          <cell r="G664">
            <v>-1</v>
          </cell>
          <cell r="H664">
            <v>-1</v>
          </cell>
          <cell r="I664">
            <v>-1</v>
          </cell>
          <cell r="J664">
            <v>-1</v>
          </cell>
          <cell r="K664">
            <v>-1</v>
          </cell>
          <cell r="L664">
            <v>-1</v>
          </cell>
          <cell r="M664">
            <v>-1</v>
          </cell>
          <cell r="N664">
            <v>-1</v>
          </cell>
          <cell r="O664">
            <v>-1</v>
          </cell>
        </row>
        <row r="665">
          <cell r="D665">
            <v>-1</v>
          </cell>
          <cell r="E665">
            <v>-1</v>
          </cell>
          <cell r="F665">
            <v>-1</v>
          </cell>
          <cell r="G665">
            <v>-1</v>
          </cell>
          <cell r="H665">
            <v>-1</v>
          </cell>
          <cell r="I665">
            <v>-1</v>
          </cell>
          <cell r="J665">
            <v>-1</v>
          </cell>
          <cell r="K665">
            <v>-1</v>
          </cell>
          <cell r="L665">
            <v>-1</v>
          </cell>
          <cell r="M665">
            <v>-1</v>
          </cell>
          <cell r="N665">
            <v>-1</v>
          </cell>
          <cell r="O665">
            <v>-1</v>
          </cell>
        </row>
        <row r="666">
          <cell r="D666">
            <v>-1</v>
          </cell>
          <cell r="E666">
            <v>-1</v>
          </cell>
          <cell r="F666">
            <v>-1</v>
          </cell>
          <cell r="G666">
            <v>-1</v>
          </cell>
          <cell r="H666">
            <v>-1</v>
          </cell>
          <cell r="I666">
            <v>-1</v>
          </cell>
          <cell r="J666">
            <v>-1</v>
          </cell>
          <cell r="K666">
            <v>-1</v>
          </cell>
          <cell r="L666">
            <v>-1</v>
          </cell>
          <cell r="M666">
            <v>-1</v>
          </cell>
          <cell r="N666">
            <v>-1</v>
          </cell>
          <cell r="O666">
            <v>-1</v>
          </cell>
        </row>
        <row r="667">
          <cell r="D667">
            <v>-1</v>
          </cell>
          <cell r="E667">
            <v>-1</v>
          </cell>
          <cell r="F667">
            <v>-1</v>
          </cell>
          <cell r="G667">
            <v>-1</v>
          </cell>
          <cell r="H667">
            <v>-1</v>
          </cell>
          <cell r="I667">
            <v>-1</v>
          </cell>
          <cell r="J667">
            <v>-1</v>
          </cell>
          <cell r="K667">
            <v>-1</v>
          </cell>
          <cell r="L667">
            <v>-1</v>
          </cell>
          <cell r="M667">
            <v>-1</v>
          </cell>
          <cell r="N667">
            <v>-1</v>
          </cell>
          <cell r="O667">
            <v>-1</v>
          </cell>
        </row>
        <row r="668">
          <cell r="D668">
            <v>-1</v>
          </cell>
          <cell r="E668">
            <v>-1</v>
          </cell>
          <cell r="F668">
            <v>-1</v>
          </cell>
          <cell r="G668">
            <v>-1</v>
          </cell>
          <cell r="H668">
            <v>-1</v>
          </cell>
          <cell r="I668">
            <v>-1</v>
          </cell>
          <cell r="J668">
            <v>-1</v>
          </cell>
          <cell r="K668">
            <v>-1</v>
          </cell>
          <cell r="L668">
            <v>-1</v>
          </cell>
          <cell r="M668">
            <v>-1</v>
          </cell>
          <cell r="N668">
            <v>-1</v>
          </cell>
          <cell r="O668">
            <v>-1</v>
          </cell>
        </row>
        <row r="669">
          <cell r="D669">
            <v>-1</v>
          </cell>
          <cell r="E669">
            <v>-1</v>
          </cell>
          <cell r="F669">
            <v>-1</v>
          </cell>
          <cell r="G669">
            <v>-1</v>
          </cell>
          <cell r="H669">
            <v>-1</v>
          </cell>
          <cell r="I669">
            <v>-1</v>
          </cell>
          <cell r="J669">
            <v>-1</v>
          </cell>
          <cell r="K669">
            <v>-1</v>
          </cell>
          <cell r="L669">
            <v>-1</v>
          </cell>
          <cell r="M669">
            <v>-1</v>
          </cell>
          <cell r="N669">
            <v>-1</v>
          </cell>
          <cell r="O669">
            <v>-1</v>
          </cell>
        </row>
        <row r="670">
          <cell r="D670">
            <v>-1</v>
          </cell>
          <cell r="E670">
            <v>-1</v>
          </cell>
          <cell r="F670">
            <v>-1</v>
          </cell>
          <cell r="G670">
            <v>-1</v>
          </cell>
          <cell r="H670">
            <v>-1</v>
          </cell>
          <cell r="I670">
            <v>-1</v>
          </cell>
          <cell r="J670">
            <v>-1</v>
          </cell>
          <cell r="K670">
            <v>-1</v>
          </cell>
          <cell r="L670">
            <v>-1</v>
          </cell>
          <cell r="M670">
            <v>-1</v>
          </cell>
          <cell r="N670">
            <v>-1</v>
          </cell>
          <cell r="O670">
            <v>-1</v>
          </cell>
        </row>
        <row r="671">
          <cell r="D671">
            <v>-1</v>
          </cell>
          <cell r="E671">
            <v>-1</v>
          </cell>
          <cell r="F671">
            <v>-1</v>
          </cell>
          <cell r="G671">
            <v>-1</v>
          </cell>
          <cell r="H671">
            <v>-1</v>
          </cell>
          <cell r="I671">
            <v>-1</v>
          </cell>
          <cell r="J671">
            <v>-1</v>
          </cell>
          <cell r="K671">
            <v>-1</v>
          </cell>
          <cell r="L671">
            <v>-1</v>
          </cell>
          <cell r="M671">
            <v>-1</v>
          </cell>
          <cell r="N671">
            <v>-1</v>
          </cell>
          <cell r="O671">
            <v>-1</v>
          </cell>
        </row>
        <row r="672">
          <cell r="D672">
            <v>-1</v>
          </cell>
          <cell r="E672">
            <v>-1</v>
          </cell>
          <cell r="F672">
            <v>-1</v>
          </cell>
          <cell r="G672">
            <v>-1</v>
          </cell>
          <cell r="H672">
            <v>-1</v>
          </cell>
          <cell r="I672">
            <v>-1</v>
          </cell>
          <cell r="J672">
            <v>-1</v>
          </cell>
          <cell r="K672">
            <v>-1</v>
          </cell>
          <cell r="L672">
            <v>-1</v>
          </cell>
          <cell r="M672">
            <v>-1</v>
          </cell>
          <cell r="N672">
            <v>-1</v>
          </cell>
          <cell r="O672">
            <v>-1</v>
          </cell>
        </row>
        <row r="673">
          <cell r="D673">
            <v>-1</v>
          </cell>
          <cell r="E673">
            <v>-1</v>
          </cell>
          <cell r="F673">
            <v>-1</v>
          </cell>
          <cell r="G673">
            <v>-1</v>
          </cell>
          <cell r="H673">
            <v>-1</v>
          </cell>
          <cell r="I673">
            <v>-1</v>
          </cell>
          <cell r="J673">
            <v>-1</v>
          </cell>
          <cell r="K673">
            <v>-1</v>
          </cell>
          <cell r="L673">
            <v>-1</v>
          </cell>
          <cell r="M673">
            <v>-1</v>
          </cell>
          <cell r="N673">
            <v>-1</v>
          </cell>
          <cell r="O673">
            <v>-1</v>
          </cell>
        </row>
        <row r="674">
          <cell r="D674">
            <v>-1</v>
          </cell>
          <cell r="E674">
            <v>-1</v>
          </cell>
          <cell r="F674">
            <v>-1</v>
          </cell>
          <cell r="G674">
            <v>-1</v>
          </cell>
          <cell r="H674">
            <v>-1</v>
          </cell>
          <cell r="I674">
            <v>-1</v>
          </cell>
          <cell r="J674">
            <v>-1</v>
          </cell>
          <cell r="K674">
            <v>-1</v>
          </cell>
          <cell r="L674">
            <v>-1</v>
          </cell>
          <cell r="M674">
            <v>-1</v>
          </cell>
          <cell r="N674">
            <v>-1</v>
          </cell>
          <cell r="O674">
            <v>-1</v>
          </cell>
        </row>
        <row r="675">
          <cell r="D675">
            <v>-1</v>
          </cell>
          <cell r="E675">
            <v>-1</v>
          </cell>
          <cell r="F675">
            <v>-1</v>
          </cell>
          <cell r="G675">
            <v>-1</v>
          </cell>
          <cell r="H675">
            <v>-1</v>
          </cell>
          <cell r="I675">
            <v>-1</v>
          </cell>
          <cell r="J675">
            <v>-1</v>
          </cell>
          <cell r="K675">
            <v>-1</v>
          </cell>
          <cell r="L675">
            <v>-1</v>
          </cell>
          <cell r="M675">
            <v>-1</v>
          </cell>
          <cell r="N675">
            <v>-1</v>
          </cell>
          <cell r="O675">
            <v>-1</v>
          </cell>
        </row>
        <row r="676">
          <cell r="D676">
            <v>-1</v>
          </cell>
          <cell r="E676">
            <v>-1</v>
          </cell>
          <cell r="F676">
            <v>-1</v>
          </cell>
          <cell r="G676">
            <v>-1</v>
          </cell>
          <cell r="H676">
            <v>-1</v>
          </cell>
          <cell r="I676">
            <v>-1</v>
          </cell>
          <cell r="J676">
            <v>-1</v>
          </cell>
          <cell r="K676">
            <v>-1</v>
          </cell>
          <cell r="L676">
            <v>-1</v>
          </cell>
          <cell r="M676">
            <v>-1</v>
          </cell>
          <cell r="N676">
            <v>-1</v>
          </cell>
          <cell r="O676">
            <v>-1</v>
          </cell>
        </row>
        <row r="677">
          <cell r="D677">
            <v>-1</v>
          </cell>
          <cell r="E677">
            <v>-1</v>
          </cell>
          <cell r="F677">
            <v>-1</v>
          </cell>
          <cell r="G677">
            <v>-1</v>
          </cell>
          <cell r="H677">
            <v>-1</v>
          </cell>
          <cell r="I677">
            <v>-1</v>
          </cell>
          <cell r="J677">
            <v>-1</v>
          </cell>
          <cell r="K677">
            <v>-1</v>
          </cell>
          <cell r="L677">
            <v>-1</v>
          </cell>
          <cell r="M677">
            <v>-1</v>
          </cell>
          <cell r="N677">
            <v>-1</v>
          </cell>
          <cell r="O677">
            <v>-1</v>
          </cell>
        </row>
        <row r="678">
          <cell r="D678">
            <v>-1</v>
          </cell>
          <cell r="E678">
            <v>-1</v>
          </cell>
          <cell r="F678">
            <v>-1</v>
          </cell>
          <cell r="G678">
            <v>-1</v>
          </cell>
          <cell r="H678">
            <v>-1</v>
          </cell>
          <cell r="I678">
            <v>-1</v>
          </cell>
          <cell r="J678">
            <v>-1</v>
          </cell>
          <cell r="K678">
            <v>-1</v>
          </cell>
          <cell r="L678">
            <v>-1</v>
          </cell>
          <cell r="M678">
            <v>-1</v>
          </cell>
          <cell r="N678">
            <v>-1</v>
          </cell>
          <cell r="O678">
            <v>-1</v>
          </cell>
        </row>
        <row r="679">
          <cell r="D679">
            <v>-1</v>
          </cell>
          <cell r="E679">
            <v>-1</v>
          </cell>
          <cell r="F679">
            <v>-1</v>
          </cell>
          <cell r="G679">
            <v>-1</v>
          </cell>
          <cell r="H679">
            <v>-1</v>
          </cell>
          <cell r="I679">
            <v>-1</v>
          </cell>
          <cell r="J679">
            <v>-1</v>
          </cell>
          <cell r="K679">
            <v>-1</v>
          </cell>
          <cell r="L679">
            <v>-1</v>
          </cell>
          <cell r="M679">
            <v>-1</v>
          </cell>
          <cell r="N679">
            <v>-1</v>
          </cell>
          <cell r="O679">
            <v>-1</v>
          </cell>
        </row>
        <row r="680">
          <cell r="D680">
            <v>-1</v>
          </cell>
          <cell r="E680">
            <v>-1</v>
          </cell>
          <cell r="F680">
            <v>-1</v>
          </cell>
          <cell r="G680">
            <v>-1</v>
          </cell>
          <cell r="H680">
            <v>-1</v>
          </cell>
          <cell r="I680">
            <v>-1</v>
          </cell>
          <cell r="J680">
            <v>-1</v>
          </cell>
          <cell r="K680">
            <v>-1</v>
          </cell>
          <cell r="L680">
            <v>-1</v>
          </cell>
          <cell r="M680">
            <v>-1</v>
          </cell>
          <cell r="N680">
            <v>-1</v>
          </cell>
          <cell r="O680">
            <v>-1</v>
          </cell>
        </row>
        <row r="681">
          <cell r="D681">
            <v>-1</v>
          </cell>
          <cell r="E681">
            <v>-1</v>
          </cell>
          <cell r="F681">
            <v>-1</v>
          </cell>
          <cell r="G681">
            <v>-1</v>
          </cell>
          <cell r="H681">
            <v>-1</v>
          </cell>
          <cell r="I681">
            <v>-1</v>
          </cell>
          <cell r="J681">
            <v>-1</v>
          </cell>
          <cell r="K681">
            <v>-1</v>
          </cell>
          <cell r="L681">
            <v>-1</v>
          </cell>
          <cell r="M681">
            <v>-1</v>
          </cell>
          <cell r="N681">
            <v>-1</v>
          </cell>
          <cell r="O681">
            <v>-1</v>
          </cell>
        </row>
        <row r="682">
          <cell r="D682">
            <v>-1</v>
          </cell>
          <cell r="E682">
            <v>-1</v>
          </cell>
          <cell r="F682">
            <v>-1</v>
          </cell>
          <cell r="G682">
            <v>-1</v>
          </cell>
          <cell r="H682">
            <v>-1</v>
          </cell>
          <cell r="I682">
            <v>-1</v>
          </cell>
          <cell r="J682">
            <v>-1</v>
          </cell>
          <cell r="K682">
            <v>-1</v>
          </cell>
          <cell r="L682">
            <v>-1</v>
          </cell>
          <cell r="M682">
            <v>-1</v>
          </cell>
          <cell r="N682">
            <v>-1</v>
          </cell>
          <cell r="O682">
            <v>-1</v>
          </cell>
        </row>
        <row r="683">
          <cell r="D683">
            <v>-1</v>
          </cell>
          <cell r="E683">
            <v>-1</v>
          </cell>
          <cell r="F683">
            <v>-1</v>
          </cell>
          <cell r="G683">
            <v>-1</v>
          </cell>
          <cell r="H683">
            <v>-1</v>
          </cell>
          <cell r="I683">
            <v>-1</v>
          </cell>
          <cell r="J683">
            <v>-1</v>
          </cell>
          <cell r="K683">
            <v>-1</v>
          </cell>
          <cell r="L683">
            <v>-1</v>
          </cell>
          <cell r="M683">
            <v>-1</v>
          </cell>
          <cell r="N683">
            <v>-1</v>
          </cell>
          <cell r="O683">
            <v>-1</v>
          </cell>
        </row>
        <row r="684">
          <cell r="D684">
            <v>-1</v>
          </cell>
          <cell r="E684">
            <v>-1</v>
          </cell>
          <cell r="F684">
            <v>-1</v>
          </cell>
          <cell r="G684">
            <v>-1</v>
          </cell>
          <cell r="H684">
            <v>-1</v>
          </cell>
          <cell r="I684">
            <v>-1</v>
          </cell>
          <cell r="J684">
            <v>-1</v>
          </cell>
          <cell r="K684">
            <v>-1</v>
          </cell>
          <cell r="L684">
            <v>-1</v>
          </cell>
          <cell r="M684">
            <v>-1</v>
          </cell>
          <cell r="N684">
            <v>-1</v>
          </cell>
          <cell r="O684">
            <v>-1</v>
          </cell>
        </row>
        <row r="685">
          <cell r="D685">
            <v>-1</v>
          </cell>
          <cell r="E685">
            <v>-1</v>
          </cell>
          <cell r="F685">
            <v>-1</v>
          </cell>
          <cell r="G685">
            <v>-1</v>
          </cell>
          <cell r="H685">
            <v>-1</v>
          </cell>
          <cell r="I685">
            <v>-1</v>
          </cell>
          <cell r="J685">
            <v>-1</v>
          </cell>
          <cell r="K685">
            <v>-1</v>
          </cell>
          <cell r="L685">
            <v>-1</v>
          </cell>
          <cell r="M685">
            <v>-1</v>
          </cell>
          <cell r="N685">
            <v>-1</v>
          </cell>
          <cell r="O685">
            <v>-1</v>
          </cell>
        </row>
        <row r="686">
          <cell r="D686">
            <v>-1</v>
          </cell>
          <cell r="E686">
            <v>-1</v>
          </cell>
          <cell r="F686">
            <v>-1</v>
          </cell>
          <cell r="G686">
            <v>-1</v>
          </cell>
          <cell r="H686">
            <v>-1</v>
          </cell>
          <cell r="I686">
            <v>-1</v>
          </cell>
          <cell r="J686">
            <v>-1</v>
          </cell>
          <cell r="K686">
            <v>-1</v>
          </cell>
          <cell r="L686">
            <v>-1</v>
          </cell>
          <cell r="M686">
            <v>-1</v>
          </cell>
          <cell r="N686">
            <v>-1</v>
          </cell>
          <cell r="O686">
            <v>-1</v>
          </cell>
        </row>
        <row r="687">
          <cell r="D687">
            <v>-1</v>
          </cell>
          <cell r="E687">
            <v>-1</v>
          </cell>
          <cell r="F687">
            <v>-1</v>
          </cell>
          <cell r="G687">
            <v>-1</v>
          </cell>
          <cell r="H687">
            <v>-1</v>
          </cell>
          <cell r="I687">
            <v>-1</v>
          </cell>
          <cell r="J687">
            <v>-1</v>
          </cell>
          <cell r="K687">
            <v>-1</v>
          </cell>
          <cell r="L687">
            <v>-1</v>
          </cell>
          <cell r="M687">
            <v>-1</v>
          </cell>
          <cell r="N687">
            <v>-1</v>
          </cell>
          <cell r="O687">
            <v>-1</v>
          </cell>
        </row>
        <row r="688">
          <cell r="D688">
            <v>-1</v>
          </cell>
          <cell r="E688">
            <v>-1</v>
          </cell>
          <cell r="F688">
            <v>-1</v>
          </cell>
          <cell r="G688">
            <v>-1</v>
          </cell>
          <cell r="H688">
            <v>-1</v>
          </cell>
          <cell r="I688">
            <v>-1</v>
          </cell>
          <cell r="J688">
            <v>-1</v>
          </cell>
          <cell r="K688">
            <v>-1</v>
          </cell>
          <cell r="L688">
            <v>-1</v>
          </cell>
          <cell r="M688">
            <v>-1</v>
          </cell>
          <cell r="N688">
            <v>-1</v>
          </cell>
          <cell r="O688">
            <v>-1</v>
          </cell>
        </row>
        <row r="689">
          <cell r="D689">
            <v>-1</v>
          </cell>
          <cell r="E689">
            <v>-1</v>
          </cell>
          <cell r="F689">
            <v>-1</v>
          </cell>
          <cell r="G689">
            <v>-1</v>
          </cell>
          <cell r="H689">
            <v>-1</v>
          </cell>
          <cell r="I689">
            <v>-1</v>
          </cell>
          <cell r="J689">
            <v>-1</v>
          </cell>
          <cell r="K689">
            <v>-1</v>
          </cell>
          <cell r="L689">
            <v>-1</v>
          </cell>
          <cell r="M689">
            <v>-1</v>
          </cell>
          <cell r="N689">
            <v>-1</v>
          </cell>
          <cell r="O689">
            <v>-1</v>
          </cell>
        </row>
        <row r="690">
          <cell r="D690">
            <v>-1</v>
          </cell>
          <cell r="E690">
            <v>-1</v>
          </cell>
          <cell r="F690">
            <v>-1</v>
          </cell>
          <cell r="G690">
            <v>-1</v>
          </cell>
          <cell r="H690">
            <v>-1</v>
          </cell>
          <cell r="I690">
            <v>-1</v>
          </cell>
          <cell r="J690">
            <v>-1</v>
          </cell>
          <cell r="K690">
            <v>-1</v>
          </cell>
          <cell r="L690">
            <v>-1</v>
          </cell>
          <cell r="M690">
            <v>-1</v>
          </cell>
          <cell r="N690">
            <v>-1</v>
          </cell>
          <cell r="O690">
            <v>-1</v>
          </cell>
        </row>
        <row r="691">
          <cell r="D691">
            <v>-1</v>
          </cell>
          <cell r="E691">
            <v>-1</v>
          </cell>
          <cell r="F691">
            <v>-1</v>
          </cell>
          <cell r="G691">
            <v>-1</v>
          </cell>
          <cell r="H691">
            <v>-1</v>
          </cell>
          <cell r="I691">
            <v>-1</v>
          </cell>
          <cell r="J691">
            <v>-1</v>
          </cell>
          <cell r="K691">
            <v>-1</v>
          </cell>
          <cell r="L691">
            <v>-1</v>
          </cell>
          <cell r="M691">
            <v>-1</v>
          </cell>
          <cell r="N691">
            <v>-1</v>
          </cell>
          <cell r="O691">
            <v>-1</v>
          </cell>
        </row>
        <row r="692">
          <cell r="D692">
            <v>-1</v>
          </cell>
          <cell r="E692">
            <v>-1</v>
          </cell>
          <cell r="F692">
            <v>-1</v>
          </cell>
          <cell r="G692">
            <v>-1</v>
          </cell>
          <cell r="H692">
            <v>-1</v>
          </cell>
          <cell r="I692">
            <v>-1</v>
          </cell>
          <cell r="J692">
            <v>-1</v>
          </cell>
          <cell r="K692">
            <v>-1</v>
          </cell>
          <cell r="L692">
            <v>-1</v>
          </cell>
          <cell r="M692">
            <v>-1</v>
          </cell>
          <cell r="N692">
            <v>-1</v>
          </cell>
          <cell r="O692">
            <v>-1</v>
          </cell>
        </row>
        <row r="693">
          <cell r="D693">
            <v>-1</v>
          </cell>
          <cell r="E693">
            <v>-1</v>
          </cell>
          <cell r="F693">
            <v>-1</v>
          </cell>
          <cell r="G693">
            <v>-1</v>
          </cell>
          <cell r="H693">
            <v>-1</v>
          </cell>
          <cell r="I693">
            <v>-1</v>
          </cell>
          <cell r="J693">
            <v>-1</v>
          </cell>
          <cell r="K693">
            <v>-1</v>
          </cell>
          <cell r="L693">
            <v>-1</v>
          </cell>
          <cell r="M693">
            <v>-1</v>
          </cell>
          <cell r="N693">
            <v>-1</v>
          </cell>
          <cell r="O693">
            <v>-1</v>
          </cell>
        </row>
        <row r="694">
          <cell r="D694">
            <v>-1</v>
          </cell>
          <cell r="E694">
            <v>-1</v>
          </cell>
          <cell r="F694">
            <v>-1</v>
          </cell>
          <cell r="G694">
            <v>-1</v>
          </cell>
          <cell r="H694">
            <v>-1</v>
          </cell>
          <cell r="I694">
            <v>-1</v>
          </cell>
          <cell r="J694">
            <v>-1</v>
          </cell>
          <cell r="K694">
            <v>-1</v>
          </cell>
          <cell r="L694">
            <v>-1</v>
          </cell>
          <cell r="M694">
            <v>-1</v>
          </cell>
          <cell r="N694">
            <v>-1</v>
          </cell>
          <cell r="O694">
            <v>-1</v>
          </cell>
        </row>
        <row r="695">
          <cell r="D695">
            <v>-1</v>
          </cell>
          <cell r="E695">
            <v>-1</v>
          </cell>
          <cell r="F695">
            <v>-1</v>
          </cell>
          <cell r="G695">
            <v>-1</v>
          </cell>
          <cell r="H695">
            <v>-1</v>
          </cell>
          <cell r="I695">
            <v>-1</v>
          </cell>
          <cell r="J695">
            <v>-1</v>
          </cell>
          <cell r="K695">
            <v>-1</v>
          </cell>
          <cell r="L695">
            <v>-1</v>
          </cell>
          <cell r="M695">
            <v>-1</v>
          </cell>
          <cell r="N695">
            <v>-1</v>
          </cell>
          <cell r="O695">
            <v>-1</v>
          </cell>
        </row>
        <row r="696">
          <cell r="D696">
            <v>-1</v>
          </cell>
          <cell r="E696">
            <v>-1</v>
          </cell>
          <cell r="F696">
            <v>-1</v>
          </cell>
          <cell r="G696">
            <v>-1</v>
          </cell>
          <cell r="H696">
            <v>-1</v>
          </cell>
          <cell r="I696">
            <v>-1</v>
          </cell>
          <cell r="J696">
            <v>-1</v>
          </cell>
          <cell r="K696">
            <v>-1</v>
          </cell>
          <cell r="L696">
            <v>-1</v>
          </cell>
          <cell r="M696">
            <v>-1</v>
          </cell>
          <cell r="N696">
            <v>-1</v>
          </cell>
          <cell r="O696">
            <v>-1</v>
          </cell>
        </row>
        <row r="697">
          <cell r="D697">
            <v>-1</v>
          </cell>
          <cell r="E697">
            <v>-1</v>
          </cell>
          <cell r="F697">
            <v>-1</v>
          </cell>
          <cell r="G697">
            <v>-1</v>
          </cell>
          <cell r="H697">
            <v>-1</v>
          </cell>
          <cell r="I697">
            <v>-1</v>
          </cell>
          <cell r="J697">
            <v>-1</v>
          </cell>
          <cell r="K697">
            <v>-1</v>
          </cell>
          <cell r="L697">
            <v>-1</v>
          </cell>
          <cell r="M697">
            <v>-1</v>
          </cell>
          <cell r="N697">
            <v>-1</v>
          </cell>
          <cell r="O697">
            <v>-1</v>
          </cell>
        </row>
        <row r="698">
          <cell r="D698">
            <v>-1</v>
          </cell>
          <cell r="E698">
            <v>-1</v>
          </cell>
          <cell r="F698">
            <v>-1</v>
          </cell>
          <cell r="G698">
            <v>-1</v>
          </cell>
          <cell r="H698">
            <v>-1</v>
          </cell>
          <cell r="I698">
            <v>-1</v>
          </cell>
          <cell r="J698">
            <v>-1</v>
          </cell>
          <cell r="K698">
            <v>-1</v>
          </cell>
          <cell r="L698">
            <v>-1</v>
          </cell>
          <cell r="M698">
            <v>-1</v>
          </cell>
          <cell r="N698">
            <v>-1</v>
          </cell>
          <cell r="O698">
            <v>-1</v>
          </cell>
        </row>
        <row r="699">
          <cell r="D699">
            <v>-1</v>
          </cell>
          <cell r="E699">
            <v>-1</v>
          </cell>
          <cell r="F699">
            <v>-1</v>
          </cell>
          <cell r="G699">
            <v>-1</v>
          </cell>
          <cell r="H699">
            <v>-1</v>
          </cell>
          <cell r="I699">
            <v>-1</v>
          </cell>
          <cell r="J699">
            <v>-1</v>
          </cell>
          <cell r="K699">
            <v>-1</v>
          </cell>
          <cell r="L699">
            <v>-1</v>
          </cell>
          <cell r="M699">
            <v>-1</v>
          </cell>
          <cell r="N699">
            <v>-1</v>
          </cell>
          <cell r="O699">
            <v>-1</v>
          </cell>
        </row>
        <row r="700">
          <cell r="D700">
            <v>-1</v>
          </cell>
          <cell r="E700">
            <v>-1</v>
          </cell>
          <cell r="F700">
            <v>-1</v>
          </cell>
          <cell r="G700">
            <v>-1</v>
          </cell>
          <cell r="H700">
            <v>-1</v>
          </cell>
          <cell r="I700">
            <v>-1</v>
          </cell>
          <cell r="J700">
            <v>-1</v>
          </cell>
          <cell r="K700">
            <v>-1</v>
          </cell>
          <cell r="L700">
            <v>-1</v>
          </cell>
          <cell r="M700">
            <v>-1</v>
          </cell>
          <cell r="N700">
            <v>-1</v>
          </cell>
          <cell r="O700">
            <v>-1</v>
          </cell>
        </row>
        <row r="701">
          <cell r="D701">
            <v>-1</v>
          </cell>
          <cell r="E701">
            <v>-1</v>
          </cell>
          <cell r="F701">
            <v>-1</v>
          </cell>
          <cell r="G701">
            <v>-1</v>
          </cell>
          <cell r="H701">
            <v>-1</v>
          </cell>
          <cell r="I701">
            <v>-1</v>
          </cell>
          <cell r="J701">
            <v>-1</v>
          </cell>
          <cell r="K701">
            <v>-1</v>
          </cell>
          <cell r="L701">
            <v>-1</v>
          </cell>
          <cell r="M701">
            <v>-1</v>
          </cell>
          <cell r="N701">
            <v>-1</v>
          </cell>
          <cell r="O701">
            <v>-1</v>
          </cell>
        </row>
        <row r="702">
          <cell r="D702">
            <v>-1</v>
          </cell>
          <cell r="E702">
            <v>-1</v>
          </cell>
          <cell r="F702">
            <v>-1</v>
          </cell>
          <cell r="G702">
            <v>-1</v>
          </cell>
          <cell r="H702">
            <v>-1</v>
          </cell>
          <cell r="I702">
            <v>-1</v>
          </cell>
          <cell r="J702">
            <v>-1</v>
          </cell>
          <cell r="K702">
            <v>-1</v>
          </cell>
          <cell r="L702">
            <v>-1</v>
          </cell>
          <cell r="M702">
            <v>-1</v>
          </cell>
          <cell r="N702">
            <v>-1</v>
          </cell>
          <cell r="O702">
            <v>-1</v>
          </cell>
        </row>
        <row r="703">
          <cell r="D703">
            <v>-1</v>
          </cell>
          <cell r="E703">
            <v>-1</v>
          </cell>
          <cell r="F703">
            <v>-1</v>
          </cell>
          <cell r="G703">
            <v>-1</v>
          </cell>
          <cell r="H703">
            <v>-1</v>
          </cell>
          <cell r="I703">
            <v>-1</v>
          </cell>
          <cell r="J703">
            <v>-1</v>
          </cell>
          <cell r="K703">
            <v>-1</v>
          </cell>
          <cell r="L703">
            <v>-1</v>
          </cell>
          <cell r="M703">
            <v>-1</v>
          </cell>
          <cell r="N703">
            <v>-1</v>
          </cell>
          <cell r="O703">
            <v>-1</v>
          </cell>
        </row>
        <row r="704">
          <cell r="D704">
            <v>-1</v>
          </cell>
          <cell r="E704">
            <v>-1</v>
          </cell>
          <cell r="F704">
            <v>-1</v>
          </cell>
          <cell r="G704">
            <v>-1</v>
          </cell>
          <cell r="H704">
            <v>-1</v>
          </cell>
          <cell r="I704">
            <v>-1</v>
          </cell>
          <cell r="J704">
            <v>-1</v>
          </cell>
          <cell r="K704">
            <v>-1</v>
          </cell>
          <cell r="L704">
            <v>-1</v>
          </cell>
          <cell r="M704">
            <v>-1</v>
          </cell>
          <cell r="N704">
            <v>-1</v>
          </cell>
          <cell r="O704">
            <v>-1</v>
          </cell>
        </row>
        <row r="705">
          <cell r="D705">
            <v>-1</v>
          </cell>
          <cell r="E705">
            <v>-1</v>
          </cell>
          <cell r="F705">
            <v>-1</v>
          </cell>
          <cell r="G705">
            <v>-1</v>
          </cell>
          <cell r="H705">
            <v>-1</v>
          </cell>
          <cell r="I705">
            <v>-1</v>
          </cell>
          <cell r="J705">
            <v>-1</v>
          </cell>
          <cell r="K705">
            <v>-1</v>
          </cell>
          <cell r="L705">
            <v>-1</v>
          </cell>
          <cell r="M705">
            <v>-1</v>
          </cell>
          <cell r="N705">
            <v>-1</v>
          </cell>
          <cell r="O705">
            <v>-1</v>
          </cell>
        </row>
        <row r="706">
          <cell r="D706">
            <v>-1</v>
          </cell>
          <cell r="E706">
            <v>-1</v>
          </cell>
          <cell r="F706">
            <v>-1</v>
          </cell>
          <cell r="G706">
            <v>-1</v>
          </cell>
          <cell r="H706">
            <v>-1</v>
          </cell>
          <cell r="I706">
            <v>-1</v>
          </cell>
          <cell r="J706">
            <v>-1</v>
          </cell>
          <cell r="K706">
            <v>-1</v>
          </cell>
          <cell r="L706">
            <v>-1</v>
          </cell>
          <cell r="M706">
            <v>-1</v>
          </cell>
          <cell r="N706">
            <v>-1</v>
          </cell>
          <cell r="O706">
            <v>-1</v>
          </cell>
        </row>
        <row r="707">
          <cell r="D707">
            <v>-1</v>
          </cell>
          <cell r="E707">
            <v>-1</v>
          </cell>
          <cell r="F707">
            <v>-1</v>
          </cell>
          <cell r="G707">
            <v>-1</v>
          </cell>
          <cell r="H707">
            <v>-1</v>
          </cell>
          <cell r="I707">
            <v>-1</v>
          </cell>
          <cell r="J707">
            <v>-1</v>
          </cell>
          <cell r="K707">
            <v>-1</v>
          </cell>
          <cell r="L707">
            <v>-1</v>
          </cell>
          <cell r="M707">
            <v>-1</v>
          </cell>
          <cell r="N707">
            <v>-1</v>
          </cell>
          <cell r="O707">
            <v>-1</v>
          </cell>
        </row>
        <row r="708">
          <cell r="D708">
            <v>-1</v>
          </cell>
          <cell r="E708">
            <v>-1</v>
          </cell>
          <cell r="F708">
            <v>-1</v>
          </cell>
          <cell r="G708">
            <v>-1</v>
          </cell>
          <cell r="H708">
            <v>-1</v>
          </cell>
          <cell r="I708">
            <v>-1</v>
          </cell>
          <cell r="J708">
            <v>-1</v>
          </cell>
          <cell r="K708">
            <v>-1</v>
          </cell>
          <cell r="L708">
            <v>-1</v>
          </cell>
          <cell r="M708">
            <v>-1</v>
          </cell>
          <cell r="N708">
            <v>-1</v>
          </cell>
          <cell r="O708">
            <v>-1</v>
          </cell>
        </row>
        <row r="709">
          <cell r="D709">
            <v>-1</v>
          </cell>
          <cell r="E709">
            <v>-1</v>
          </cell>
          <cell r="F709">
            <v>-1</v>
          </cell>
          <cell r="G709">
            <v>-1</v>
          </cell>
          <cell r="H709">
            <v>-1</v>
          </cell>
          <cell r="I709">
            <v>-1</v>
          </cell>
          <cell r="J709">
            <v>-1</v>
          </cell>
          <cell r="K709">
            <v>-1</v>
          </cell>
          <cell r="L709">
            <v>-1</v>
          </cell>
          <cell r="M709">
            <v>-1</v>
          </cell>
          <cell r="N709">
            <v>-1</v>
          </cell>
          <cell r="O709">
            <v>-1</v>
          </cell>
        </row>
        <row r="710">
          <cell r="D710">
            <v>-1</v>
          </cell>
          <cell r="E710">
            <v>-1</v>
          </cell>
          <cell r="F710">
            <v>-1</v>
          </cell>
          <cell r="G710">
            <v>-1</v>
          </cell>
          <cell r="H710">
            <v>-1</v>
          </cell>
          <cell r="I710">
            <v>-1</v>
          </cell>
          <cell r="J710">
            <v>-1</v>
          </cell>
          <cell r="K710">
            <v>-1</v>
          </cell>
          <cell r="L710">
            <v>-1</v>
          </cell>
          <cell r="M710">
            <v>-1</v>
          </cell>
          <cell r="N710">
            <v>-1</v>
          </cell>
          <cell r="O710">
            <v>-1</v>
          </cell>
        </row>
        <row r="711">
          <cell r="D711">
            <v>-1</v>
          </cell>
          <cell r="E711">
            <v>-1</v>
          </cell>
          <cell r="F711">
            <v>-1</v>
          </cell>
          <cell r="G711">
            <v>-1</v>
          </cell>
          <cell r="H711">
            <v>-1</v>
          </cell>
          <cell r="I711">
            <v>-1</v>
          </cell>
          <cell r="J711">
            <v>-1</v>
          </cell>
          <cell r="K711">
            <v>-1</v>
          </cell>
          <cell r="L711">
            <v>-1</v>
          </cell>
          <cell r="M711">
            <v>-1</v>
          </cell>
          <cell r="N711">
            <v>-1</v>
          </cell>
          <cell r="O711">
            <v>-1</v>
          </cell>
        </row>
        <row r="712">
          <cell r="D712">
            <v>-1</v>
          </cell>
          <cell r="E712">
            <v>-1</v>
          </cell>
          <cell r="F712">
            <v>-1</v>
          </cell>
          <cell r="G712">
            <v>-1</v>
          </cell>
          <cell r="H712">
            <v>-1</v>
          </cell>
          <cell r="I712">
            <v>-1</v>
          </cell>
          <cell r="J712">
            <v>-1</v>
          </cell>
          <cell r="K712">
            <v>-1</v>
          </cell>
          <cell r="L712">
            <v>-1</v>
          </cell>
          <cell r="M712">
            <v>-1</v>
          </cell>
          <cell r="N712">
            <v>-1</v>
          </cell>
          <cell r="O712">
            <v>-1</v>
          </cell>
        </row>
        <row r="713">
          <cell r="D713">
            <v>-1</v>
          </cell>
          <cell r="E713">
            <v>-1</v>
          </cell>
          <cell r="F713">
            <v>-1</v>
          </cell>
          <cell r="G713">
            <v>-1</v>
          </cell>
          <cell r="H713">
            <v>-1</v>
          </cell>
          <cell r="I713">
            <v>-1</v>
          </cell>
          <cell r="J713">
            <v>-1</v>
          </cell>
          <cell r="K713">
            <v>-1</v>
          </cell>
          <cell r="L713">
            <v>-1</v>
          </cell>
          <cell r="M713">
            <v>-1</v>
          </cell>
          <cell r="N713">
            <v>-1</v>
          </cell>
          <cell r="O713">
            <v>-1</v>
          </cell>
        </row>
        <row r="714">
          <cell r="D714">
            <v>-1</v>
          </cell>
          <cell r="E714">
            <v>-1</v>
          </cell>
          <cell r="F714">
            <v>-1</v>
          </cell>
          <cell r="G714">
            <v>-1</v>
          </cell>
          <cell r="H714">
            <v>-1</v>
          </cell>
          <cell r="I714">
            <v>-1</v>
          </cell>
          <cell r="J714">
            <v>-1</v>
          </cell>
          <cell r="K714">
            <v>-1</v>
          </cell>
          <cell r="L714">
            <v>-1</v>
          </cell>
          <cell r="M714">
            <v>-1</v>
          </cell>
          <cell r="N714">
            <v>-1</v>
          </cell>
          <cell r="O714">
            <v>-1</v>
          </cell>
        </row>
        <row r="715">
          <cell r="D715">
            <v>-1</v>
          </cell>
          <cell r="E715">
            <v>-1</v>
          </cell>
          <cell r="F715">
            <v>-1</v>
          </cell>
          <cell r="G715">
            <v>-1</v>
          </cell>
          <cell r="H715">
            <v>-1</v>
          </cell>
          <cell r="I715">
            <v>-1</v>
          </cell>
          <cell r="J715">
            <v>-1</v>
          </cell>
          <cell r="K715">
            <v>-1</v>
          </cell>
          <cell r="L715">
            <v>-1</v>
          </cell>
          <cell r="M715">
            <v>-1</v>
          </cell>
          <cell r="N715">
            <v>-1</v>
          </cell>
          <cell r="O715">
            <v>-1</v>
          </cell>
        </row>
        <row r="716">
          <cell r="D716">
            <v>-1</v>
          </cell>
          <cell r="E716">
            <v>-1</v>
          </cell>
          <cell r="F716">
            <v>-1</v>
          </cell>
          <cell r="G716">
            <v>-1</v>
          </cell>
          <cell r="H716">
            <v>-1</v>
          </cell>
          <cell r="I716">
            <v>-1</v>
          </cell>
          <cell r="J716">
            <v>-1</v>
          </cell>
          <cell r="K716">
            <v>-1</v>
          </cell>
          <cell r="L716">
            <v>-1</v>
          </cell>
          <cell r="M716">
            <v>-1</v>
          </cell>
          <cell r="N716">
            <v>-1</v>
          </cell>
          <cell r="O716">
            <v>-1</v>
          </cell>
        </row>
        <row r="717">
          <cell r="D717">
            <v>-1</v>
          </cell>
          <cell r="E717">
            <v>-1</v>
          </cell>
          <cell r="F717">
            <v>-1</v>
          </cell>
          <cell r="G717">
            <v>-1</v>
          </cell>
          <cell r="H717">
            <v>-1</v>
          </cell>
          <cell r="I717">
            <v>-1</v>
          </cell>
          <cell r="J717">
            <v>-1</v>
          </cell>
          <cell r="K717">
            <v>-1</v>
          </cell>
          <cell r="L717">
            <v>-1</v>
          </cell>
          <cell r="M717">
            <v>-1</v>
          </cell>
          <cell r="N717">
            <v>-1</v>
          </cell>
          <cell r="O717">
            <v>-1</v>
          </cell>
        </row>
        <row r="718">
          <cell r="D718">
            <v>-1</v>
          </cell>
          <cell r="E718">
            <v>-1</v>
          </cell>
          <cell r="F718">
            <v>-1</v>
          </cell>
          <cell r="G718">
            <v>-1</v>
          </cell>
          <cell r="H718">
            <v>-1</v>
          </cell>
          <cell r="I718">
            <v>-1</v>
          </cell>
          <cell r="J718">
            <v>-1</v>
          </cell>
          <cell r="K718">
            <v>-1</v>
          </cell>
          <cell r="L718">
            <v>-1</v>
          </cell>
          <cell r="M718">
            <v>-1</v>
          </cell>
          <cell r="N718">
            <v>-1</v>
          </cell>
          <cell r="O718">
            <v>-1</v>
          </cell>
        </row>
        <row r="719">
          <cell r="D719">
            <v>-1</v>
          </cell>
          <cell r="E719">
            <v>-1</v>
          </cell>
          <cell r="F719">
            <v>-1</v>
          </cell>
          <cell r="G719">
            <v>-1</v>
          </cell>
          <cell r="H719">
            <v>-1</v>
          </cell>
          <cell r="I719">
            <v>-1</v>
          </cell>
          <cell r="J719">
            <v>-1</v>
          </cell>
          <cell r="K719">
            <v>-1</v>
          </cell>
          <cell r="L719">
            <v>-1</v>
          </cell>
          <cell r="M719">
            <v>-1</v>
          </cell>
          <cell r="N719">
            <v>-1</v>
          </cell>
          <cell r="O719">
            <v>-1</v>
          </cell>
        </row>
        <row r="720">
          <cell r="D720">
            <v>-1</v>
          </cell>
          <cell r="E720">
            <v>-1</v>
          </cell>
          <cell r="F720">
            <v>-1</v>
          </cell>
          <cell r="G720">
            <v>-1</v>
          </cell>
          <cell r="H720">
            <v>-1</v>
          </cell>
          <cell r="I720">
            <v>-1</v>
          </cell>
          <cell r="J720">
            <v>-1</v>
          </cell>
          <cell r="K720">
            <v>-1</v>
          </cell>
          <cell r="L720">
            <v>-1</v>
          </cell>
          <cell r="M720">
            <v>-1</v>
          </cell>
          <cell r="N720">
            <v>-1</v>
          </cell>
          <cell r="O720">
            <v>-1</v>
          </cell>
        </row>
        <row r="721">
          <cell r="D721">
            <v>-1</v>
          </cell>
          <cell r="E721">
            <v>-1</v>
          </cell>
          <cell r="F721">
            <v>-1</v>
          </cell>
          <cell r="G721">
            <v>-1</v>
          </cell>
          <cell r="H721">
            <v>-1</v>
          </cell>
          <cell r="I721">
            <v>-1</v>
          </cell>
          <cell r="J721">
            <v>-1</v>
          </cell>
          <cell r="K721">
            <v>-1</v>
          </cell>
          <cell r="L721">
            <v>-1</v>
          </cell>
          <cell r="M721">
            <v>-1</v>
          </cell>
          <cell r="N721">
            <v>-1</v>
          </cell>
          <cell r="O721">
            <v>-1</v>
          </cell>
        </row>
        <row r="722">
          <cell r="D722">
            <v>-1</v>
          </cell>
          <cell r="E722">
            <v>-1</v>
          </cell>
          <cell r="F722">
            <v>-1</v>
          </cell>
          <cell r="G722">
            <v>-1</v>
          </cell>
          <cell r="H722">
            <v>-1</v>
          </cell>
          <cell r="I722">
            <v>-1</v>
          </cell>
          <cell r="J722">
            <v>-1</v>
          </cell>
          <cell r="K722">
            <v>-1</v>
          </cell>
          <cell r="L722">
            <v>-1</v>
          </cell>
          <cell r="M722">
            <v>-1</v>
          </cell>
          <cell r="N722">
            <v>-1</v>
          </cell>
          <cell r="O722">
            <v>-1</v>
          </cell>
        </row>
        <row r="723">
          <cell r="D723">
            <v>-1</v>
          </cell>
          <cell r="E723">
            <v>-1</v>
          </cell>
          <cell r="F723">
            <v>-1</v>
          </cell>
          <cell r="G723">
            <v>-1</v>
          </cell>
          <cell r="H723">
            <v>-1</v>
          </cell>
          <cell r="I723">
            <v>-1</v>
          </cell>
          <cell r="J723">
            <v>-1</v>
          </cell>
          <cell r="K723">
            <v>-1</v>
          </cell>
          <cell r="L723">
            <v>-1</v>
          </cell>
          <cell r="M723">
            <v>-1</v>
          </cell>
          <cell r="N723">
            <v>-1</v>
          </cell>
          <cell r="O723">
            <v>-1</v>
          </cell>
        </row>
        <row r="724">
          <cell r="D724">
            <v>-1</v>
          </cell>
          <cell r="E724">
            <v>-1</v>
          </cell>
          <cell r="F724">
            <v>-1</v>
          </cell>
          <cell r="G724">
            <v>-1</v>
          </cell>
          <cell r="H724">
            <v>-1</v>
          </cell>
          <cell r="I724">
            <v>-1</v>
          </cell>
          <cell r="J724">
            <v>-1</v>
          </cell>
          <cell r="K724">
            <v>-1</v>
          </cell>
          <cell r="L724">
            <v>-1</v>
          </cell>
          <cell r="M724">
            <v>-1</v>
          </cell>
          <cell r="N724">
            <v>-1</v>
          </cell>
          <cell r="O724">
            <v>-1</v>
          </cell>
        </row>
        <row r="725">
          <cell r="D725">
            <v>-1</v>
          </cell>
          <cell r="E725">
            <v>-1</v>
          </cell>
          <cell r="F725">
            <v>-1</v>
          </cell>
          <cell r="G725">
            <v>-1</v>
          </cell>
          <cell r="H725">
            <v>-1</v>
          </cell>
          <cell r="I725">
            <v>-1</v>
          </cell>
          <cell r="J725">
            <v>-1</v>
          </cell>
          <cell r="K725">
            <v>-1</v>
          </cell>
          <cell r="L725">
            <v>-1</v>
          </cell>
          <cell r="M725">
            <v>-1</v>
          </cell>
          <cell r="N725">
            <v>-1</v>
          </cell>
          <cell r="O725">
            <v>-1</v>
          </cell>
        </row>
        <row r="726">
          <cell r="D726">
            <v>-1</v>
          </cell>
          <cell r="E726">
            <v>-1</v>
          </cell>
          <cell r="F726">
            <v>-1</v>
          </cell>
          <cell r="G726">
            <v>-1</v>
          </cell>
          <cell r="H726">
            <v>-1</v>
          </cell>
          <cell r="I726">
            <v>-1</v>
          </cell>
          <cell r="J726">
            <v>-1</v>
          </cell>
          <cell r="K726">
            <v>-1</v>
          </cell>
          <cell r="L726">
            <v>-1</v>
          </cell>
          <cell r="M726">
            <v>-1</v>
          </cell>
          <cell r="N726">
            <v>-1</v>
          </cell>
          <cell r="O726">
            <v>-1</v>
          </cell>
        </row>
        <row r="727">
          <cell r="D727">
            <v>-1</v>
          </cell>
          <cell r="E727">
            <v>-1</v>
          </cell>
          <cell r="F727">
            <v>-1</v>
          </cell>
          <cell r="G727">
            <v>-1</v>
          </cell>
          <cell r="H727">
            <v>-1</v>
          </cell>
          <cell r="I727">
            <v>-1</v>
          </cell>
          <cell r="J727">
            <v>-1</v>
          </cell>
          <cell r="K727">
            <v>-1</v>
          </cell>
          <cell r="L727">
            <v>-1</v>
          </cell>
          <cell r="M727">
            <v>-1</v>
          </cell>
          <cell r="N727">
            <v>-1</v>
          </cell>
          <cell r="O727">
            <v>-1</v>
          </cell>
        </row>
        <row r="728">
          <cell r="D728">
            <v>-1</v>
          </cell>
          <cell r="E728">
            <v>-1</v>
          </cell>
          <cell r="F728">
            <v>-1</v>
          </cell>
          <cell r="G728">
            <v>-1</v>
          </cell>
          <cell r="H728">
            <v>-1</v>
          </cell>
          <cell r="I728">
            <v>-1</v>
          </cell>
          <cell r="J728">
            <v>-1</v>
          </cell>
          <cell r="K728">
            <v>-1</v>
          </cell>
          <cell r="L728">
            <v>-1</v>
          </cell>
          <cell r="M728">
            <v>-1</v>
          </cell>
          <cell r="N728">
            <v>-1</v>
          </cell>
          <cell r="O728">
            <v>-1</v>
          </cell>
        </row>
        <row r="729">
          <cell r="D729">
            <v>-1</v>
          </cell>
          <cell r="E729">
            <v>-1</v>
          </cell>
          <cell r="F729">
            <v>-1</v>
          </cell>
          <cell r="G729">
            <v>-1</v>
          </cell>
          <cell r="H729">
            <v>-1</v>
          </cell>
          <cell r="I729">
            <v>-1</v>
          </cell>
          <cell r="J729">
            <v>-1</v>
          </cell>
          <cell r="K729">
            <v>-1</v>
          </cell>
          <cell r="L729">
            <v>-1</v>
          </cell>
          <cell r="M729">
            <v>-1</v>
          </cell>
          <cell r="N729">
            <v>-1</v>
          </cell>
          <cell r="O729">
            <v>-1</v>
          </cell>
        </row>
        <row r="730">
          <cell r="D730">
            <v>-1</v>
          </cell>
          <cell r="E730">
            <v>-1</v>
          </cell>
          <cell r="F730">
            <v>-1</v>
          </cell>
          <cell r="G730">
            <v>-1</v>
          </cell>
          <cell r="H730">
            <v>-1</v>
          </cell>
          <cell r="I730">
            <v>-1</v>
          </cell>
          <cell r="J730">
            <v>-1</v>
          </cell>
          <cell r="K730">
            <v>-1</v>
          </cell>
          <cell r="L730">
            <v>-1</v>
          </cell>
          <cell r="M730">
            <v>-1</v>
          </cell>
          <cell r="N730">
            <v>-1</v>
          </cell>
          <cell r="O730">
            <v>-1</v>
          </cell>
        </row>
        <row r="731">
          <cell r="D731">
            <v>-1</v>
          </cell>
          <cell r="E731">
            <v>-1</v>
          </cell>
          <cell r="F731">
            <v>-1</v>
          </cell>
          <cell r="G731">
            <v>-1</v>
          </cell>
          <cell r="H731">
            <v>-1</v>
          </cell>
          <cell r="I731">
            <v>-1</v>
          </cell>
          <cell r="J731">
            <v>-1</v>
          </cell>
          <cell r="K731">
            <v>-1</v>
          </cell>
          <cell r="L731">
            <v>-1</v>
          </cell>
          <cell r="M731">
            <v>-1</v>
          </cell>
          <cell r="N731">
            <v>-1</v>
          </cell>
          <cell r="O731">
            <v>-1</v>
          </cell>
        </row>
        <row r="732">
          <cell r="D732">
            <v>-1</v>
          </cell>
          <cell r="E732">
            <v>-1</v>
          </cell>
          <cell r="F732">
            <v>-1</v>
          </cell>
          <cell r="G732">
            <v>-1</v>
          </cell>
          <cell r="H732">
            <v>-1</v>
          </cell>
          <cell r="I732">
            <v>-1</v>
          </cell>
          <cell r="J732">
            <v>-1</v>
          </cell>
          <cell r="K732">
            <v>-1</v>
          </cell>
          <cell r="L732">
            <v>-1</v>
          </cell>
          <cell r="M732">
            <v>-1</v>
          </cell>
          <cell r="N732">
            <v>-1</v>
          </cell>
          <cell r="O732">
            <v>-1</v>
          </cell>
        </row>
        <row r="733">
          <cell r="D733">
            <v>-1</v>
          </cell>
          <cell r="E733">
            <v>-1</v>
          </cell>
          <cell r="F733">
            <v>-1</v>
          </cell>
          <cell r="G733">
            <v>-1</v>
          </cell>
          <cell r="H733">
            <v>-1</v>
          </cell>
          <cell r="I733">
            <v>-1</v>
          </cell>
          <cell r="J733">
            <v>-1</v>
          </cell>
          <cell r="K733">
            <v>-1</v>
          </cell>
          <cell r="L733">
            <v>-1</v>
          </cell>
          <cell r="M733">
            <v>-1</v>
          </cell>
          <cell r="N733">
            <v>-1</v>
          </cell>
          <cell r="O733">
            <v>-1</v>
          </cell>
        </row>
        <row r="734">
          <cell r="D734">
            <v>-1</v>
          </cell>
          <cell r="E734">
            <v>-1</v>
          </cell>
          <cell r="F734">
            <v>-1</v>
          </cell>
          <cell r="G734">
            <v>-1</v>
          </cell>
          <cell r="H734">
            <v>-1</v>
          </cell>
          <cell r="I734">
            <v>-1</v>
          </cell>
          <cell r="J734">
            <v>-1</v>
          </cell>
          <cell r="K734">
            <v>-1</v>
          </cell>
          <cell r="L734">
            <v>-1</v>
          </cell>
          <cell r="M734">
            <v>-1</v>
          </cell>
          <cell r="N734">
            <v>-1</v>
          </cell>
          <cell r="O734">
            <v>-1</v>
          </cell>
        </row>
        <row r="735">
          <cell r="D735">
            <v>-1</v>
          </cell>
          <cell r="E735">
            <v>-1</v>
          </cell>
          <cell r="F735">
            <v>-1</v>
          </cell>
          <cell r="G735">
            <v>-1</v>
          </cell>
          <cell r="H735">
            <v>-1</v>
          </cell>
          <cell r="I735">
            <v>-1</v>
          </cell>
          <cell r="J735">
            <v>-1</v>
          </cell>
          <cell r="K735">
            <v>-1</v>
          </cell>
          <cell r="L735">
            <v>-1</v>
          </cell>
          <cell r="M735">
            <v>-1</v>
          </cell>
          <cell r="N735">
            <v>-1</v>
          </cell>
          <cell r="O735">
            <v>-1</v>
          </cell>
        </row>
        <row r="736">
          <cell r="D736">
            <v>-1</v>
          </cell>
          <cell r="E736">
            <v>-1</v>
          </cell>
          <cell r="F736">
            <v>-1</v>
          </cell>
          <cell r="G736">
            <v>-1</v>
          </cell>
          <cell r="H736">
            <v>-1</v>
          </cell>
          <cell r="I736">
            <v>-1</v>
          </cell>
          <cell r="J736">
            <v>-1</v>
          </cell>
          <cell r="K736">
            <v>-1</v>
          </cell>
          <cell r="L736">
            <v>-1</v>
          </cell>
          <cell r="M736">
            <v>-1</v>
          </cell>
          <cell r="N736">
            <v>-1</v>
          </cell>
          <cell r="O736">
            <v>-1</v>
          </cell>
        </row>
        <row r="737">
          <cell r="D737">
            <v>-1</v>
          </cell>
          <cell r="E737">
            <v>-1</v>
          </cell>
          <cell r="F737">
            <v>-1</v>
          </cell>
          <cell r="G737">
            <v>-1</v>
          </cell>
          <cell r="H737">
            <v>-1</v>
          </cell>
          <cell r="I737">
            <v>-1</v>
          </cell>
          <cell r="J737">
            <v>-1</v>
          </cell>
          <cell r="K737">
            <v>-1</v>
          </cell>
          <cell r="L737">
            <v>-1</v>
          </cell>
          <cell r="M737">
            <v>-1</v>
          </cell>
          <cell r="N737">
            <v>-1</v>
          </cell>
          <cell r="O737">
            <v>-1</v>
          </cell>
        </row>
        <row r="738">
          <cell r="D738">
            <v>-1</v>
          </cell>
          <cell r="E738">
            <v>-1</v>
          </cell>
          <cell r="F738">
            <v>-1</v>
          </cell>
          <cell r="G738">
            <v>-1</v>
          </cell>
          <cell r="H738">
            <v>-1</v>
          </cell>
          <cell r="I738">
            <v>-1</v>
          </cell>
          <cell r="J738">
            <v>-1</v>
          </cell>
          <cell r="K738">
            <v>-1</v>
          </cell>
          <cell r="L738">
            <v>-1</v>
          </cell>
          <cell r="M738">
            <v>-1</v>
          </cell>
          <cell r="N738">
            <v>-1</v>
          </cell>
          <cell r="O738">
            <v>-1</v>
          </cell>
        </row>
        <row r="739">
          <cell r="D739">
            <v>-1</v>
          </cell>
          <cell r="E739">
            <v>-1</v>
          </cell>
          <cell r="F739">
            <v>-1</v>
          </cell>
          <cell r="G739">
            <v>-1</v>
          </cell>
          <cell r="H739">
            <v>-1</v>
          </cell>
          <cell r="I739">
            <v>-1</v>
          </cell>
          <cell r="J739">
            <v>-1</v>
          </cell>
          <cell r="K739">
            <v>-1</v>
          </cell>
          <cell r="L739">
            <v>-1</v>
          </cell>
          <cell r="M739">
            <v>-1</v>
          </cell>
          <cell r="N739">
            <v>-1</v>
          </cell>
          <cell r="O739">
            <v>-1</v>
          </cell>
        </row>
        <row r="740">
          <cell r="D740">
            <v>-1</v>
          </cell>
          <cell r="E740">
            <v>-1</v>
          </cell>
          <cell r="F740">
            <v>-1</v>
          </cell>
          <cell r="G740">
            <v>-1</v>
          </cell>
          <cell r="H740">
            <v>-1</v>
          </cell>
          <cell r="I740">
            <v>-1</v>
          </cell>
          <cell r="J740">
            <v>-1</v>
          </cell>
          <cell r="K740">
            <v>-1</v>
          </cell>
          <cell r="L740">
            <v>-1</v>
          </cell>
          <cell r="M740">
            <v>-1</v>
          </cell>
          <cell r="N740">
            <v>-1</v>
          </cell>
          <cell r="O740">
            <v>-1</v>
          </cell>
        </row>
        <row r="741">
          <cell r="D741">
            <v>-1</v>
          </cell>
          <cell r="E741">
            <v>-1</v>
          </cell>
          <cell r="F741">
            <v>-1</v>
          </cell>
          <cell r="G741">
            <v>-1</v>
          </cell>
          <cell r="H741">
            <v>-1</v>
          </cell>
          <cell r="I741">
            <v>-1</v>
          </cell>
          <cell r="J741">
            <v>-1</v>
          </cell>
          <cell r="K741">
            <v>-1</v>
          </cell>
          <cell r="L741">
            <v>-1</v>
          </cell>
          <cell r="M741">
            <v>-1</v>
          </cell>
          <cell r="N741">
            <v>-1</v>
          </cell>
          <cell r="O741">
            <v>-1</v>
          </cell>
        </row>
        <row r="742">
          <cell r="D742">
            <v>-1</v>
          </cell>
          <cell r="E742">
            <v>-1</v>
          </cell>
          <cell r="F742">
            <v>-1</v>
          </cell>
          <cell r="G742">
            <v>-1</v>
          </cell>
          <cell r="H742">
            <v>-1</v>
          </cell>
          <cell r="I742">
            <v>-1</v>
          </cell>
          <cell r="J742">
            <v>-1</v>
          </cell>
          <cell r="K742">
            <v>-1</v>
          </cell>
          <cell r="L742">
            <v>-1</v>
          </cell>
          <cell r="M742">
            <v>-1</v>
          </cell>
          <cell r="N742">
            <v>-1</v>
          </cell>
          <cell r="O742">
            <v>-1</v>
          </cell>
        </row>
        <row r="743">
          <cell r="D743">
            <v>-1</v>
          </cell>
          <cell r="E743">
            <v>-1</v>
          </cell>
          <cell r="F743">
            <v>-1</v>
          </cell>
          <cell r="G743">
            <v>-1</v>
          </cell>
          <cell r="H743">
            <v>-1</v>
          </cell>
          <cell r="I743">
            <v>-1</v>
          </cell>
          <cell r="J743">
            <v>-1</v>
          </cell>
          <cell r="K743">
            <v>-1</v>
          </cell>
          <cell r="L743">
            <v>-1</v>
          </cell>
          <cell r="M743">
            <v>-1</v>
          </cell>
          <cell r="N743">
            <v>-1</v>
          </cell>
          <cell r="O743">
            <v>-1</v>
          </cell>
        </row>
        <row r="744">
          <cell r="D744">
            <v>-1</v>
          </cell>
          <cell r="E744">
            <v>-1</v>
          </cell>
          <cell r="F744">
            <v>-1</v>
          </cell>
          <cell r="G744">
            <v>-1</v>
          </cell>
          <cell r="H744">
            <v>-1</v>
          </cell>
          <cell r="I744">
            <v>-1</v>
          </cell>
          <cell r="J744">
            <v>-1</v>
          </cell>
          <cell r="K744">
            <v>-1</v>
          </cell>
          <cell r="L744">
            <v>-1</v>
          </cell>
          <cell r="M744">
            <v>-1</v>
          </cell>
          <cell r="N744">
            <v>-1</v>
          </cell>
          <cell r="O744">
            <v>-1</v>
          </cell>
        </row>
        <row r="745">
          <cell r="D745">
            <v>-1</v>
          </cell>
          <cell r="E745">
            <v>-1</v>
          </cell>
          <cell r="F745">
            <v>-1</v>
          </cell>
          <cell r="G745">
            <v>-1</v>
          </cell>
          <cell r="H745">
            <v>-1</v>
          </cell>
          <cell r="I745">
            <v>-1</v>
          </cell>
          <cell r="J745">
            <v>-1</v>
          </cell>
          <cell r="K745">
            <v>-1</v>
          </cell>
          <cell r="L745">
            <v>-1</v>
          </cell>
          <cell r="M745">
            <v>-1</v>
          </cell>
          <cell r="N745">
            <v>-1</v>
          </cell>
          <cell r="O745">
            <v>-1</v>
          </cell>
        </row>
        <row r="746">
          <cell r="D746">
            <v>-1</v>
          </cell>
          <cell r="E746">
            <v>-1</v>
          </cell>
          <cell r="F746">
            <v>-1</v>
          </cell>
          <cell r="G746">
            <v>-1</v>
          </cell>
          <cell r="H746">
            <v>-1</v>
          </cell>
          <cell r="I746">
            <v>-1</v>
          </cell>
          <cell r="J746">
            <v>-1</v>
          </cell>
          <cell r="K746">
            <v>-1</v>
          </cell>
          <cell r="L746">
            <v>-1</v>
          </cell>
          <cell r="M746">
            <v>-1</v>
          </cell>
          <cell r="N746">
            <v>-1</v>
          </cell>
          <cell r="O746">
            <v>-1</v>
          </cell>
        </row>
        <row r="747">
          <cell r="D747">
            <v>-1</v>
          </cell>
          <cell r="E747">
            <v>-1</v>
          </cell>
          <cell r="F747">
            <v>-1</v>
          </cell>
          <cell r="G747">
            <v>-1</v>
          </cell>
          <cell r="H747">
            <v>-1</v>
          </cell>
          <cell r="I747">
            <v>-1</v>
          </cell>
          <cell r="J747">
            <v>-1</v>
          </cell>
          <cell r="K747">
            <v>-1</v>
          </cell>
          <cell r="L747">
            <v>-1</v>
          </cell>
          <cell r="M747">
            <v>-1</v>
          </cell>
          <cell r="N747">
            <v>-1</v>
          </cell>
          <cell r="O747">
            <v>-1</v>
          </cell>
        </row>
        <row r="748">
          <cell r="D748">
            <v>-1</v>
          </cell>
          <cell r="E748">
            <v>-1</v>
          </cell>
          <cell r="F748">
            <v>-1</v>
          </cell>
          <cell r="G748">
            <v>-1</v>
          </cell>
          <cell r="H748">
            <v>-1</v>
          </cell>
          <cell r="I748">
            <v>-1</v>
          </cell>
          <cell r="J748">
            <v>-1</v>
          </cell>
          <cell r="K748">
            <v>-1</v>
          </cell>
          <cell r="L748">
            <v>-1</v>
          </cell>
          <cell r="M748">
            <v>-1</v>
          </cell>
          <cell r="N748">
            <v>-1</v>
          </cell>
          <cell r="O748">
            <v>-1</v>
          </cell>
        </row>
        <row r="749">
          <cell r="D749">
            <v>-1</v>
          </cell>
          <cell r="E749">
            <v>-1</v>
          </cell>
          <cell r="F749">
            <v>-1</v>
          </cell>
          <cell r="G749">
            <v>-1</v>
          </cell>
          <cell r="H749">
            <v>-1</v>
          </cell>
          <cell r="I749">
            <v>-1</v>
          </cell>
          <cell r="J749">
            <v>-1</v>
          </cell>
          <cell r="K749">
            <v>-1</v>
          </cell>
          <cell r="L749">
            <v>-1</v>
          </cell>
          <cell r="M749">
            <v>-1</v>
          </cell>
          <cell r="N749">
            <v>-1</v>
          </cell>
          <cell r="O749">
            <v>-1</v>
          </cell>
        </row>
        <row r="750">
          <cell r="D750">
            <v>-1</v>
          </cell>
          <cell r="E750">
            <v>-1</v>
          </cell>
          <cell r="F750">
            <v>-1</v>
          </cell>
          <cell r="G750">
            <v>-1</v>
          </cell>
          <cell r="H750">
            <v>-1</v>
          </cell>
          <cell r="I750">
            <v>-1</v>
          </cell>
          <cell r="J750">
            <v>-1</v>
          </cell>
          <cell r="K750">
            <v>-1</v>
          </cell>
          <cell r="L750">
            <v>-1</v>
          </cell>
          <cell r="M750">
            <v>-1</v>
          </cell>
          <cell r="N750">
            <v>-1</v>
          </cell>
          <cell r="O750">
            <v>-1</v>
          </cell>
        </row>
        <row r="751">
          <cell r="D751">
            <v>-1</v>
          </cell>
          <cell r="E751">
            <v>-1</v>
          </cell>
          <cell r="F751">
            <v>-1</v>
          </cell>
          <cell r="G751">
            <v>-1</v>
          </cell>
          <cell r="H751">
            <v>-1</v>
          </cell>
          <cell r="I751">
            <v>-1</v>
          </cell>
          <cell r="J751">
            <v>-1</v>
          </cell>
          <cell r="K751">
            <v>-1</v>
          </cell>
          <cell r="L751">
            <v>-1</v>
          </cell>
          <cell r="M751">
            <v>-1</v>
          </cell>
          <cell r="N751">
            <v>-1</v>
          </cell>
          <cell r="O751">
            <v>-1</v>
          </cell>
        </row>
        <row r="752">
          <cell r="D752">
            <v>-1</v>
          </cell>
          <cell r="E752">
            <v>-1</v>
          </cell>
          <cell r="F752">
            <v>-1</v>
          </cell>
          <cell r="G752">
            <v>-1</v>
          </cell>
          <cell r="H752">
            <v>-1</v>
          </cell>
          <cell r="I752">
            <v>-1</v>
          </cell>
          <cell r="J752">
            <v>-1</v>
          </cell>
          <cell r="K752">
            <v>-1</v>
          </cell>
          <cell r="L752">
            <v>-1</v>
          </cell>
          <cell r="M752">
            <v>-1</v>
          </cell>
          <cell r="N752">
            <v>-1</v>
          </cell>
          <cell r="O752">
            <v>-1</v>
          </cell>
        </row>
        <row r="753">
          <cell r="D753">
            <v>-1</v>
          </cell>
          <cell r="E753">
            <v>-1</v>
          </cell>
          <cell r="F753">
            <v>-1</v>
          </cell>
          <cell r="G753">
            <v>-1</v>
          </cell>
          <cell r="H753">
            <v>-1</v>
          </cell>
          <cell r="I753">
            <v>-1</v>
          </cell>
          <cell r="J753">
            <v>-1</v>
          </cell>
          <cell r="K753">
            <v>-1</v>
          </cell>
          <cell r="L753">
            <v>-1</v>
          </cell>
          <cell r="M753">
            <v>-1</v>
          </cell>
          <cell r="N753">
            <v>-1</v>
          </cell>
          <cell r="O753">
            <v>-1</v>
          </cell>
        </row>
        <row r="754">
          <cell r="D754">
            <v>-1</v>
          </cell>
          <cell r="E754">
            <v>-1</v>
          </cell>
          <cell r="F754">
            <v>-1</v>
          </cell>
          <cell r="G754">
            <v>-1</v>
          </cell>
          <cell r="H754">
            <v>-1</v>
          </cell>
          <cell r="I754">
            <v>-1</v>
          </cell>
          <cell r="J754">
            <v>-1</v>
          </cell>
          <cell r="K754">
            <v>-1</v>
          </cell>
          <cell r="L754">
            <v>-1</v>
          </cell>
          <cell r="M754">
            <v>-1</v>
          </cell>
          <cell r="N754">
            <v>-1</v>
          </cell>
          <cell r="O754">
            <v>-1</v>
          </cell>
        </row>
        <row r="755">
          <cell r="D755">
            <v>-1</v>
          </cell>
          <cell r="E755">
            <v>-1</v>
          </cell>
          <cell r="F755">
            <v>-1</v>
          </cell>
          <cell r="G755">
            <v>-1</v>
          </cell>
          <cell r="H755">
            <v>-1</v>
          </cell>
          <cell r="I755">
            <v>-1</v>
          </cell>
          <cell r="J755">
            <v>-1</v>
          </cell>
          <cell r="K755">
            <v>-1</v>
          </cell>
          <cell r="L755">
            <v>-1</v>
          </cell>
          <cell r="M755">
            <v>-1</v>
          </cell>
          <cell r="N755">
            <v>-1</v>
          </cell>
          <cell r="O755">
            <v>-1</v>
          </cell>
        </row>
        <row r="756">
          <cell r="D756">
            <v>-1</v>
          </cell>
          <cell r="E756">
            <v>-1</v>
          </cell>
          <cell r="F756">
            <v>-1</v>
          </cell>
          <cell r="G756">
            <v>-1</v>
          </cell>
          <cell r="H756">
            <v>-1</v>
          </cell>
          <cell r="I756">
            <v>-1</v>
          </cell>
          <cell r="J756">
            <v>-1</v>
          </cell>
          <cell r="K756">
            <v>-1</v>
          </cell>
          <cell r="L756">
            <v>-1</v>
          </cell>
          <cell r="M756">
            <v>-1</v>
          </cell>
          <cell r="N756">
            <v>-1</v>
          </cell>
          <cell r="O756">
            <v>-1</v>
          </cell>
        </row>
        <row r="757">
          <cell r="D757">
            <v>-1</v>
          </cell>
          <cell r="E757">
            <v>-1</v>
          </cell>
          <cell r="F757">
            <v>-1</v>
          </cell>
          <cell r="G757">
            <v>-1</v>
          </cell>
          <cell r="H757">
            <v>-1</v>
          </cell>
          <cell r="I757">
            <v>-1</v>
          </cell>
          <cell r="J757">
            <v>-1</v>
          </cell>
          <cell r="K757">
            <v>-1</v>
          </cell>
          <cell r="L757">
            <v>-1</v>
          </cell>
          <cell r="M757">
            <v>-1</v>
          </cell>
          <cell r="N757">
            <v>-1</v>
          </cell>
          <cell r="O757">
            <v>-1</v>
          </cell>
        </row>
        <row r="758">
          <cell r="D758">
            <v>-1</v>
          </cell>
          <cell r="E758">
            <v>-1</v>
          </cell>
          <cell r="F758">
            <v>-1</v>
          </cell>
          <cell r="G758">
            <v>-1</v>
          </cell>
          <cell r="H758">
            <v>-1</v>
          </cell>
          <cell r="I758">
            <v>-1</v>
          </cell>
          <cell r="J758">
            <v>-1</v>
          </cell>
          <cell r="K758">
            <v>-1</v>
          </cell>
          <cell r="L758">
            <v>-1</v>
          </cell>
          <cell r="M758">
            <v>-1</v>
          </cell>
          <cell r="N758">
            <v>-1</v>
          </cell>
          <cell r="O758">
            <v>-1</v>
          </cell>
        </row>
        <row r="759">
          <cell r="D759">
            <v>-1</v>
          </cell>
          <cell r="E759">
            <v>-1</v>
          </cell>
          <cell r="F759">
            <v>-1</v>
          </cell>
          <cell r="G759">
            <v>-1</v>
          </cell>
          <cell r="H759">
            <v>-1</v>
          </cell>
          <cell r="I759">
            <v>-1</v>
          </cell>
          <cell r="J759">
            <v>-1</v>
          </cell>
          <cell r="K759">
            <v>-1</v>
          </cell>
          <cell r="L759">
            <v>-1</v>
          </cell>
          <cell r="M759">
            <v>-1</v>
          </cell>
          <cell r="N759">
            <v>-1</v>
          </cell>
          <cell r="O759">
            <v>-1</v>
          </cell>
        </row>
        <row r="760">
          <cell r="D760">
            <v>-1</v>
          </cell>
          <cell r="E760">
            <v>-1</v>
          </cell>
          <cell r="F760">
            <v>-1</v>
          </cell>
          <cell r="G760">
            <v>-1</v>
          </cell>
          <cell r="H760">
            <v>-1</v>
          </cell>
          <cell r="I760">
            <v>-1</v>
          </cell>
          <cell r="J760">
            <v>-1</v>
          </cell>
          <cell r="K760">
            <v>-1</v>
          </cell>
          <cell r="L760">
            <v>-1</v>
          </cell>
          <cell r="M760">
            <v>-1</v>
          </cell>
          <cell r="N760">
            <v>-1</v>
          </cell>
          <cell r="O760">
            <v>-1</v>
          </cell>
        </row>
        <row r="761">
          <cell r="D761">
            <v>-1</v>
          </cell>
          <cell r="E761">
            <v>-1</v>
          </cell>
          <cell r="F761">
            <v>-1</v>
          </cell>
          <cell r="G761">
            <v>-1</v>
          </cell>
          <cell r="H761">
            <v>-1</v>
          </cell>
          <cell r="I761">
            <v>-1</v>
          </cell>
          <cell r="J761">
            <v>-1</v>
          </cell>
          <cell r="K761">
            <v>-1</v>
          </cell>
          <cell r="L761">
            <v>-1</v>
          </cell>
          <cell r="M761">
            <v>-1</v>
          </cell>
          <cell r="N761">
            <v>-1</v>
          </cell>
          <cell r="O761">
            <v>-1</v>
          </cell>
        </row>
        <row r="762">
          <cell r="D762">
            <v>-1</v>
          </cell>
          <cell r="E762">
            <v>-1</v>
          </cell>
          <cell r="F762">
            <v>-1</v>
          </cell>
          <cell r="G762">
            <v>-1</v>
          </cell>
          <cell r="H762">
            <v>-1</v>
          </cell>
          <cell r="I762">
            <v>-1</v>
          </cell>
          <cell r="J762">
            <v>-1</v>
          </cell>
          <cell r="K762">
            <v>-1</v>
          </cell>
          <cell r="L762">
            <v>-1</v>
          </cell>
          <cell r="M762">
            <v>-1</v>
          </cell>
          <cell r="N762">
            <v>-1</v>
          </cell>
          <cell r="O762">
            <v>-1</v>
          </cell>
        </row>
        <row r="763">
          <cell r="D763">
            <v>-1</v>
          </cell>
          <cell r="E763">
            <v>-1</v>
          </cell>
          <cell r="F763">
            <v>-1</v>
          </cell>
          <cell r="G763">
            <v>-1</v>
          </cell>
          <cell r="H763">
            <v>-1</v>
          </cell>
          <cell r="I763">
            <v>-1</v>
          </cell>
          <cell r="J763">
            <v>-1</v>
          </cell>
          <cell r="K763">
            <v>-1</v>
          </cell>
          <cell r="L763">
            <v>-1</v>
          </cell>
          <cell r="M763">
            <v>-1</v>
          </cell>
          <cell r="N763">
            <v>-1</v>
          </cell>
          <cell r="O763">
            <v>-1</v>
          </cell>
        </row>
        <row r="764">
          <cell r="D764">
            <v>-1</v>
          </cell>
          <cell r="E764">
            <v>-1</v>
          </cell>
          <cell r="F764">
            <v>-1</v>
          </cell>
          <cell r="G764">
            <v>-1</v>
          </cell>
          <cell r="H764">
            <v>-1</v>
          </cell>
          <cell r="I764">
            <v>-1</v>
          </cell>
          <cell r="J764">
            <v>-1</v>
          </cell>
          <cell r="K764">
            <v>-1</v>
          </cell>
          <cell r="L764">
            <v>-1</v>
          </cell>
          <cell r="M764">
            <v>-1</v>
          </cell>
          <cell r="N764">
            <v>-1</v>
          </cell>
          <cell r="O764">
            <v>-1</v>
          </cell>
        </row>
        <row r="765">
          <cell r="D765">
            <v>-1</v>
          </cell>
          <cell r="E765">
            <v>-1</v>
          </cell>
          <cell r="F765">
            <v>-1</v>
          </cell>
          <cell r="G765">
            <v>-1</v>
          </cell>
          <cell r="H765">
            <v>-1</v>
          </cell>
          <cell r="I765">
            <v>-1</v>
          </cell>
          <cell r="J765">
            <v>-1</v>
          </cell>
          <cell r="K765">
            <v>-1</v>
          </cell>
          <cell r="L765">
            <v>-1</v>
          </cell>
          <cell r="M765">
            <v>-1</v>
          </cell>
          <cell r="N765">
            <v>-1</v>
          </cell>
          <cell r="O765">
            <v>-1</v>
          </cell>
        </row>
        <row r="766">
          <cell r="D766">
            <v>-1</v>
          </cell>
          <cell r="E766">
            <v>-1</v>
          </cell>
          <cell r="F766">
            <v>-1</v>
          </cell>
          <cell r="G766">
            <v>-1</v>
          </cell>
          <cell r="H766">
            <v>-1</v>
          </cell>
          <cell r="I766">
            <v>-1</v>
          </cell>
          <cell r="J766">
            <v>-1</v>
          </cell>
          <cell r="K766">
            <v>-1</v>
          </cell>
          <cell r="L766">
            <v>-1</v>
          </cell>
          <cell r="M766">
            <v>-1</v>
          </cell>
          <cell r="N766">
            <v>-1</v>
          </cell>
          <cell r="O766">
            <v>-1</v>
          </cell>
        </row>
        <row r="767">
          <cell r="D767">
            <v>-1</v>
          </cell>
          <cell r="E767">
            <v>-1</v>
          </cell>
          <cell r="F767">
            <v>-1</v>
          </cell>
          <cell r="G767">
            <v>-1</v>
          </cell>
          <cell r="H767">
            <v>-1</v>
          </cell>
          <cell r="I767">
            <v>-1</v>
          </cell>
          <cell r="J767">
            <v>-1</v>
          </cell>
          <cell r="K767">
            <v>-1</v>
          </cell>
          <cell r="L767">
            <v>-1</v>
          </cell>
          <cell r="M767">
            <v>-1</v>
          </cell>
          <cell r="N767">
            <v>-1</v>
          </cell>
          <cell r="O767">
            <v>-1</v>
          </cell>
        </row>
        <row r="768">
          <cell r="D768">
            <v>-1</v>
          </cell>
          <cell r="E768">
            <v>-1</v>
          </cell>
          <cell r="F768">
            <v>-1</v>
          </cell>
          <cell r="G768">
            <v>-1</v>
          </cell>
          <cell r="H768">
            <v>-1</v>
          </cell>
          <cell r="I768">
            <v>-1</v>
          </cell>
          <cell r="J768">
            <v>-1</v>
          </cell>
          <cell r="K768">
            <v>-1</v>
          </cell>
          <cell r="L768">
            <v>-1</v>
          </cell>
          <cell r="M768">
            <v>-1</v>
          </cell>
          <cell r="N768">
            <v>-1</v>
          </cell>
          <cell r="O768">
            <v>-1</v>
          </cell>
        </row>
        <row r="769">
          <cell r="D769">
            <v>-1</v>
          </cell>
          <cell r="E769">
            <v>-1</v>
          </cell>
          <cell r="F769">
            <v>-1</v>
          </cell>
          <cell r="G769">
            <v>-1</v>
          </cell>
          <cell r="H769">
            <v>-1</v>
          </cell>
          <cell r="I769">
            <v>-1</v>
          </cell>
          <cell r="J769">
            <v>-1</v>
          </cell>
          <cell r="K769">
            <v>-1</v>
          </cell>
          <cell r="L769">
            <v>-1</v>
          </cell>
          <cell r="M769">
            <v>-1</v>
          </cell>
          <cell r="N769">
            <v>-1</v>
          </cell>
          <cell r="O769">
            <v>-1</v>
          </cell>
        </row>
        <row r="770">
          <cell r="D770">
            <v>-1</v>
          </cell>
          <cell r="E770">
            <v>-1</v>
          </cell>
          <cell r="F770">
            <v>-1</v>
          </cell>
          <cell r="G770">
            <v>-1</v>
          </cell>
          <cell r="H770">
            <v>-1</v>
          </cell>
          <cell r="I770">
            <v>-1</v>
          </cell>
          <cell r="J770">
            <v>-1</v>
          </cell>
          <cell r="K770">
            <v>-1</v>
          </cell>
          <cell r="L770">
            <v>-1</v>
          </cell>
          <cell r="M770">
            <v>-1</v>
          </cell>
          <cell r="N770">
            <v>-1</v>
          </cell>
          <cell r="O770">
            <v>-1</v>
          </cell>
        </row>
        <row r="771">
          <cell r="D771">
            <v>-1</v>
          </cell>
          <cell r="E771">
            <v>-1</v>
          </cell>
          <cell r="F771">
            <v>-1</v>
          </cell>
          <cell r="G771">
            <v>-1</v>
          </cell>
          <cell r="H771">
            <v>-1</v>
          </cell>
          <cell r="I771">
            <v>-1</v>
          </cell>
          <cell r="J771">
            <v>-1</v>
          </cell>
          <cell r="K771">
            <v>-1</v>
          </cell>
          <cell r="L771">
            <v>-1</v>
          </cell>
          <cell r="M771">
            <v>-1</v>
          </cell>
          <cell r="N771">
            <v>-1</v>
          </cell>
          <cell r="O771">
            <v>-1</v>
          </cell>
        </row>
        <row r="772">
          <cell r="D772">
            <v>-1</v>
          </cell>
          <cell r="E772">
            <v>-1</v>
          </cell>
          <cell r="F772">
            <v>-1</v>
          </cell>
          <cell r="G772">
            <v>-1</v>
          </cell>
          <cell r="H772">
            <v>-1</v>
          </cell>
          <cell r="I772">
            <v>-1</v>
          </cell>
          <cell r="J772">
            <v>-1</v>
          </cell>
          <cell r="K772">
            <v>-1</v>
          </cell>
          <cell r="L772">
            <v>-1</v>
          </cell>
          <cell r="M772">
            <v>-1</v>
          </cell>
          <cell r="N772">
            <v>-1</v>
          </cell>
          <cell r="O772">
            <v>-1</v>
          </cell>
        </row>
        <row r="773">
          <cell r="D773">
            <v>-1</v>
          </cell>
          <cell r="E773">
            <v>-1</v>
          </cell>
          <cell r="F773">
            <v>-1</v>
          </cell>
          <cell r="G773">
            <v>-1</v>
          </cell>
          <cell r="H773">
            <v>-1</v>
          </cell>
          <cell r="I773">
            <v>-1</v>
          </cell>
          <cell r="J773">
            <v>-1</v>
          </cell>
          <cell r="K773">
            <v>-1</v>
          </cell>
          <cell r="L773">
            <v>-1</v>
          </cell>
          <cell r="M773">
            <v>-1</v>
          </cell>
          <cell r="N773">
            <v>-1</v>
          </cell>
          <cell r="O773">
            <v>-1</v>
          </cell>
        </row>
        <row r="774">
          <cell r="D774">
            <v>-1</v>
          </cell>
          <cell r="E774">
            <v>-1</v>
          </cell>
          <cell r="F774">
            <v>-1</v>
          </cell>
          <cell r="G774">
            <v>-1</v>
          </cell>
          <cell r="H774">
            <v>-1</v>
          </cell>
          <cell r="I774">
            <v>-1</v>
          </cell>
          <cell r="J774">
            <v>-1</v>
          </cell>
          <cell r="K774">
            <v>-1</v>
          </cell>
          <cell r="L774">
            <v>-1</v>
          </cell>
          <cell r="M774">
            <v>-1</v>
          </cell>
          <cell r="N774">
            <v>-1</v>
          </cell>
          <cell r="O774">
            <v>-1</v>
          </cell>
        </row>
        <row r="775">
          <cell r="D775">
            <v>-1</v>
          </cell>
          <cell r="E775">
            <v>-1</v>
          </cell>
          <cell r="F775">
            <v>-1</v>
          </cell>
          <cell r="G775">
            <v>-1</v>
          </cell>
          <cell r="H775">
            <v>-1</v>
          </cell>
          <cell r="I775">
            <v>-1</v>
          </cell>
          <cell r="J775">
            <v>-1</v>
          </cell>
          <cell r="K775">
            <v>-1</v>
          </cell>
          <cell r="L775">
            <v>-1</v>
          </cell>
          <cell r="M775">
            <v>-1</v>
          </cell>
          <cell r="N775">
            <v>-1</v>
          </cell>
          <cell r="O775">
            <v>-1</v>
          </cell>
        </row>
        <row r="776">
          <cell r="D776">
            <v>-1</v>
          </cell>
          <cell r="E776">
            <v>-1</v>
          </cell>
          <cell r="F776">
            <v>-1</v>
          </cell>
          <cell r="G776">
            <v>-1</v>
          </cell>
          <cell r="H776">
            <v>-1</v>
          </cell>
          <cell r="I776">
            <v>-1</v>
          </cell>
          <cell r="J776">
            <v>-1</v>
          </cell>
          <cell r="K776">
            <v>-1</v>
          </cell>
          <cell r="L776">
            <v>-1</v>
          </cell>
          <cell r="M776">
            <v>-1</v>
          </cell>
          <cell r="N776">
            <v>-1</v>
          </cell>
          <cell r="O776">
            <v>-1</v>
          </cell>
        </row>
        <row r="777">
          <cell r="D777">
            <v>-1</v>
          </cell>
          <cell r="E777">
            <v>-1</v>
          </cell>
          <cell r="F777">
            <v>-1</v>
          </cell>
          <cell r="G777">
            <v>-1</v>
          </cell>
          <cell r="H777">
            <v>-1</v>
          </cell>
          <cell r="I777">
            <v>-1</v>
          </cell>
          <cell r="J777">
            <v>-1</v>
          </cell>
          <cell r="K777">
            <v>-1</v>
          </cell>
          <cell r="L777">
            <v>-1</v>
          </cell>
          <cell r="M777">
            <v>-1</v>
          </cell>
          <cell r="N777">
            <v>-1</v>
          </cell>
          <cell r="O777">
            <v>-1</v>
          </cell>
        </row>
        <row r="778">
          <cell r="D778">
            <v>-1</v>
          </cell>
          <cell r="E778">
            <v>-1</v>
          </cell>
          <cell r="F778">
            <v>-1</v>
          </cell>
          <cell r="G778">
            <v>-1</v>
          </cell>
          <cell r="H778">
            <v>-1</v>
          </cell>
          <cell r="I778">
            <v>-1</v>
          </cell>
          <cell r="J778">
            <v>-1</v>
          </cell>
          <cell r="K778">
            <v>-1</v>
          </cell>
          <cell r="L778">
            <v>-1</v>
          </cell>
          <cell r="M778">
            <v>-1</v>
          </cell>
          <cell r="N778">
            <v>-1</v>
          </cell>
          <cell r="O778">
            <v>-1</v>
          </cell>
        </row>
        <row r="779">
          <cell r="D779">
            <v>-1</v>
          </cell>
          <cell r="E779">
            <v>-1</v>
          </cell>
          <cell r="F779">
            <v>-1</v>
          </cell>
          <cell r="G779">
            <v>-1</v>
          </cell>
          <cell r="H779">
            <v>-1</v>
          </cell>
          <cell r="I779">
            <v>-1</v>
          </cell>
          <cell r="J779">
            <v>-1</v>
          </cell>
          <cell r="K779">
            <v>-1</v>
          </cell>
          <cell r="L779">
            <v>-1</v>
          </cell>
          <cell r="M779">
            <v>-1</v>
          </cell>
          <cell r="N779">
            <v>-1</v>
          </cell>
          <cell r="O779">
            <v>-1</v>
          </cell>
        </row>
        <row r="780">
          <cell r="D780">
            <v>-1</v>
          </cell>
          <cell r="E780">
            <v>-1</v>
          </cell>
          <cell r="F780">
            <v>-1</v>
          </cell>
          <cell r="G780">
            <v>-1</v>
          </cell>
          <cell r="H780">
            <v>-1</v>
          </cell>
          <cell r="I780">
            <v>-1</v>
          </cell>
          <cell r="J780">
            <v>-1</v>
          </cell>
          <cell r="K780">
            <v>-1</v>
          </cell>
          <cell r="L780">
            <v>-1</v>
          </cell>
          <cell r="M780">
            <v>-1</v>
          </cell>
          <cell r="N780">
            <v>-1</v>
          </cell>
          <cell r="O780">
            <v>-1</v>
          </cell>
        </row>
        <row r="781">
          <cell r="D781">
            <v>-1</v>
          </cell>
          <cell r="E781">
            <v>-1</v>
          </cell>
          <cell r="F781">
            <v>-1</v>
          </cell>
          <cell r="G781">
            <v>-1</v>
          </cell>
          <cell r="H781">
            <v>-1</v>
          </cell>
          <cell r="I781">
            <v>-1</v>
          </cell>
          <cell r="J781">
            <v>-1</v>
          </cell>
          <cell r="K781">
            <v>-1</v>
          </cell>
          <cell r="L781">
            <v>-1</v>
          </cell>
          <cell r="M781">
            <v>-1</v>
          </cell>
          <cell r="N781">
            <v>-1</v>
          </cell>
          <cell r="O781">
            <v>-1</v>
          </cell>
        </row>
        <row r="782">
          <cell r="D782">
            <v>-1</v>
          </cell>
          <cell r="E782">
            <v>-1</v>
          </cell>
          <cell r="F782">
            <v>-1</v>
          </cell>
          <cell r="G782">
            <v>-1</v>
          </cell>
          <cell r="H782">
            <v>-1</v>
          </cell>
          <cell r="I782">
            <v>-1</v>
          </cell>
          <cell r="J782">
            <v>-1</v>
          </cell>
          <cell r="K782">
            <v>-1</v>
          </cell>
          <cell r="L782">
            <v>-1</v>
          </cell>
          <cell r="M782">
            <v>-1</v>
          </cell>
          <cell r="N782">
            <v>-1</v>
          </cell>
          <cell r="O782">
            <v>-1</v>
          </cell>
        </row>
        <row r="783">
          <cell r="D783">
            <v>-1</v>
          </cell>
          <cell r="E783">
            <v>-1</v>
          </cell>
          <cell r="F783">
            <v>-1</v>
          </cell>
          <cell r="G783">
            <v>-1</v>
          </cell>
          <cell r="H783">
            <v>-1</v>
          </cell>
          <cell r="I783">
            <v>-1</v>
          </cell>
          <cell r="J783">
            <v>-1</v>
          </cell>
          <cell r="K783">
            <v>-1</v>
          </cell>
          <cell r="L783">
            <v>-1</v>
          </cell>
          <cell r="M783">
            <v>-1</v>
          </cell>
          <cell r="N783">
            <v>-1</v>
          </cell>
          <cell r="O783">
            <v>-1</v>
          </cell>
        </row>
        <row r="784">
          <cell r="D784">
            <v>-1</v>
          </cell>
          <cell r="E784">
            <v>-1</v>
          </cell>
          <cell r="F784">
            <v>-1</v>
          </cell>
          <cell r="G784">
            <v>-1</v>
          </cell>
          <cell r="H784">
            <v>-1</v>
          </cell>
          <cell r="I784">
            <v>-1</v>
          </cell>
          <cell r="J784">
            <v>-1</v>
          </cell>
          <cell r="K784">
            <v>-1</v>
          </cell>
          <cell r="L784">
            <v>-1</v>
          </cell>
          <cell r="M784">
            <v>-1</v>
          </cell>
          <cell r="N784">
            <v>-1</v>
          </cell>
          <cell r="O784">
            <v>-1</v>
          </cell>
        </row>
        <row r="785">
          <cell r="D785">
            <v>-1</v>
          </cell>
          <cell r="E785">
            <v>-1</v>
          </cell>
          <cell r="F785">
            <v>-1</v>
          </cell>
          <cell r="G785">
            <v>-1</v>
          </cell>
          <cell r="H785">
            <v>-1</v>
          </cell>
          <cell r="I785">
            <v>-1</v>
          </cell>
          <cell r="J785">
            <v>-1</v>
          </cell>
          <cell r="K785">
            <v>-1</v>
          </cell>
          <cell r="L785">
            <v>-1</v>
          </cell>
          <cell r="M785">
            <v>-1</v>
          </cell>
          <cell r="N785">
            <v>-1</v>
          </cell>
          <cell r="O785">
            <v>-1</v>
          </cell>
        </row>
        <row r="786">
          <cell r="D786">
            <v>-1</v>
          </cell>
          <cell r="E786">
            <v>-1</v>
          </cell>
          <cell r="F786">
            <v>-1</v>
          </cell>
          <cell r="G786">
            <v>-1</v>
          </cell>
          <cell r="H786">
            <v>-1</v>
          </cell>
          <cell r="I786">
            <v>-1</v>
          </cell>
          <cell r="J786">
            <v>-1</v>
          </cell>
          <cell r="K786">
            <v>-1</v>
          </cell>
          <cell r="L786">
            <v>-1</v>
          </cell>
          <cell r="M786">
            <v>-1</v>
          </cell>
          <cell r="N786">
            <v>-1</v>
          </cell>
          <cell r="O786">
            <v>-1</v>
          </cell>
        </row>
        <row r="787">
          <cell r="D787">
            <v>-1</v>
          </cell>
          <cell r="E787">
            <v>-1</v>
          </cell>
          <cell r="F787">
            <v>-1</v>
          </cell>
          <cell r="G787">
            <v>-1</v>
          </cell>
          <cell r="H787">
            <v>-1</v>
          </cell>
          <cell r="I787">
            <v>-1</v>
          </cell>
          <cell r="J787">
            <v>-1</v>
          </cell>
          <cell r="K787">
            <v>-1</v>
          </cell>
          <cell r="L787">
            <v>-1</v>
          </cell>
          <cell r="M787">
            <v>-1</v>
          </cell>
          <cell r="N787">
            <v>-1</v>
          </cell>
          <cell r="O787">
            <v>-1</v>
          </cell>
        </row>
        <row r="788">
          <cell r="D788">
            <v>-1</v>
          </cell>
          <cell r="E788">
            <v>-1</v>
          </cell>
          <cell r="F788">
            <v>-1</v>
          </cell>
          <cell r="G788">
            <v>-1</v>
          </cell>
          <cell r="H788">
            <v>-1</v>
          </cell>
          <cell r="I788">
            <v>-1</v>
          </cell>
          <cell r="J788">
            <v>-1</v>
          </cell>
          <cell r="K788">
            <v>-1</v>
          </cell>
          <cell r="L788">
            <v>-1</v>
          </cell>
          <cell r="M788">
            <v>-1</v>
          </cell>
          <cell r="N788">
            <v>-1</v>
          </cell>
          <cell r="O788">
            <v>-1</v>
          </cell>
        </row>
        <row r="789">
          <cell r="D789">
            <v>-1</v>
          </cell>
          <cell r="E789">
            <v>-1</v>
          </cell>
          <cell r="F789">
            <v>-1</v>
          </cell>
          <cell r="G789">
            <v>-1</v>
          </cell>
          <cell r="H789">
            <v>-1</v>
          </cell>
          <cell r="I789">
            <v>-1</v>
          </cell>
          <cell r="J789">
            <v>-1</v>
          </cell>
          <cell r="K789">
            <v>-1</v>
          </cell>
          <cell r="L789">
            <v>-1</v>
          </cell>
          <cell r="M789">
            <v>-1</v>
          </cell>
          <cell r="N789">
            <v>-1</v>
          </cell>
          <cell r="O789">
            <v>-1</v>
          </cell>
        </row>
        <row r="790">
          <cell r="D790">
            <v>-1</v>
          </cell>
          <cell r="E790">
            <v>-1</v>
          </cell>
          <cell r="F790">
            <v>-1</v>
          </cell>
          <cell r="G790">
            <v>-1</v>
          </cell>
          <cell r="H790">
            <v>-1</v>
          </cell>
          <cell r="I790">
            <v>-1</v>
          </cell>
          <cell r="J790">
            <v>-1</v>
          </cell>
          <cell r="K790">
            <v>-1</v>
          </cell>
          <cell r="L790">
            <v>-1</v>
          </cell>
          <cell r="M790">
            <v>-1</v>
          </cell>
          <cell r="N790">
            <v>-1</v>
          </cell>
          <cell r="O790">
            <v>-1</v>
          </cell>
        </row>
        <row r="791">
          <cell r="D791">
            <v>-1</v>
          </cell>
          <cell r="E791">
            <v>-1</v>
          </cell>
          <cell r="F791">
            <v>-1</v>
          </cell>
          <cell r="G791">
            <v>-1</v>
          </cell>
          <cell r="H791">
            <v>-1</v>
          </cell>
          <cell r="I791">
            <v>-1</v>
          </cell>
          <cell r="J791">
            <v>-1</v>
          </cell>
          <cell r="K791">
            <v>-1</v>
          </cell>
          <cell r="L791">
            <v>-1</v>
          </cell>
          <cell r="M791">
            <v>-1</v>
          </cell>
          <cell r="N791">
            <v>-1</v>
          </cell>
          <cell r="O791">
            <v>-1</v>
          </cell>
        </row>
        <row r="792">
          <cell r="D792">
            <v>-1</v>
          </cell>
          <cell r="E792">
            <v>-1</v>
          </cell>
          <cell r="F792">
            <v>-1</v>
          </cell>
          <cell r="G792">
            <v>-1</v>
          </cell>
          <cell r="H792">
            <v>-1</v>
          </cell>
          <cell r="I792">
            <v>-1</v>
          </cell>
          <cell r="J792">
            <v>-1</v>
          </cell>
          <cell r="K792">
            <v>-1</v>
          </cell>
          <cell r="L792">
            <v>-1</v>
          </cell>
          <cell r="M792">
            <v>-1</v>
          </cell>
          <cell r="N792">
            <v>-1</v>
          </cell>
          <cell r="O792">
            <v>-1</v>
          </cell>
        </row>
        <row r="793">
          <cell r="D793">
            <v>-1</v>
          </cell>
          <cell r="E793">
            <v>-1</v>
          </cell>
          <cell r="F793">
            <v>-1</v>
          </cell>
          <cell r="G793">
            <v>-1</v>
          </cell>
          <cell r="H793">
            <v>-1</v>
          </cell>
          <cell r="I793">
            <v>-1</v>
          </cell>
          <cell r="J793">
            <v>-1</v>
          </cell>
          <cell r="K793">
            <v>-1</v>
          </cell>
          <cell r="L793">
            <v>-1</v>
          </cell>
          <cell r="M793">
            <v>-1</v>
          </cell>
          <cell r="N793">
            <v>-1</v>
          </cell>
          <cell r="O793">
            <v>-1</v>
          </cell>
        </row>
        <row r="794">
          <cell r="D794">
            <v>-1</v>
          </cell>
          <cell r="E794">
            <v>-1</v>
          </cell>
          <cell r="F794">
            <v>-1</v>
          </cell>
          <cell r="G794">
            <v>-1</v>
          </cell>
          <cell r="H794">
            <v>-1</v>
          </cell>
          <cell r="I794">
            <v>-1</v>
          </cell>
          <cell r="J794">
            <v>-1</v>
          </cell>
          <cell r="K794">
            <v>-1</v>
          </cell>
          <cell r="L794">
            <v>-1</v>
          </cell>
          <cell r="M794">
            <v>-1</v>
          </cell>
          <cell r="N794">
            <v>-1</v>
          </cell>
          <cell r="O794">
            <v>-1</v>
          </cell>
        </row>
        <row r="795">
          <cell r="D795">
            <v>-1</v>
          </cell>
          <cell r="E795">
            <v>-1</v>
          </cell>
          <cell r="F795">
            <v>-1</v>
          </cell>
          <cell r="G795">
            <v>-1</v>
          </cell>
          <cell r="H795">
            <v>-1</v>
          </cell>
          <cell r="I795">
            <v>-1</v>
          </cell>
          <cell r="J795">
            <v>-1</v>
          </cell>
          <cell r="K795">
            <v>-1</v>
          </cell>
          <cell r="L795">
            <v>-1</v>
          </cell>
          <cell r="M795">
            <v>-1</v>
          </cell>
          <cell r="N795">
            <v>-1</v>
          </cell>
          <cell r="O795">
            <v>-1</v>
          </cell>
        </row>
        <row r="796">
          <cell r="D796">
            <v>-1</v>
          </cell>
          <cell r="E796">
            <v>-1</v>
          </cell>
          <cell r="F796">
            <v>-1</v>
          </cell>
          <cell r="G796">
            <v>-1</v>
          </cell>
          <cell r="H796">
            <v>-1</v>
          </cell>
          <cell r="I796">
            <v>-1</v>
          </cell>
          <cell r="J796">
            <v>-1</v>
          </cell>
          <cell r="K796">
            <v>-1</v>
          </cell>
          <cell r="L796">
            <v>-1</v>
          </cell>
          <cell r="M796">
            <v>-1</v>
          </cell>
          <cell r="N796">
            <v>-1</v>
          </cell>
          <cell r="O796">
            <v>-1</v>
          </cell>
        </row>
        <row r="797">
          <cell r="D797">
            <v>-1</v>
          </cell>
          <cell r="E797">
            <v>-1</v>
          </cell>
          <cell r="F797">
            <v>-1</v>
          </cell>
          <cell r="G797">
            <v>-1</v>
          </cell>
          <cell r="H797">
            <v>-1</v>
          </cell>
          <cell r="I797">
            <v>-1</v>
          </cell>
          <cell r="J797">
            <v>-1</v>
          </cell>
          <cell r="K797">
            <v>-1</v>
          </cell>
          <cell r="L797">
            <v>-1</v>
          </cell>
          <cell r="M797">
            <v>-1</v>
          </cell>
          <cell r="N797">
            <v>-1</v>
          </cell>
          <cell r="O797">
            <v>-1</v>
          </cell>
        </row>
        <row r="798">
          <cell r="D798">
            <v>-1</v>
          </cell>
          <cell r="E798">
            <v>-1</v>
          </cell>
          <cell r="F798">
            <v>-1</v>
          </cell>
          <cell r="G798">
            <v>-1</v>
          </cell>
          <cell r="H798">
            <v>-1</v>
          </cell>
          <cell r="I798">
            <v>-1</v>
          </cell>
          <cell r="J798">
            <v>-1</v>
          </cell>
          <cell r="K798">
            <v>-1</v>
          </cell>
          <cell r="L798">
            <v>-1</v>
          </cell>
          <cell r="M798">
            <v>-1</v>
          </cell>
          <cell r="N798">
            <v>-1</v>
          </cell>
          <cell r="O798">
            <v>-1</v>
          </cell>
        </row>
        <row r="799">
          <cell r="D799">
            <v>-1</v>
          </cell>
          <cell r="E799">
            <v>-1</v>
          </cell>
          <cell r="F799">
            <v>-1</v>
          </cell>
          <cell r="G799">
            <v>-1</v>
          </cell>
          <cell r="H799">
            <v>-1</v>
          </cell>
          <cell r="I799">
            <v>-1</v>
          </cell>
          <cell r="J799">
            <v>-1</v>
          </cell>
          <cell r="K799">
            <v>-1</v>
          </cell>
          <cell r="L799">
            <v>-1</v>
          </cell>
          <cell r="M799">
            <v>-1</v>
          </cell>
          <cell r="N799">
            <v>-1</v>
          </cell>
          <cell r="O799">
            <v>-1</v>
          </cell>
        </row>
        <row r="800">
          <cell r="D800">
            <v>-1</v>
          </cell>
          <cell r="E800">
            <v>-1</v>
          </cell>
          <cell r="F800">
            <v>-1</v>
          </cell>
          <cell r="G800">
            <v>-1</v>
          </cell>
          <cell r="H800">
            <v>-1</v>
          </cell>
          <cell r="I800">
            <v>-1</v>
          </cell>
          <cell r="J800">
            <v>-1</v>
          </cell>
          <cell r="K800">
            <v>-1</v>
          </cell>
          <cell r="L800">
            <v>-1</v>
          </cell>
          <cell r="M800">
            <v>-1</v>
          </cell>
          <cell r="N800">
            <v>-1</v>
          </cell>
          <cell r="O800">
            <v>-1</v>
          </cell>
        </row>
        <row r="801">
          <cell r="D801">
            <v>-1</v>
          </cell>
          <cell r="E801">
            <v>-1</v>
          </cell>
          <cell r="F801">
            <v>-1</v>
          </cell>
          <cell r="G801">
            <v>-1</v>
          </cell>
          <cell r="H801">
            <v>-1</v>
          </cell>
          <cell r="I801">
            <v>-1</v>
          </cell>
          <cell r="J801">
            <v>-1</v>
          </cell>
          <cell r="K801">
            <v>-1</v>
          </cell>
          <cell r="L801">
            <v>-1</v>
          </cell>
          <cell r="M801">
            <v>-1</v>
          </cell>
          <cell r="N801">
            <v>-1</v>
          </cell>
          <cell r="O801">
            <v>-1</v>
          </cell>
        </row>
        <row r="802">
          <cell r="D802">
            <v>-1</v>
          </cell>
          <cell r="E802">
            <v>-1</v>
          </cell>
          <cell r="F802">
            <v>-1</v>
          </cell>
          <cell r="G802">
            <v>-1</v>
          </cell>
          <cell r="H802">
            <v>-1</v>
          </cell>
          <cell r="I802">
            <v>-1</v>
          </cell>
          <cell r="J802">
            <v>-1</v>
          </cell>
          <cell r="K802">
            <v>-1</v>
          </cell>
          <cell r="L802">
            <v>-1</v>
          </cell>
          <cell r="M802">
            <v>-1</v>
          </cell>
          <cell r="N802">
            <v>-1</v>
          </cell>
          <cell r="O802">
            <v>-1</v>
          </cell>
        </row>
        <row r="803">
          <cell r="D803">
            <v>-1</v>
          </cell>
          <cell r="E803">
            <v>-1</v>
          </cell>
          <cell r="F803">
            <v>-1</v>
          </cell>
          <cell r="G803">
            <v>-1</v>
          </cell>
          <cell r="H803">
            <v>-1</v>
          </cell>
          <cell r="I803">
            <v>-1</v>
          </cell>
          <cell r="J803">
            <v>-1</v>
          </cell>
          <cell r="K803">
            <v>-1</v>
          </cell>
          <cell r="L803">
            <v>-1</v>
          </cell>
          <cell r="M803">
            <v>-1</v>
          </cell>
          <cell r="N803">
            <v>-1</v>
          </cell>
          <cell r="O803">
            <v>-1</v>
          </cell>
        </row>
        <row r="804">
          <cell r="D804">
            <v>-1</v>
          </cell>
          <cell r="E804">
            <v>-1</v>
          </cell>
          <cell r="F804">
            <v>-1</v>
          </cell>
          <cell r="G804">
            <v>-1</v>
          </cell>
          <cell r="H804">
            <v>-1</v>
          </cell>
          <cell r="I804">
            <v>-1</v>
          </cell>
          <cell r="J804">
            <v>-1</v>
          </cell>
          <cell r="K804">
            <v>-1</v>
          </cell>
          <cell r="L804">
            <v>-1</v>
          </cell>
          <cell r="M804">
            <v>-1</v>
          </cell>
          <cell r="N804">
            <v>-1</v>
          </cell>
          <cell r="O804">
            <v>-1</v>
          </cell>
        </row>
        <row r="805">
          <cell r="D805">
            <v>-1</v>
          </cell>
          <cell r="E805">
            <v>-1</v>
          </cell>
          <cell r="F805">
            <v>-1</v>
          </cell>
          <cell r="G805">
            <v>-1</v>
          </cell>
          <cell r="H805">
            <v>-1</v>
          </cell>
          <cell r="I805">
            <v>-1</v>
          </cell>
          <cell r="J805">
            <v>-1</v>
          </cell>
          <cell r="K805">
            <v>-1</v>
          </cell>
          <cell r="L805">
            <v>-1</v>
          </cell>
          <cell r="M805">
            <v>-1</v>
          </cell>
          <cell r="N805">
            <v>-1</v>
          </cell>
          <cell r="O805">
            <v>-1</v>
          </cell>
        </row>
        <row r="806">
          <cell r="D806">
            <v>-1</v>
          </cell>
          <cell r="E806">
            <v>-1</v>
          </cell>
          <cell r="F806">
            <v>-1</v>
          </cell>
          <cell r="G806">
            <v>-1</v>
          </cell>
          <cell r="H806">
            <v>-1</v>
          </cell>
          <cell r="I806">
            <v>-1</v>
          </cell>
          <cell r="J806">
            <v>-1</v>
          </cell>
          <cell r="K806">
            <v>-1</v>
          </cell>
          <cell r="L806">
            <v>-1</v>
          </cell>
          <cell r="M806">
            <v>-1</v>
          </cell>
          <cell r="N806">
            <v>-1</v>
          </cell>
          <cell r="O806">
            <v>-1</v>
          </cell>
        </row>
        <row r="807">
          <cell r="D807">
            <v>-1</v>
          </cell>
          <cell r="E807">
            <v>-1</v>
          </cell>
          <cell r="F807">
            <v>-1</v>
          </cell>
          <cell r="G807">
            <v>-1</v>
          </cell>
          <cell r="H807">
            <v>-1</v>
          </cell>
          <cell r="I807">
            <v>-1</v>
          </cell>
          <cell r="J807">
            <v>-1</v>
          </cell>
          <cell r="K807">
            <v>-1</v>
          </cell>
          <cell r="L807">
            <v>-1</v>
          </cell>
          <cell r="M807">
            <v>-1</v>
          </cell>
          <cell r="N807">
            <v>-1</v>
          </cell>
          <cell r="O807">
            <v>-1</v>
          </cell>
        </row>
        <row r="808">
          <cell r="D808">
            <v>-1</v>
          </cell>
          <cell r="E808">
            <v>-1</v>
          </cell>
          <cell r="F808">
            <v>-1</v>
          </cell>
          <cell r="G808">
            <v>-1</v>
          </cell>
          <cell r="H808">
            <v>-1</v>
          </cell>
          <cell r="I808">
            <v>-1</v>
          </cell>
          <cell r="J808">
            <v>-1</v>
          </cell>
          <cell r="K808">
            <v>-1</v>
          </cell>
          <cell r="L808">
            <v>-1</v>
          </cell>
          <cell r="M808">
            <v>-1</v>
          </cell>
          <cell r="N808">
            <v>-1</v>
          </cell>
          <cell r="O808">
            <v>-1</v>
          </cell>
        </row>
        <row r="809">
          <cell r="D809">
            <v>-1</v>
          </cell>
          <cell r="E809">
            <v>-1</v>
          </cell>
          <cell r="F809">
            <v>-1</v>
          </cell>
          <cell r="G809">
            <v>-1</v>
          </cell>
          <cell r="H809">
            <v>-1</v>
          </cell>
          <cell r="I809">
            <v>-1</v>
          </cell>
          <cell r="J809">
            <v>-1</v>
          </cell>
          <cell r="K809">
            <v>-1</v>
          </cell>
          <cell r="L809">
            <v>-1</v>
          </cell>
          <cell r="M809">
            <v>-1</v>
          </cell>
          <cell r="N809">
            <v>-1</v>
          </cell>
          <cell r="O809">
            <v>-1</v>
          </cell>
        </row>
        <row r="810">
          <cell r="D810">
            <v>-1</v>
          </cell>
          <cell r="E810">
            <v>-1</v>
          </cell>
          <cell r="F810">
            <v>-1</v>
          </cell>
          <cell r="G810">
            <v>-1</v>
          </cell>
          <cell r="H810">
            <v>-1</v>
          </cell>
          <cell r="I810">
            <v>-1</v>
          </cell>
          <cell r="J810">
            <v>-1</v>
          </cell>
          <cell r="K810">
            <v>-1</v>
          </cell>
          <cell r="L810">
            <v>-1</v>
          </cell>
          <cell r="M810">
            <v>-1</v>
          </cell>
          <cell r="N810">
            <v>-1</v>
          </cell>
          <cell r="O810">
            <v>-1</v>
          </cell>
        </row>
        <row r="811">
          <cell r="D811">
            <v>-1</v>
          </cell>
          <cell r="E811">
            <v>-1</v>
          </cell>
          <cell r="F811">
            <v>-1</v>
          </cell>
          <cell r="G811">
            <v>-1</v>
          </cell>
          <cell r="H811">
            <v>-1</v>
          </cell>
          <cell r="I811">
            <v>-1</v>
          </cell>
          <cell r="J811">
            <v>-1</v>
          </cell>
          <cell r="K811">
            <v>-1</v>
          </cell>
          <cell r="L811">
            <v>-1</v>
          </cell>
          <cell r="M811">
            <v>-1</v>
          </cell>
          <cell r="N811">
            <v>-1</v>
          </cell>
          <cell r="O811">
            <v>-1</v>
          </cell>
        </row>
        <row r="812">
          <cell r="D812">
            <v>-1</v>
          </cell>
          <cell r="E812">
            <v>-1</v>
          </cell>
          <cell r="F812">
            <v>-1</v>
          </cell>
          <cell r="G812">
            <v>-1</v>
          </cell>
          <cell r="H812">
            <v>-1</v>
          </cell>
          <cell r="I812">
            <v>-1</v>
          </cell>
          <cell r="J812">
            <v>-1</v>
          </cell>
          <cell r="K812">
            <v>-1</v>
          </cell>
          <cell r="L812">
            <v>-1</v>
          </cell>
          <cell r="M812">
            <v>-1</v>
          </cell>
          <cell r="N812">
            <v>-1</v>
          </cell>
          <cell r="O812">
            <v>-1</v>
          </cell>
        </row>
        <row r="813">
          <cell r="D813">
            <v>-1</v>
          </cell>
          <cell r="E813">
            <v>-1</v>
          </cell>
          <cell r="F813">
            <v>-1</v>
          </cell>
          <cell r="G813">
            <v>-1</v>
          </cell>
          <cell r="H813">
            <v>-1</v>
          </cell>
          <cell r="I813">
            <v>-1</v>
          </cell>
          <cell r="J813">
            <v>-1</v>
          </cell>
          <cell r="K813">
            <v>-1</v>
          </cell>
          <cell r="L813">
            <v>-1</v>
          </cell>
          <cell r="M813">
            <v>-1</v>
          </cell>
          <cell r="N813">
            <v>-1</v>
          </cell>
          <cell r="O813">
            <v>-1</v>
          </cell>
        </row>
        <row r="814">
          <cell r="D814">
            <v>-1</v>
          </cell>
          <cell r="E814">
            <v>-1</v>
          </cell>
          <cell r="F814">
            <v>-1</v>
          </cell>
          <cell r="G814">
            <v>-1</v>
          </cell>
          <cell r="H814">
            <v>-1</v>
          </cell>
          <cell r="I814">
            <v>-1</v>
          </cell>
          <cell r="J814">
            <v>-1</v>
          </cell>
          <cell r="K814">
            <v>-1</v>
          </cell>
          <cell r="L814">
            <v>-1</v>
          </cell>
          <cell r="M814">
            <v>-1</v>
          </cell>
          <cell r="N814">
            <v>-1</v>
          </cell>
          <cell r="O814">
            <v>-1</v>
          </cell>
        </row>
        <row r="815">
          <cell r="D815">
            <v>-1</v>
          </cell>
          <cell r="E815">
            <v>-1</v>
          </cell>
          <cell r="F815">
            <v>-1</v>
          </cell>
          <cell r="G815">
            <v>-1</v>
          </cell>
          <cell r="H815">
            <v>-1</v>
          </cell>
          <cell r="I815">
            <v>-1</v>
          </cell>
          <cell r="J815">
            <v>-1</v>
          </cell>
          <cell r="K815">
            <v>-1</v>
          </cell>
          <cell r="L815">
            <v>-1</v>
          </cell>
          <cell r="M815">
            <v>-1</v>
          </cell>
          <cell r="N815">
            <v>-1</v>
          </cell>
          <cell r="O815">
            <v>-1</v>
          </cell>
        </row>
        <row r="816">
          <cell r="D816">
            <v>-1</v>
          </cell>
          <cell r="E816">
            <v>-1</v>
          </cell>
          <cell r="F816">
            <v>-1</v>
          </cell>
          <cell r="G816">
            <v>-1</v>
          </cell>
          <cell r="H816">
            <v>-1</v>
          </cell>
          <cell r="I816">
            <v>-1</v>
          </cell>
          <cell r="J816">
            <v>-1</v>
          </cell>
          <cell r="K816">
            <v>-1</v>
          </cell>
          <cell r="L816">
            <v>-1</v>
          </cell>
          <cell r="M816">
            <v>-1</v>
          </cell>
          <cell r="N816">
            <v>-1</v>
          </cell>
          <cell r="O816">
            <v>-1</v>
          </cell>
        </row>
        <row r="817">
          <cell r="D817">
            <v>-1</v>
          </cell>
          <cell r="E817">
            <v>-1</v>
          </cell>
          <cell r="F817">
            <v>-1</v>
          </cell>
          <cell r="G817">
            <v>-1</v>
          </cell>
          <cell r="H817">
            <v>-1</v>
          </cell>
          <cell r="I817">
            <v>-1</v>
          </cell>
          <cell r="J817">
            <v>-1</v>
          </cell>
          <cell r="K817">
            <v>-1</v>
          </cell>
          <cell r="L817">
            <v>-1</v>
          </cell>
          <cell r="M817">
            <v>-1</v>
          </cell>
          <cell r="N817">
            <v>-1</v>
          </cell>
          <cell r="O817">
            <v>-1</v>
          </cell>
        </row>
        <row r="818">
          <cell r="D818">
            <v>-1</v>
          </cell>
          <cell r="E818">
            <v>-1</v>
          </cell>
          <cell r="F818">
            <v>-1</v>
          </cell>
          <cell r="G818">
            <v>-1</v>
          </cell>
          <cell r="H818">
            <v>-1</v>
          </cell>
          <cell r="I818">
            <v>-1</v>
          </cell>
          <cell r="J818">
            <v>-1</v>
          </cell>
          <cell r="K818">
            <v>-1</v>
          </cell>
          <cell r="L818">
            <v>-1</v>
          </cell>
          <cell r="M818">
            <v>-1</v>
          </cell>
          <cell r="N818">
            <v>-1</v>
          </cell>
          <cell r="O818">
            <v>-1</v>
          </cell>
        </row>
        <row r="819">
          <cell r="D819">
            <v>-1</v>
          </cell>
          <cell r="E819">
            <v>-1</v>
          </cell>
          <cell r="F819">
            <v>-1</v>
          </cell>
          <cell r="G819">
            <v>-1</v>
          </cell>
          <cell r="H819">
            <v>-1</v>
          </cell>
          <cell r="I819">
            <v>-1</v>
          </cell>
          <cell r="J819">
            <v>-1</v>
          </cell>
          <cell r="K819">
            <v>-1</v>
          </cell>
          <cell r="L819">
            <v>-1</v>
          </cell>
          <cell r="M819">
            <v>-1</v>
          </cell>
          <cell r="N819">
            <v>-1</v>
          </cell>
          <cell r="O819">
            <v>-1</v>
          </cell>
        </row>
        <row r="820">
          <cell r="D820">
            <v>-1</v>
          </cell>
          <cell r="E820">
            <v>-1</v>
          </cell>
          <cell r="F820">
            <v>-1</v>
          </cell>
          <cell r="G820">
            <v>-1</v>
          </cell>
          <cell r="H820">
            <v>-1</v>
          </cell>
          <cell r="I820">
            <v>-1</v>
          </cell>
          <cell r="J820">
            <v>-1</v>
          </cell>
          <cell r="K820">
            <v>-1</v>
          </cell>
          <cell r="L820">
            <v>-1</v>
          </cell>
          <cell r="M820">
            <v>-1</v>
          </cell>
          <cell r="N820">
            <v>-1</v>
          </cell>
          <cell r="O820">
            <v>-1</v>
          </cell>
        </row>
        <row r="821">
          <cell r="D821">
            <v>-1</v>
          </cell>
          <cell r="E821">
            <v>-1</v>
          </cell>
          <cell r="F821">
            <v>-1</v>
          </cell>
          <cell r="G821">
            <v>-1</v>
          </cell>
          <cell r="H821">
            <v>-1</v>
          </cell>
          <cell r="I821">
            <v>-1</v>
          </cell>
          <cell r="J821">
            <v>-1</v>
          </cell>
          <cell r="K821">
            <v>-1</v>
          </cell>
          <cell r="L821">
            <v>-1</v>
          </cell>
          <cell r="M821">
            <v>-1</v>
          </cell>
          <cell r="N821">
            <v>-1</v>
          </cell>
          <cell r="O821">
            <v>-1</v>
          </cell>
        </row>
        <row r="822">
          <cell r="D822">
            <v>-1</v>
          </cell>
          <cell r="E822">
            <v>-1</v>
          </cell>
          <cell r="F822">
            <v>-1</v>
          </cell>
          <cell r="G822">
            <v>-1</v>
          </cell>
          <cell r="H822">
            <v>-1</v>
          </cell>
          <cell r="I822">
            <v>-1</v>
          </cell>
          <cell r="J822">
            <v>-1</v>
          </cell>
          <cell r="K822">
            <v>-1</v>
          </cell>
          <cell r="L822">
            <v>-1</v>
          </cell>
          <cell r="M822">
            <v>-1</v>
          </cell>
          <cell r="N822">
            <v>-1</v>
          </cell>
          <cell r="O822">
            <v>-1</v>
          </cell>
        </row>
        <row r="823">
          <cell r="D823">
            <v>-1</v>
          </cell>
          <cell r="E823">
            <v>-1</v>
          </cell>
          <cell r="F823">
            <v>-1</v>
          </cell>
          <cell r="G823">
            <v>-1</v>
          </cell>
          <cell r="H823">
            <v>-1</v>
          </cell>
          <cell r="I823">
            <v>-1</v>
          </cell>
          <cell r="J823">
            <v>-1</v>
          </cell>
          <cell r="K823">
            <v>-1</v>
          </cell>
          <cell r="L823">
            <v>-1</v>
          </cell>
          <cell r="M823">
            <v>-1</v>
          </cell>
          <cell r="N823">
            <v>-1</v>
          </cell>
          <cell r="O823">
            <v>-1</v>
          </cell>
        </row>
        <row r="824">
          <cell r="D824">
            <v>-1</v>
          </cell>
          <cell r="E824">
            <v>-1</v>
          </cell>
          <cell r="F824">
            <v>-1</v>
          </cell>
          <cell r="G824">
            <v>-1</v>
          </cell>
          <cell r="H824">
            <v>-1</v>
          </cell>
          <cell r="I824">
            <v>-1</v>
          </cell>
          <cell r="J824">
            <v>-1</v>
          </cell>
          <cell r="K824">
            <v>-1</v>
          </cell>
          <cell r="L824">
            <v>-1</v>
          </cell>
          <cell r="M824">
            <v>-1</v>
          </cell>
          <cell r="N824">
            <v>-1</v>
          </cell>
          <cell r="O824">
            <v>-1</v>
          </cell>
        </row>
        <row r="825">
          <cell r="D825">
            <v>-1</v>
          </cell>
          <cell r="E825">
            <v>-1</v>
          </cell>
          <cell r="F825">
            <v>-1</v>
          </cell>
          <cell r="G825">
            <v>-1</v>
          </cell>
          <cell r="H825">
            <v>-1</v>
          </cell>
          <cell r="I825">
            <v>-1</v>
          </cell>
          <cell r="J825">
            <v>-1</v>
          </cell>
          <cell r="K825">
            <v>-1</v>
          </cell>
          <cell r="L825">
            <v>-1</v>
          </cell>
          <cell r="M825">
            <v>-1</v>
          </cell>
          <cell r="N825">
            <v>-1</v>
          </cell>
          <cell r="O825">
            <v>-1</v>
          </cell>
        </row>
        <row r="826">
          <cell r="D826">
            <v>-1</v>
          </cell>
          <cell r="E826">
            <v>-1</v>
          </cell>
          <cell r="F826">
            <v>-1</v>
          </cell>
          <cell r="G826">
            <v>-1</v>
          </cell>
          <cell r="H826">
            <v>-1</v>
          </cell>
          <cell r="I826">
            <v>-1</v>
          </cell>
          <cell r="J826">
            <v>-1</v>
          </cell>
          <cell r="K826">
            <v>-1</v>
          </cell>
          <cell r="L826">
            <v>-1</v>
          </cell>
          <cell r="M826">
            <v>-1</v>
          </cell>
          <cell r="N826">
            <v>-1</v>
          </cell>
          <cell r="O826">
            <v>-1</v>
          </cell>
        </row>
        <row r="827">
          <cell r="D827">
            <v>-1</v>
          </cell>
          <cell r="E827">
            <v>-1</v>
          </cell>
          <cell r="F827">
            <v>-1</v>
          </cell>
          <cell r="G827">
            <v>-1</v>
          </cell>
          <cell r="H827">
            <v>-1</v>
          </cell>
          <cell r="I827">
            <v>-1</v>
          </cell>
          <cell r="J827">
            <v>-1</v>
          </cell>
          <cell r="K827">
            <v>-1</v>
          </cell>
          <cell r="L827">
            <v>-1</v>
          </cell>
          <cell r="M827">
            <v>-1</v>
          </cell>
          <cell r="N827">
            <v>-1</v>
          </cell>
          <cell r="O827">
            <v>-1</v>
          </cell>
        </row>
        <row r="828">
          <cell r="D828">
            <v>-1</v>
          </cell>
          <cell r="E828">
            <v>-1</v>
          </cell>
          <cell r="F828">
            <v>-1</v>
          </cell>
          <cell r="G828">
            <v>-1</v>
          </cell>
          <cell r="H828">
            <v>-1</v>
          </cell>
          <cell r="I828">
            <v>-1</v>
          </cell>
          <cell r="J828">
            <v>-1</v>
          </cell>
          <cell r="K828">
            <v>-1</v>
          </cell>
          <cell r="L828">
            <v>-1</v>
          </cell>
          <cell r="M828">
            <v>-1</v>
          </cell>
          <cell r="N828">
            <v>-1</v>
          </cell>
          <cell r="O828">
            <v>-1</v>
          </cell>
        </row>
        <row r="829">
          <cell r="D829">
            <v>-1</v>
          </cell>
          <cell r="E829">
            <v>-1</v>
          </cell>
          <cell r="F829">
            <v>-1</v>
          </cell>
          <cell r="G829">
            <v>-1</v>
          </cell>
          <cell r="H829">
            <v>-1</v>
          </cell>
          <cell r="I829">
            <v>-1</v>
          </cell>
          <cell r="J829">
            <v>-1</v>
          </cell>
          <cell r="K829">
            <v>-1</v>
          </cell>
          <cell r="L829">
            <v>-1</v>
          </cell>
          <cell r="M829">
            <v>-1</v>
          </cell>
          <cell r="N829">
            <v>-1</v>
          </cell>
          <cell r="O829">
            <v>-1</v>
          </cell>
        </row>
        <row r="830">
          <cell r="D830">
            <v>-1</v>
          </cell>
          <cell r="E830">
            <v>-1</v>
          </cell>
          <cell r="F830">
            <v>-1</v>
          </cell>
          <cell r="G830">
            <v>-1</v>
          </cell>
          <cell r="H830">
            <v>-1</v>
          </cell>
          <cell r="I830">
            <v>-1</v>
          </cell>
          <cell r="J830">
            <v>-1</v>
          </cell>
          <cell r="K830">
            <v>-1</v>
          </cell>
          <cell r="L830">
            <v>-1</v>
          </cell>
          <cell r="M830">
            <v>-1</v>
          </cell>
          <cell r="N830">
            <v>-1</v>
          </cell>
          <cell r="O830">
            <v>-1</v>
          </cell>
        </row>
        <row r="831">
          <cell r="D831">
            <v>-1</v>
          </cell>
          <cell r="E831">
            <v>-1</v>
          </cell>
          <cell r="F831">
            <v>-1</v>
          </cell>
          <cell r="G831">
            <v>-1</v>
          </cell>
          <cell r="H831">
            <v>-1</v>
          </cell>
          <cell r="I831">
            <v>-1</v>
          </cell>
          <cell r="J831">
            <v>-1</v>
          </cell>
          <cell r="K831">
            <v>-1</v>
          </cell>
          <cell r="L831">
            <v>-1</v>
          </cell>
          <cell r="M831">
            <v>-1</v>
          </cell>
          <cell r="N831">
            <v>-1</v>
          </cell>
          <cell r="O831">
            <v>-1</v>
          </cell>
        </row>
        <row r="832">
          <cell r="D832">
            <v>-1</v>
          </cell>
          <cell r="E832">
            <v>-1</v>
          </cell>
          <cell r="F832">
            <v>-1</v>
          </cell>
          <cell r="G832">
            <v>-1</v>
          </cell>
          <cell r="H832">
            <v>-1</v>
          </cell>
          <cell r="I832">
            <v>-1</v>
          </cell>
          <cell r="J832">
            <v>-1</v>
          </cell>
          <cell r="K832">
            <v>-1</v>
          </cell>
          <cell r="L832">
            <v>-1</v>
          </cell>
          <cell r="M832">
            <v>-1</v>
          </cell>
          <cell r="N832">
            <v>-1</v>
          </cell>
          <cell r="O832">
            <v>-1</v>
          </cell>
        </row>
        <row r="833">
          <cell r="D833">
            <v>-1</v>
          </cell>
          <cell r="E833">
            <v>-1</v>
          </cell>
          <cell r="F833">
            <v>-1</v>
          </cell>
          <cell r="G833">
            <v>-1</v>
          </cell>
          <cell r="H833">
            <v>-1</v>
          </cell>
          <cell r="I833">
            <v>-1</v>
          </cell>
          <cell r="J833">
            <v>-1</v>
          </cell>
          <cell r="K833">
            <v>-1</v>
          </cell>
          <cell r="L833">
            <v>-1</v>
          </cell>
          <cell r="M833">
            <v>-1</v>
          </cell>
          <cell r="N833">
            <v>-1</v>
          </cell>
          <cell r="O833">
            <v>-1</v>
          </cell>
        </row>
        <row r="834">
          <cell r="D834">
            <v>-1</v>
          </cell>
          <cell r="E834">
            <v>-1</v>
          </cell>
          <cell r="F834">
            <v>-1</v>
          </cell>
          <cell r="G834">
            <v>-1</v>
          </cell>
          <cell r="H834">
            <v>-1</v>
          </cell>
          <cell r="I834">
            <v>-1</v>
          </cell>
          <cell r="J834">
            <v>-1</v>
          </cell>
          <cell r="K834">
            <v>-1</v>
          </cell>
          <cell r="L834">
            <v>-1</v>
          </cell>
          <cell r="M834">
            <v>-1</v>
          </cell>
          <cell r="N834">
            <v>-1</v>
          </cell>
          <cell r="O834">
            <v>-1</v>
          </cell>
        </row>
        <row r="835">
          <cell r="D835">
            <v>-1</v>
          </cell>
          <cell r="E835">
            <v>-1</v>
          </cell>
          <cell r="F835">
            <v>-1</v>
          </cell>
          <cell r="G835">
            <v>-1</v>
          </cell>
          <cell r="H835">
            <v>-1</v>
          </cell>
          <cell r="I835">
            <v>-1</v>
          </cell>
          <cell r="J835">
            <v>-1</v>
          </cell>
          <cell r="K835">
            <v>-1</v>
          </cell>
          <cell r="L835">
            <v>-1</v>
          </cell>
          <cell r="M835">
            <v>-1</v>
          </cell>
          <cell r="N835">
            <v>-1</v>
          </cell>
          <cell r="O835">
            <v>-1</v>
          </cell>
        </row>
        <row r="836">
          <cell r="D836">
            <v>-1</v>
          </cell>
          <cell r="E836">
            <v>-1</v>
          </cell>
          <cell r="F836">
            <v>-1</v>
          </cell>
          <cell r="G836">
            <v>-1</v>
          </cell>
          <cell r="H836">
            <v>-1</v>
          </cell>
          <cell r="I836">
            <v>-1</v>
          </cell>
          <cell r="J836">
            <v>-1</v>
          </cell>
          <cell r="K836">
            <v>-1</v>
          </cell>
          <cell r="L836">
            <v>-1</v>
          </cell>
          <cell r="M836">
            <v>-1</v>
          </cell>
          <cell r="N836">
            <v>-1</v>
          </cell>
          <cell r="O836">
            <v>-1</v>
          </cell>
        </row>
        <row r="837">
          <cell r="D837">
            <v>-1</v>
          </cell>
          <cell r="E837">
            <v>-1</v>
          </cell>
          <cell r="F837">
            <v>-1</v>
          </cell>
          <cell r="G837">
            <v>-1</v>
          </cell>
          <cell r="H837">
            <v>-1</v>
          </cell>
          <cell r="I837">
            <v>-1</v>
          </cell>
          <cell r="J837">
            <v>-1</v>
          </cell>
          <cell r="K837">
            <v>-1</v>
          </cell>
          <cell r="L837">
            <v>-1</v>
          </cell>
          <cell r="M837">
            <v>-1</v>
          </cell>
          <cell r="N837">
            <v>-1</v>
          </cell>
          <cell r="O837">
            <v>-1</v>
          </cell>
        </row>
        <row r="838">
          <cell r="D838">
            <v>-1</v>
          </cell>
          <cell r="E838">
            <v>-1</v>
          </cell>
          <cell r="F838">
            <v>-1</v>
          </cell>
          <cell r="G838">
            <v>-1</v>
          </cell>
          <cell r="H838">
            <v>-1</v>
          </cell>
          <cell r="I838">
            <v>-1</v>
          </cell>
          <cell r="J838">
            <v>-1</v>
          </cell>
          <cell r="K838">
            <v>-1</v>
          </cell>
          <cell r="L838">
            <v>-1</v>
          </cell>
          <cell r="M838">
            <v>-1</v>
          </cell>
          <cell r="N838">
            <v>-1</v>
          </cell>
          <cell r="O838">
            <v>-1</v>
          </cell>
        </row>
        <row r="839">
          <cell r="D839">
            <v>-1</v>
          </cell>
          <cell r="E839">
            <v>-1</v>
          </cell>
          <cell r="F839">
            <v>-1</v>
          </cell>
          <cell r="G839">
            <v>-1</v>
          </cell>
          <cell r="H839">
            <v>-1</v>
          </cell>
          <cell r="I839">
            <v>-1</v>
          </cell>
          <cell r="J839">
            <v>-1</v>
          </cell>
          <cell r="K839">
            <v>-1</v>
          </cell>
          <cell r="L839">
            <v>-1</v>
          </cell>
          <cell r="M839">
            <v>-1</v>
          </cell>
          <cell r="N839">
            <v>-1</v>
          </cell>
          <cell r="O839">
            <v>-1</v>
          </cell>
        </row>
        <row r="840">
          <cell r="D840">
            <v>-1</v>
          </cell>
          <cell r="E840">
            <v>-1</v>
          </cell>
          <cell r="F840">
            <v>-1</v>
          </cell>
          <cell r="G840">
            <v>-1</v>
          </cell>
          <cell r="H840">
            <v>-1</v>
          </cell>
          <cell r="I840">
            <v>-1</v>
          </cell>
          <cell r="J840">
            <v>-1</v>
          </cell>
          <cell r="K840">
            <v>-1</v>
          </cell>
          <cell r="L840">
            <v>-1</v>
          </cell>
          <cell r="M840">
            <v>-1</v>
          </cell>
          <cell r="N840">
            <v>-1</v>
          </cell>
          <cell r="O840">
            <v>-1</v>
          </cell>
        </row>
        <row r="841">
          <cell r="D841">
            <v>-1</v>
          </cell>
          <cell r="E841">
            <v>-1</v>
          </cell>
          <cell r="F841">
            <v>-1</v>
          </cell>
          <cell r="G841">
            <v>-1</v>
          </cell>
          <cell r="H841">
            <v>-1</v>
          </cell>
          <cell r="I841">
            <v>-1</v>
          </cell>
          <cell r="J841">
            <v>-1</v>
          </cell>
          <cell r="K841">
            <v>-1</v>
          </cell>
          <cell r="L841">
            <v>-1</v>
          </cell>
          <cell r="M841">
            <v>-1</v>
          </cell>
          <cell r="N841">
            <v>-1</v>
          </cell>
          <cell r="O841">
            <v>-1</v>
          </cell>
        </row>
        <row r="842">
          <cell r="D842">
            <v>-1</v>
          </cell>
          <cell r="E842">
            <v>-1</v>
          </cell>
          <cell r="F842">
            <v>-1</v>
          </cell>
          <cell r="G842">
            <v>-1</v>
          </cell>
          <cell r="H842">
            <v>-1</v>
          </cell>
          <cell r="I842">
            <v>-1</v>
          </cell>
          <cell r="J842">
            <v>-1</v>
          </cell>
          <cell r="K842">
            <v>-1</v>
          </cell>
          <cell r="L842">
            <v>-1</v>
          </cell>
          <cell r="M842">
            <v>-1</v>
          </cell>
          <cell r="N842">
            <v>-1</v>
          </cell>
          <cell r="O842">
            <v>-1</v>
          </cell>
        </row>
        <row r="843">
          <cell r="D843">
            <v>-1</v>
          </cell>
          <cell r="E843">
            <v>-1</v>
          </cell>
          <cell r="F843">
            <v>-1</v>
          </cell>
          <cell r="G843">
            <v>-1</v>
          </cell>
          <cell r="H843">
            <v>-1</v>
          </cell>
          <cell r="I843">
            <v>-1</v>
          </cell>
          <cell r="J843">
            <v>-1</v>
          </cell>
          <cell r="K843">
            <v>-1</v>
          </cell>
          <cell r="L843">
            <v>-1</v>
          </cell>
          <cell r="M843">
            <v>-1</v>
          </cell>
          <cell r="N843">
            <v>-1</v>
          </cell>
          <cell r="O843">
            <v>-1</v>
          </cell>
        </row>
        <row r="844">
          <cell r="D844">
            <v>-1</v>
          </cell>
          <cell r="E844">
            <v>-1</v>
          </cell>
          <cell r="F844">
            <v>-1</v>
          </cell>
          <cell r="G844">
            <v>-1</v>
          </cell>
          <cell r="H844">
            <v>-1</v>
          </cell>
          <cell r="I844">
            <v>-1</v>
          </cell>
          <cell r="J844">
            <v>-1</v>
          </cell>
          <cell r="K844">
            <v>-1</v>
          </cell>
          <cell r="L844">
            <v>-1</v>
          </cell>
          <cell r="M844">
            <v>-1</v>
          </cell>
          <cell r="N844">
            <v>-1</v>
          </cell>
          <cell r="O844">
            <v>-1</v>
          </cell>
        </row>
        <row r="845">
          <cell r="D845">
            <v>-1</v>
          </cell>
          <cell r="E845">
            <v>-1</v>
          </cell>
          <cell r="F845">
            <v>-1</v>
          </cell>
          <cell r="G845">
            <v>-1</v>
          </cell>
          <cell r="H845">
            <v>-1</v>
          </cell>
          <cell r="I845">
            <v>-1</v>
          </cell>
          <cell r="J845">
            <v>-1</v>
          </cell>
          <cell r="K845">
            <v>-1</v>
          </cell>
          <cell r="L845">
            <v>-1</v>
          </cell>
          <cell r="M845">
            <v>-1</v>
          </cell>
          <cell r="N845">
            <v>-1</v>
          </cell>
          <cell r="O845">
            <v>-1</v>
          </cell>
        </row>
        <row r="846">
          <cell r="D846">
            <v>-1</v>
          </cell>
          <cell r="E846">
            <v>-1</v>
          </cell>
          <cell r="F846">
            <v>-1</v>
          </cell>
          <cell r="G846">
            <v>-1</v>
          </cell>
          <cell r="H846">
            <v>-1</v>
          </cell>
          <cell r="I846">
            <v>-1</v>
          </cell>
          <cell r="J846">
            <v>-1</v>
          </cell>
          <cell r="K846">
            <v>-1</v>
          </cell>
          <cell r="L846">
            <v>-1</v>
          </cell>
          <cell r="M846">
            <v>-1</v>
          </cell>
          <cell r="N846">
            <v>-1</v>
          </cell>
          <cell r="O846">
            <v>-1</v>
          </cell>
        </row>
        <row r="847">
          <cell r="D847">
            <v>-1</v>
          </cell>
          <cell r="E847">
            <v>-1</v>
          </cell>
          <cell r="F847">
            <v>-1</v>
          </cell>
          <cell r="G847">
            <v>-1</v>
          </cell>
          <cell r="H847">
            <v>-1</v>
          </cell>
          <cell r="I847">
            <v>-1</v>
          </cell>
          <cell r="J847">
            <v>-1</v>
          </cell>
          <cell r="K847">
            <v>-1</v>
          </cell>
          <cell r="L847">
            <v>-1</v>
          </cell>
          <cell r="M847">
            <v>-1</v>
          </cell>
          <cell r="N847">
            <v>-1</v>
          </cell>
          <cell r="O847">
            <v>-1</v>
          </cell>
        </row>
        <row r="848">
          <cell r="D848">
            <v>-1</v>
          </cell>
          <cell r="E848">
            <v>-1</v>
          </cell>
          <cell r="F848">
            <v>-1</v>
          </cell>
          <cell r="G848">
            <v>-1</v>
          </cell>
          <cell r="H848">
            <v>-1</v>
          </cell>
          <cell r="I848">
            <v>-1</v>
          </cell>
          <cell r="J848">
            <v>-1</v>
          </cell>
          <cell r="K848">
            <v>-1</v>
          </cell>
          <cell r="L848">
            <v>-1</v>
          </cell>
          <cell r="M848">
            <v>-1</v>
          </cell>
          <cell r="N848">
            <v>-1</v>
          </cell>
          <cell r="O848">
            <v>-1</v>
          </cell>
        </row>
        <row r="849">
          <cell r="D849">
            <v>-1</v>
          </cell>
          <cell r="E849">
            <v>-1</v>
          </cell>
          <cell r="F849">
            <v>-1</v>
          </cell>
          <cell r="G849">
            <v>-1</v>
          </cell>
          <cell r="H849">
            <v>-1</v>
          </cell>
          <cell r="I849">
            <v>-1</v>
          </cell>
          <cell r="J849">
            <v>-1</v>
          </cell>
          <cell r="K849">
            <v>-1</v>
          </cell>
          <cell r="L849">
            <v>-1</v>
          </cell>
          <cell r="M849">
            <v>-1</v>
          </cell>
          <cell r="N849">
            <v>-1</v>
          </cell>
          <cell r="O849">
            <v>-1</v>
          </cell>
        </row>
        <row r="850">
          <cell r="D850">
            <v>-1</v>
          </cell>
          <cell r="E850">
            <v>-1</v>
          </cell>
          <cell r="F850">
            <v>-1</v>
          </cell>
          <cell r="G850">
            <v>-1</v>
          </cell>
          <cell r="H850">
            <v>-1</v>
          </cell>
          <cell r="I850">
            <v>-1</v>
          </cell>
          <cell r="J850">
            <v>-1</v>
          </cell>
          <cell r="K850">
            <v>-1</v>
          </cell>
          <cell r="L850">
            <v>-1</v>
          </cell>
          <cell r="M850">
            <v>-1</v>
          </cell>
          <cell r="N850">
            <v>-1</v>
          </cell>
          <cell r="O850">
            <v>-1</v>
          </cell>
        </row>
        <row r="851">
          <cell r="D851">
            <v>-1</v>
          </cell>
          <cell r="E851">
            <v>-1</v>
          </cell>
          <cell r="F851">
            <v>-1</v>
          </cell>
          <cell r="G851">
            <v>-1</v>
          </cell>
          <cell r="H851">
            <v>-1</v>
          </cell>
          <cell r="I851">
            <v>-1</v>
          </cell>
          <cell r="J851">
            <v>-1</v>
          </cell>
          <cell r="K851">
            <v>-1</v>
          </cell>
          <cell r="L851">
            <v>-1</v>
          </cell>
          <cell r="M851">
            <v>-1</v>
          </cell>
          <cell r="N851">
            <v>-1</v>
          </cell>
          <cell r="O851">
            <v>-1</v>
          </cell>
        </row>
        <row r="852">
          <cell r="D852">
            <v>-1</v>
          </cell>
          <cell r="E852">
            <v>-1</v>
          </cell>
          <cell r="F852">
            <v>-1</v>
          </cell>
          <cell r="G852">
            <v>-1</v>
          </cell>
          <cell r="H852">
            <v>-1</v>
          </cell>
          <cell r="I852">
            <v>-1</v>
          </cell>
          <cell r="J852">
            <v>-1</v>
          </cell>
          <cell r="K852">
            <v>-1</v>
          </cell>
          <cell r="L852">
            <v>-1</v>
          </cell>
          <cell r="M852">
            <v>-1</v>
          </cell>
          <cell r="N852">
            <v>-1</v>
          </cell>
          <cell r="O852">
            <v>-1</v>
          </cell>
        </row>
        <row r="853">
          <cell r="D853">
            <v>-1</v>
          </cell>
          <cell r="E853">
            <v>-1</v>
          </cell>
          <cell r="F853">
            <v>-1</v>
          </cell>
          <cell r="G853">
            <v>-1</v>
          </cell>
          <cell r="H853">
            <v>-1</v>
          </cell>
          <cell r="I853">
            <v>-1</v>
          </cell>
          <cell r="J853">
            <v>-1</v>
          </cell>
          <cell r="K853">
            <v>-1</v>
          </cell>
          <cell r="L853">
            <v>-1</v>
          </cell>
          <cell r="M853">
            <v>-1</v>
          </cell>
          <cell r="N853">
            <v>-1</v>
          </cell>
          <cell r="O853">
            <v>-1</v>
          </cell>
        </row>
        <row r="854">
          <cell r="D854">
            <v>-1</v>
          </cell>
          <cell r="E854">
            <v>-1</v>
          </cell>
          <cell r="F854">
            <v>-1</v>
          </cell>
          <cell r="G854">
            <v>-1</v>
          </cell>
          <cell r="H854">
            <v>-1</v>
          </cell>
          <cell r="I854">
            <v>-1</v>
          </cell>
          <cell r="J854">
            <v>-1</v>
          </cell>
          <cell r="K854">
            <v>-1</v>
          </cell>
          <cell r="L854">
            <v>-1</v>
          </cell>
          <cell r="M854">
            <v>-1</v>
          </cell>
          <cell r="N854">
            <v>-1</v>
          </cell>
          <cell r="O854">
            <v>-1</v>
          </cell>
        </row>
        <row r="855">
          <cell r="D855">
            <v>-1</v>
          </cell>
          <cell r="E855">
            <v>-1</v>
          </cell>
          <cell r="F855">
            <v>-1</v>
          </cell>
          <cell r="G855">
            <v>-1</v>
          </cell>
          <cell r="H855">
            <v>-1</v>
          </cell>
          <cell r="I855">
            <v>-1</v>
          </cell>
          <cell r="J855">
            <v>-1</v>
          </cell>
          <cell r="K855">
            <v>-1</v>
          </cell>
          <cell r="L855">
            <v>-1</v>
          </cell>
          <cell r="M855">
            <v>-1</v>
          </cell>
          <cell r="N855">
            <v>-1</v>
          </cell>
          <cell r="O855">
            <v>-1</v>
          </cell>
        </row>
        <row r="856">
          <cell r="D856">
            <v>-1</v>
          </cell>
          <cell r="E856">
            <v>-1</v>
          </cell>
          <cell r="F856">
            <v>-1</v>
          </cell>
          <cell r="G856">
            <v>-1</v>
          </cell>
          <cell r="H856">
            <v>-1</v>
          </cell>
          <cell r="I856">
            <v>-1</v>
          </cell>
          <cell r="J856">
            <v>-1</v>
          </cell>
          <cell r="K856">
            <v>-1</v>
          </cell>
          <cell r="L856">
            <v>-1</v>
          </cell>
          <cell r="M856">
            <v>-1</v>
          </cell>
          <cell r="N856">
            <v>-1</v>
          </cell>
          <cell r="O856">
            <v>-1</v>
          </cell>
        </row>
        <row r="857">
          <cell r="D857">
            <v>-1</v>
          </cell>
          <cell r="E857">
            <v>-1</v>
          </cell>
          <cell r="F857">
            <v>-1</v>
          </cell>
          <cell r="G857">
            <v>-1</v>
          </cell>
          <cell r="H857">
            <v>-1</v>
          </cell>
          <cell r="I857">
            <v>-1</v>
          </cell>
          <cell r="J857">
            <v>-1</v>
          </cell>
          <cell r="K857">
            <v>-1</v>
          </cell>
          <cell r="L857">
            <v>-1</v>
          </cell>
          <cell r="M857">
            <v>-1</v>
          </cell>
          <cell r="N857">
            <v>-1</v>
          </cell>
          <cell r="O857">
            <v>-1</v>
          </cell>
        </row>
        <row r="858">
          <cell r="D858">
            <v>-1</v>
          </cell>
          <cell r="E858">
            <v>-1</v>
          </cell>
          <cell r="F858">
            <v>-1</v>
          </cell>
          <cell r="G858">
            <v>-1</v>
          </cell>
          <cell r="H858">
            <v>-1</v>
          </cell>
          <cell r="I858">
            <v>-1</v>
          </cell>
          <cell r="J858">
            <v>-1</v>
          </cell>
          <cell r="K858">
            <v>-1</v>
          </cell>
          <cell r="L858">
            <v>-1</v>
          </cell>
          <cell r="M858">
            <v>-1</v>
          </cell>
          <cell r="N858">
            <v>-1</v>
          </cell>
          <cell r="O858">
            <v>-1</v>
          </cell>
        </row>
        <row r="859">
          <cell r="D859">
            <v>-1</v>
          </cell>
          <cell r="E859">
            <v>-1</v>
          </cell>
          <cell r="F859">
            <v>-1</v>
          </cell>
          <cell r="G859">
            <v>-1</v>
          </cell>
          <cell r="H859">
            <v>-1</v>
          </cell>
          <cell r="I859">
            <v>-1</v>
          </cell>
          <cell r="J859">
            <v>-1</v>
          </cell>
          <cell r="K859">
            <v>-1</v>
          </cell>
          <cell r="L859">
            <v>-1</v>
          </cell>
          <cell r="M859">
            <v>-1</v>
          </cell>
          <cell r="N859">
            <v>-1</v>
          </cell>
          <cell r="O859">
            <v>-1</v>
          </cell>
        </row>
        <row r="860">
          <cell r="D860">
            <v>-1</v>
          </cell>
          <cell r="E860">
            <v>-1</v>
          </cell>
          <cell r="F860">
            <v>-1</v>
          </cell>
          <cell r="G860">
            <v>-1</v>
          </cell>
          <cell r="H860">
            <v>-1</v>
          </cell>
          <cell r="I860">
            <v>-1</v>
          </cell>
          <cell r="J860">
            <v>-1</v>
          </cell>
          <cell r="K860">
            <v>-1</v>
          </cell>
          <cell r="L860">
            <v>-1</v>
          </cell>
          <cell r="M860">
            <v>-1</v>
          </cell>
          <cell r="N860">
            <v>-1</v>
          </cell>
          <cell r="O860">
            <v>-1</v>
          </cell>
        </row>
        <row r="861">
          <cell r="D861">
            <v>-1</v>
          </cell>
          <cell r="E861">
            <v>-1</v>
          </cell>
          <cell r="F861">
            <v>-1</v>
          </cell>
          <cell r="G861">
            <v>-1</v>
          </cell>
          <cell r="H861">
            <v>-1</v>
          </cell>
          <cell r="I861">
            <v>-1</v>
          </cell>
          <cell r="J861">
            <v>-1</v>
          </cell>
          <cell r="K861">
            <v>-1</v>
          </cell>
          <cell r="L861">
            <v>-1</v>
          </cell>
          <cell r="M861">
            <v>-1</v>
          </cell>
          <cell r="N861">
            <v>-1</v>
          </cell>
          <cell r="O861">
            <v>-1</v>
          </cell>
        </row>
        <row r="862">
          <cell r="D862">
            <v>-1</v>
          </cell>
          <cell r="E862">
            <v>-1</v>
          </cell>
          <cell r="F862">
            <v>-1</v>
          </cell>
          <cell r="G862">
            <v>-1</v>
          </cell>
          <cell r="H862">
            <v>-1</v>
          </cell>
          <cell r="I862">
            <v>-1</v>
          </cell>
          <cell r="J862">
            <v>-1</v>
          </cell>
          <cell r="K862">
            <v>-1</v>
          </cell>
          <cell r="L862">
            <v>-1</v>
          </cell>
          <cell r="M862">
            <v>-1</v>
          </cell>
          <cell r="N862">
            <v>-1</v>
          </cell>
          <cell r="O862">
            <v>-1</v>
          </cell>
        </row>
        <row r="863">
          <cell r="D863">
            <v>-1</v>
          </cell>
          <cell r="E863">
            <v>-1</v>
          </cell>
          <cell r="F863">
            <v>-1</v>
          </cell>
          <cell r="G863">
            <v>-1</v>
          </cell>
          <cell r="H863">
            <v>-1</v>
          </cell>
          <cell r="I863">
            <v>-1</v>
          </cell>
          <cell r="J863">
            <v>-1</v>
          </cell>
          <cell r="K863">
            <v>-1</v>
          </cell>
          <cell r="L863">
            <v>-1</v>
          </cell>
          <cell r="M863">
            <v>-1</v>
          </cell>
          <cell r="N863">
            <v>-1</v>
          </cell>
          <cell r="O863">
            <v>-1</v>
          </cell>
        </row>
        <row r="864">
          <cell r="D864">
            <v>-1</v>
          </cell>
          <cell r="E864">
            <v>-1</v>
          </cell>
          <cell r="F864">
            <v>-1</v>
          </cell>
          <cell r="G864">
            <v>-1</v>
          </cell>
          <cell r="H864">
            <v>-1</v>
          </cell>
          <cell r="I864">
            <v>-1</v>
          </cell>
          <cell r="J864">
            <v>-1</v>
          </cell>
          <cell r="K864">
            <v>-1</v>
          </cell>
          <cell r="L864">
            <v>-1</v>
          </cell>
          <cell r="M864">
            <v>-1</v>
          </cell>
          <cell r="N864">
            <v>-1</v>
          </cell>
          <cell r="O864">
            <v>-1</v>
          </cell>
        </row>
        <row r="865">
          <cell r="D865">
            <v>-1</v>
          </cell>
          <cell r="E865">
            <v>-1</v>
          </cell>
          <cell r="F865">
            <v>-1</v>
          </cell>
          <cell r="G865">
            <v>-1</v>
          </cell>
          <cell r="H865">
            <v>-1</v>
          </cell>
          <cell r="I865">
            <v>-1</v>
          </cell>
          <cell r="J865">
            <v>-1</v>
          </cell>
          <cell r="K865">
            <v>-1</v>
          </cell>
          <cell r="L865">
            <v>-1</v>
          </cell>
          <cell r="M865">
            <v>-1</v>
          </cell>
          <cell r="N865">
            <v>-1</v>
          </cell>
          <cell r="O865">
            <v>-1</v>
          </cell>
        </row>
        <row r="866">
          <cell r="D866">
            <v>-1</v>
          </cell>
          <cell r="E866">
            <v>-1</v>
          </cell>
          <cell r="F866">
            <v>-1</v>
          </cell>
          <cell r="G866">
            <v>-1</v>
          </cell>
          <cell r="H866">
            <v>-1</v>
          </cell>
          <cell r="I866">
            <v>-1</v>
          </cell>
          <cell r="J866">
            <v>-1</v>
          </cell>
          <cell r="K866">
            <v>-1</v>
          </cell>
          <cell r="L866">
            <v>-1</v>
          </cell>
          <cell r="M866">
            <v>-1</v>
          </cell>
          <cell r="N866">
            <v>-1</v>
          </cell>
          <cell r="O866">
            <v>-1</v>
          </cell>
        </row>
        <row r="867">
          <cell r="D867">
            <v>-1</v>
          </cell>
          <cell r="E867">
            <v>-1</v>
          </cell>
          <cell r="F867">
            <v>-1</v>
          </cell>
          <cell r="G867">
            <v>-1</v>
          </cell>
          <cell r="H867">
            <v>-1</v>
          </cell>
          <cell r="I867">
            <v>-1</v>
          </cell>
          <cell r="J867">
            <v>-1</v>
          </cell>
          <cell r="K867">
            <v>-1</v>
          </cell>
          <cell r="L867">
            <v>-1</v>
          </cell>
          <cell r="M867">
            <v>-1</v>
          </cell>
          <cell r="N867">
            <v>-1</v>
          </cell>
          <cell r="O867">
            <v>-1</v>
          </cell>
        </row>
        <row r="868">
          <cell r="D868">
            <v>-1</v>
          </cell>
          <cell r="E868">
            <v>-1</v>
          </cell>
          <cell r="F868">
            <v>-1</v>
          </cell>
          <cell r="G868">
            <v>-1</v>
          </cell>
          <cell r="H868">
            <v>-1</v>
          </cell>
          <cell r="I868">
            <v>-1</v>
          </cell>
          <cell r="J868">
            <v>-1</v>
          </cell>
          <cell r="K868">
            <v>-1</v>
          </cell>
          <cell r="L868">
            <v>-1</v>
          </cell>
          <cell r="M868">
            <v>-1</v>
          </cell>
          <cell r="N868">
            <v>-1</v>
          </cell>
          <cell r="O868">
            <v>-1</v>
          </cell>
        </row>
        <row r="869">
          <cell r="D869">
            <v>-1</v>
          </cell>
          <cell r="E869">
            <v>-1</v>
          </cell>
          <cell r="F869">
            <v>-1</v>
          </cell>
          <cell r="G869">
            <v>-1</v>
          </cell>
          <cell r="H869">
            <v>-1</v>
          </cell>
          <cell r="I869">
            <v>-1</v>
          </cell>
          <cell r="J869">
            <v>-1</v>
          </cell>
          <cell r="K869">
            <v>-1</v>
          </cell>
          <cell r="L869">
            <v>-1</v>
          </cell>
          <cell r="M869">
            <v>-1</v>
          </cell>
          <cell r="N869">
            <v>-1</v>
          </cell>
          <cell r="O869">
            <v>-1</v>
          </cell>
        </row>
        <row r="870">
          <cell r="D870">
            <v>-1</v>
          </cell>
          <cell r="E870">
            <v>-1</v>
          </cell>
          <cell r="F870">
            <v>-1</v>
          </cell>
          <cell r="G870">
            <v>-1</v>
          </cell>
          <cell r="H870">
            <v>-1</v>
          </cell>
          <cell r="I870">
            <v>-1</v>
          </cell>
          <cell r="J870">
            <v>-1</v>
          </cell>
          <cell r="K870">
            <v>-1</v>
          </cell>
          <cell r="L870">
            <v>-1</v>
          </cell>
          <cell r="M870">
            <v>-1</v>
          </cell>
          <cell r="N870">
            <v>-1</v>
          </cell>
          <cell r="O870">
            <v>-1</v>
          </cell>
        </row>
        <row r="871">
          <cell r="D871">
            <v>-1</v>
          </cell>
          <cell r="E871">
            <v>-1</v>
          </cell>
          <cell r="F871">
            <v>-1</v>
          </cell>
          <cell r="G871">
            <v>-1</v>
          </cell>
          <cell r="H871">
            <v>-1</v>
          </cell>
          <cell r="I871">
            <v>-1</v>
          </cell>
          <cell r="J871">
            <v>-1</v>
          </cell>
          <cell r="K871">
            <v>-1</v>
          </cell>
          <cell r="L871">
            <v>-1</v>
          </cell>
          <cell r="M871">
            <v>-1</v>
          </cell>
          <cell r="N871">
            <v>-1</v>
          </cell>
          <cell r="O871">
            <v>-1</v>
          </cell>
        </row>
        <row r="872">
          <cell r="D872">
            <v>-1</v>
          </cell>
          <cell r="E872">
            <v>-1</v>
          </cell>
          <cell r="F872">
            <v>-1</v>
          </cell>
          <cell r="G872">
            <v>-1</v>
          </cell>
          <cell r="H872">
            <v>-1</v>
          </cell>
          <cell r="I872">
            <v>-1</v>
          </cell>
          <cell r="J872">
            <v>-1</v>
          </cell>
          <cell r="K872">
            <v>-1</v>
          </cell>
          <cell r="L872">
            <v>-1</v>
          </cell>
          <cell r="M872">
            <v>-1</v>
          </cell>
          <cell r="N872">
            <v>-1</v>
          </cell>
          <cell r="O872">
            <v>-1</v>
          </cell>
        </row>
        <row r="873">
          <cell r="D873">
            <v>-1</v>
          </cell>
          <cell r="E873">
            <v>-1</v>
          </cell>
          <cell r="F873">
            <v>-1</v>
          </cell>
          <cell r="G873">
            <v>-1</v>
          </cell>
          <cell r="H873">
            <v>-1</v>
          </cell>
          <cell r="I873">
            <v>-1</v>
          </cell>
          <cell r="J873">
            <v>-1</v>
          </cell>
          <cell r="K873">
            <v>-1</v>
          </cell>
          <cell r="L873">
            <v>-1</v>
          </cell>
          <cell r="M873">
            <v>-1</v>
          </cell>
          <cell r="N873">
            <v>-1</v>
          </cell>
          <cell r="O873">
            <v>-1</v>
          </cell>
        </row>
        <row r="874">
          <cell r="D874">
            <v>-1</v>
          </cell>
          <cell r="E874">
            <v>-1</v>
          </cell>
          <cell r="F874">
            <v>-1</v>
          </cell>
          <cell r="G874">
            <v>-1</v>
          </cell>
          <cell r="H874">
            <v>-1</v>
          </cell>
          <cell r="I874">
            <v>-1</v>
          </cell>
          <cell r="J874">
            <v>-1</v>
          </cell>
          <cell r="K874">
            <v>-1</v>
          </cell>
          <cell r="L874">
            <v>-1</v>
          </cell>
          <cell r="M874">
            <v>-1</v>
          </cell>
          <cell r="N874">
            <v>-1</v>
          </cell>
          <cell r="O874">
            <v>-1</v>
          </cell>
        </row>
        <row r="875">
          <cell r="D875">
            <v>-1</v>
          </cell>
          <cell r="E875">
            <v>-1</v>
          </cell>
          <cell r="F875">
            <v>-1</v>
          </cell>
          <cell r="G875">
            <v>-1</v>
          </cell>
          <cell r="H875">
            <v>-1</v>
          </cell>
          <cell r="I875">
            <v>-1</v>
          </cell>
          <cell r="J875">
            <v>-1</v>
          </cell>
          <cell r="K875">
            <v>-1</v>
          </cell>
          <cell r="L875">
            <v>-1</v>
          </cell>
          <cell r="M875">
            <v>-1</v>
          </cell>
          <cell r="N875">
            <v>-1</v>
          </cell>
          <cell r="O875">
            <v>-1</v>
          </cell>
        </row>
        <row r="876">
          <cell r="D876">
            <v>-1</v>
          </cell>
          <cell r="E876">
            <v>-1</v>
          </cell>
          <cell r="F876">
            <v>-1</v>
          </cell>
          <cell r="G876">
            <v>-1</v>
          </cell>
          <cell r="H876">
            <v>-1</v>
          </cell>
          <cell r="I876">
            <v>-1</v>
          </cell>
          <cell r="J876">
            <v>-1</v>
          </cell>
          <cell r="K876">
            <v>-1</v>
          </cell>
          <cell r="L876">
            <v>-1</v>
          </cell>
          <cell r="M876">
            <v>-1</v>
          </cell>
          <cell r="N876">
            <v>-1</v>
          </cell>
          <cell r="O876">
            <v>-1</v>
          </cell>
        </row>
        <row r="877">
          <cell r="D877">
            <v>-1</v>
          </cell>
          <cell r="E877">
            <v>-1</v>
          </cell>
          <cell r="F877">
            <v>-1</v>
          </cell>
          <cell r="G877">
            <v>-1</v>
          </cell>
          <cell r="H877">
            <v>-1</v>
          </cell>
          <cell r="I877">
            <v>-1</v>
          </cell>
          <cell r="J877">
            <v>-1</v>
          </cell>
          <cell r="K877">
            <v>-1</v>
          </cell>
          <cell r="L877">
            <v>-1</v>
          </cell>
          <cell r="M877">
            <v>-1</v>
          </cell>
          <cell r="N877">
            <v>-1</v>
          </cell>
          <cell r="O877">
            <v>-1</v>
          </cell>
        </row>
        <row r="878">
          <cell r="D878">
            <v>-1</v>
          </cell>
          <cell r="E878">
            <v>-1</v>
          </cell>
          <cell r="F878">
            <v>-1</v>
          </cell>
          <cell r="G878">
            <v>-1</v>
          </cell>
          <cell r="H878">
            <v>-1</v>
          </cell>
          <cell r="I878">
            <v>-1</v>
          </cell>
          <cell r="J878">
            <v>-1</v>
          </cell>
          <cell r="K878">
            <v>-1</v>
          </cell>
          <cell r="L878">
            <v>-1</v>
          </cell>
          <cell r="M878">
            <v>-1</v>
          </cell>
          <cell r="N878">
            <v>-1</v>
          </cell>
          <cell r="O878">
            <v>-1</v>
          </cell>
        </row>
        <row r="879">
          <cell r="D879">
            <v>-1</v>
          </cell>
          <cell r="E879">
            <v>-1</v>
          </cell>
          <cell r="F879">
            <v>-1</v>
          </cell>
          <cell r="G879">
            <v>-1</v>
          </cell>
          <cell r="H879">
            <v>-1</v>
          </cell>
          <cell r="I879">
            <v>-1</v>
          </cell>
          <cell r="J879">
            <v>-1</v>
          </cell>
          <cell r="K879">
            <v>-1</v>
          </cell>
          <cell r="L879">
            <v>-1</v>
          </cell>
          <cell r="M879">
            <v>-1</v>
          </cell>
          <cell r="N879">
            <v>-1</v>
          </cell>
          <cell r="O879">
            <v>-1</v>
          </cell>
        </row>
        <row r="880">
          <cell r="D880">
            <v>-1</v>
          </cell>
          <cell r="E880">
            <v>-1</v>
          </cell>
          <cell r="F880">
            <v>-1</v>
          </cell>
          <cell r="G880">
            <v>-1</v>
          </cell>
          <cell r="H880">
            <v>-1</v>
          </cell>
          <cell r="I880">
            <v>-1</v>
          </cell>
          <cell r="J880">
            <v>-1</v>
          </cell>
          <cell r="K880">
            <v>-1</v>
          </cell>
          <cell r="L880">
            <v>-1</v>
          </cell>
          <cell r="M880">
            <v>-1</v>
          </cell>
          <cell r="N880">
            <v>-1</v>
          </cell>
          <cell r="O880">
            <v>-1</v>
          </cell>
        </row>
        <row r="881">
          <cell r="D881">
            <v>-1</v>
          </cell>
          <cell r="E881">
            <v>-1</v>
          </cell>
          <cell r="F881">
            <v>-1</v>
          </cell>
          <cell r="G881">
            <v>-1</v>
          </cell>
          <cell r="H881">
            <v>-1</v>
          </cell>
          <cell r="I881">
            <v>-1</v>
          </cell>
          <cell r="J881">
            <v>-1</v>
          </cell>
          <cell r="K881">
            <v>-1</v>
          </cell>
          <cell r="L881">
            <v>-1</v>
          </cell>
          <cell r="M881">
            <v>-1</v>
          </cell>
          <cell r="N881">
            <v>-1</v>
          </cell>
          <cell r="O881">
            <v>-1</v>
          </cell>
        </row>
        <row r="882">
          <cell r="D882">
            <v>-1</v>
          </cell>
          <cell r="E882">
            <v>-1</v>
          </cell>
          <cell r="F882">
            <v>-1</v>
          </cell>
          <cell r="G882">
            <v>-1</v>
          </cell>
          <cell r="H882">
            <v>-1</v>
          </cell>
          <cell r="I882">
            <v>-1</v>
          </cell>
          <cell r="J882">
            <v>-1</v>
          </cell>
          <cell r="K882">
            <v>-1</v>
          </cell>
          <cell r="L882">
            <v>-1</v>
          </cell>
          <cell r="M882">
            <v>-1</v>
          </cell>
          <cell r="N882">
            <v>-1</v>
          </cell>
          <cell r="O882">
            <v>-1</v>
          </cell>
        </row>
        <row r="883">
          <cell r="D883">
            <v>-1</v>
          </cell>
          <cell r="E883">
            <v>-1</v>
          </cell>
          <cell r="F883">
            <v>-1</v>
          </cell>
          <cell r="G883">
            <v>-1</v>
          </cell>
          <cell r="H883">
            <v>-1</v>
          </cell>
          <cell r="I883">
            <v>-1</v>
          </cell>
          <cell r="J883">
            <v>-1</v>
          </cell>
          <cell r="K883">
            <v>-1</v>
          </cell>
          <cell r="L883">
            <v>-1</v>
          </cell>
          <cell r="M883">
            <v>-1</v>
          </cell>
          <cell r="N883">
            <v>-1</v>
          </cell>
          <cell r="O883">
            <v>-1</v>
          </cell>
        </row>
        <row r="884">
          <cell r="D884">
            <v>-1</v>
          </cell>
          <cell r="E884">
            <v>-1</v>
          </cell>
          <cell r="F884">
            <v>-1</v>
          </cell>
          <cell r="G884">
            <v>-1</v>
          </cell>
          <cell r="H884">
            <v>-1</v>
          </cell>
          <cell r="I884">
            <v>-1</v>
          </cell>
          <cell r="J884">
            <v>-1</v>
          </cell>
          <cell r="K884">
            <v>-1</v>
          </cell>
          <cell r="L884">
            <v>-1</v>
          </cell>
          <cell r="M884">
            <v>-1</v>
          </cell>
          <cell r="N884">
            <v>-1</v>
          </cell>
          <cell r="O884">
            <v>-1</v>
          </cell>
        </row>
        <row r="885">
          <cell r="D885">
            <v>-1</v>
          </cell>
          <cell r="E885">
            <v>-1</v>
          </cell>
          <cell r="F885">
            <v>-1</v>
          </cell>
          <cell r="G885">
            <v>-1</v>
          </cell>
          <cell r="H885">
            <v>-1</v>
          </cell>
          <cell r="I885">
            <v>-1</v>
          </cell>
          <cell r="J885">
            <v>-1</v>
          </cell>
          <cell r="K885">
            <v>-1</v>
          </cell>
          <cell r="L885">
            <v>-1</v>
          </cell>
          <cell r="M885">
            <v>-1</v>
          </cell>
          <cell r="N885">
            <v>-1</v>
          </cell>
          <cell r="O885">
            <v>-1</v>
          </cell>
        </row>
        <row r="886">
          <cell r="D886">
            <v>-1</v>
          </cell>
          <cell r="E886">
            <v>-1</v>
          </cell>
          <cell r="F886">
            <v>-1</v>
          </cell>
          <cell r="G886">
            <v>-1</v>
          </cell>
          <cell r="H886">
            <v>-1</v>
          </cell>
          <cell r="I886">
            <v>-1</v>
          </cell>
          <cell r="J886">
            <v>-1</v>
          </cell>
          <cell r="K886">
            <v>-1</v>
          </cell>
          <cell r="L886">
            <v>-1</v>
          </cell>
          <cell r="M886">
            <v>-1</v>
          </cell>
          <cell r="N886">
            <v>-1</v>
          </cell>
          <cell r="O886">
            <v>-1</v>
          </cell>
        </row>
        <row r="887">
          <cell r="D887">
            <v>-1</v>
          </cell>
          <cell r="E887">
            <v>-1</v>
          </cell>
          <cell r="F887">
            <v>-1</v>
          </cell>
          <cell r="G887">
            <v>-1</v>
          </cell>
          <cell r="H887">
            <v>-1</v>
          </cell>
          <cell r="I887">
            <v>-1</v>
          </cell>
          <cell r="J887">
            <v>-1</v>
          </cell>
          <cell r="K887">
            <v>-1</v>
          </cell>
          <cell r="L887">
            <v>-1</v>
          </cell>
          <cell r="M887">
            <v>-1</v>
          </cell>
          <cell r="N887">
            <v>-1</v>
          </cell>
          <cell r="O887">
            <v>-1</v>
          </cell>
        </row>
        <row r="888">
          <cell r="D888">
            <v>-1</v>
          </cell>
          <cell r="E888">
            <v>-1</v>
          </cell>
          <cell r="F888">
            <v>-1</v>
          </cell>
          <cell r="G888">
            <v>-1</v>
          </cell>
          <cell r="H888">
            <v>-1</v>
          </cell>
          <cell r="I888">
            <v>-1</v>
          </cell>
          <cell r="J888">
            <v>-1</v>
          </cell>
          <cell r="K888">
            <v>-1</v>
          </cell>
          <cell r="L888">
            <v>-1</v>
          </cell>
          <cell r="M888">
            <v>-1</v>
          </cell>
          <cell r="N888">
            <v>-1</v>
          </cell>
          <cell r="O888">
            <v>-1</v>
          </cell>
        </row>
        <row r="889">
          <cell r="D889">
            <v>-1</v>
          </cell>
          <cell r="E889">
            <v>-1</v>
          </cell>
          <cell r="F889">
            <v>-1</v>
          </cell>
          <cell r="G889">
            <v>-1</v>
          </cell>
          <cell r="H889">
            <v>-1</v>
          </cell>
          <cell r="I889">
            <v>-1</v>
          </cell>
          <cell r="J889">
            <v>-1</v>
          </cell>
          <cell r="K889">
            <v>-1</v>
          </cell>
          <cell r="L889">
            <v>-1</v>
          </cell>
          <cell r="M889">
            <v>-1</v>
          </cell>
          <cell r="N889">
            <v>-1</v>
          </cell>
          <cell r="O889">
            <v>-1</v>
          </cell>
        </row>
        <row r="890">
          <cell r="D890">
            <v>-1</v>
          </cell>
          <cell r="E890">
            <v>-1</v>
          </cell>
          <cell r="F890">
            <v>-1</v>
          </cell>
          <cell r="G890">
            <v>-1</v>
          </cell>
          <cell r="H890">
            <v>-1</v>
          </cell>
          <cell r="I890">
            <v>-1</v>
          </cell>
          <cell r="J890">
            <v>-1</v>
          </cell>
          <cell r="K890">
            <v>-1</v>
          </cell>
          <cell r="L890">
            <v>-1</v>
          </cell>
          <cell r="M890">
            <v>-1</v>
          </cell>
          <cell r="N890">
            <v>-1</v>
          </cell>
          <cell r="O890">
            <v>-1</v>
          </cell>
        </row>
        <row r="891">
          <cell r="D891">
            <v>-1</v>
          </cell>
          <cell r="E891">
            <v>-1</v>
          </cell>
          <cell r="F891">
            <v>-1</v>
          </cell>
          <cell r="G891">
            <v>-1</v>
          </cell>
          <cell r="H891">
            <v>-1</v>
          </cell>
          <cell r="I891">
            <v>-1</v>
          </cell>
          <cell r="J891">
            <v>-1</v>
          </cell>
          <cell r="K891">
            <v>-1</v>
          </cell>
          <cell r="L891">
            <v>-1</v>
          </cell>
          <cell r="M891">
            <v>-1</v>
          </cell>
          <cell r="N891">
            <v>-1</v>
          </cell>
          <cell r="O891">
            <v>-1</v>
          </cell>
        </row>
        <row r="892">
          <cell r="D892">
            <v>-1</v>
          </cell>
          <cell r="E892">
            <v>-1</v>
          </cell>
          <cell r="F892">
            <v>-1</v>
          </cell>
          <cell r="G892">
            <v>-1</v>
          </cell>
          <cell r="H892">
            <v>-1</v>
          </cell>
          <cell r="I892">
            <v>-1</v>
          </cell>
          <cell r="J892">
            <v>-1</v>
          </cell>
          <cell r="K892">
            <v>-1</v>
          </cell>
          <cell r="L892">
            <v>-1</v>
          </cell>
          <cell r="M892">
            <v>-1</v>
          </cell>
          <cell r="N892">
            <v>-1</v>
          </cell>
          <cell r="O892">
            <v>-1</v>
          </cell>
        </row>
        <row r="893">
          <cell r="D893">
            <v>-1</v>
          </cell>
          <cell r="E893">
            <v>-1</v>
          </cell>
          <cell r="F893">
            <v>-1</v>
          </cell>
          <cell r="G893">
            <v>-1</v>
          </cell>
          <cell r="H893">
            <v>-1</v>
          </cell>
          <cell r="I893">
            <v>-1</v>
          </cell>
          <cell r="J893">
            <v>-1</v>
          </cell>
          <cell r="K893">
            <v>-1</v>
          </cell>
          <cell r="L893">
            <v>-1</v>
          </cell>
          <cell r="M893">
            <v>-1</v>
          </cell>
          <cell r="N893">
            <v>-1</v>
          </cell>
          <cell r="O893">
            <v>-1</v>
          </cell>
        </row>
        <row r="894">
          <cell r="D894">
            <v>-1</v>
          </cell>
          <cell r="E894">
            <v>-1</v>
          </cell>
          <cell r="F894">
            <v>-1</v>
          </cell>
          <cell r="G894">
            <v>-1</v>
          </cell>
          <cell r="H894">
            <v>-1</v>
          </cell>
          <cell r="I894">
            <v>-1</v>
          </cell>
          <cell r="J894">
            <v>-1</v>
          </cell>
          <cell r="K894">
            <v>-1</v>
          </cell>
          <cell r="L894">
            <v>-1</v>
          </cell>
          <cell r="M894">
            <v>-1</v>
          </cell>
          <cell r="N894">
            <v>-1</v>
          </cell>
          <cell r="O894">
            <v>-1</v>
          </cell>
        </row>
        <row r="895">
          <cell r="D895">
            <v>-1</v>
          </cell>
          <cell r="E895">
            <v>-1</v>
          </cell>
          <cell r="F895">
            <v>-1</v>
          </cell>
          <cell r="G895">
            <v>-1</v>
          </cell>
          <cell r="H895">
            <v>-1</v>
          </cell>
          <cell r="I895">
            <v>-1</v>
          </cell>
          <cell r="J895">
            <v>-1</v>
          </cell>
          <cell r="K895">
            <v>-1</v>
          </cell>
          <cell r="L895">
            <v>-1</v>
          </cell>
          <cell r="M895">
            <v>-1</v>
          </cell>
          <cell r="N895">
            <v>-1</v>
          </cell>
          <cell r="O895">
            <v>-1</v>
          </cell>
        </row>
        <row r="896">
          <cell r="D896">
            <v>-1</v>
          </cell>
          <cell r="E896">
            <v>-1</v>
          </cell>
          <cell r="F896">
            <v>-1</v>
          </cell>
          <cell r="G896">
            <v>-1</v>
          </cell>
          <cell r="H896">
            <v>-1</v>
          </cell>
          <cell r="I896">
            <v>-1</v>
          </cell>
          <cell r="J896">
            <v>-1</v>
          </cell>
          <cell r="K896">
            <v>-1</v>
          </cell>
          <cell r="L896">
            <v>-1</v>
          </cell>
          <cell r="M896">
            <v>-1</v>
          </cell>
          <cell r="N896">
            <v>-1</v>
          </cell>
          <cell r="O896">
            <v>-1</v>
          </cell>
        </row>
        <row r="897">
          <cell r="D897">
            <v>-1</v>
          </cell>
          <cell r="E897">
            <v>-1</v>
          </cell>
          <cell r="F897">
            <v>-1</v>
          </cell>
          <cell r="G897">
            <v>-1</v>
          </cell>
          <cell r="H897">
            <v>-1</v>
          </cell>
          <cell r="I897">
            <v>-1</v>
          </cell>
          <cell r="J897">
            <v>-1</v>
          </cell>
          <cell r="K897">
            <v>-1</v>
          </cell>
          <cell r="L897">
            <v>-1</v>
          </cell>
          <cell r="M897">
            <v>-1</v>
          </cell>
          <cell r="N897">
            <v>-1</v>
          </cell>
          <cell r="O897">
            <v>-1</v>
          </cell>
        </row>
        <row r="898">
          <cell r="D898">
            <v>-1</v>
          </cell>
          <cell r="E898">
            <v>-1</v>
          </cell>
          <cell r="F898">
            <v>-1</v>
          </cell>
          <cell r="G898">
            <v>-1</v>
          </cell>
          <cell r="H898">
            <v>-1</v>
          </cell>
          <cell r="I898">
            <v>-1</v>
          </cell>
          <cell r="J898">
            <v>-1</v>
          </cell>
          <cell r="K898">
            <v>-1</v>
          </cell>
          <cell r="L898">
            <v>-1</v>
          </cell>
          <cell r="M898">
            <v>-1</v>
          </cell>
          <cell r="N898">
            <v>-1</v>
          </cell>
          <cell r="O898">
            <v>-1</v>
          </cell>
        </row>
        <row r="899">
          <cell r="D899">
            <v>-1</v>
          </cell>
          <cell r="E899">
            <v>-1</v>
          </cell>
          <cell r="F899">
            <v>-1</v>
          </cell>
          <cell r="G899">
            <v>-1</v>
          </cell>
          <cell r="H899">
            <v>-1</v>
          </cell>
          <cell r="I899">
            <v>-1</v>
          </cell>
          <cell r="J899">
            <v>-1</v>
          </cell>
          <cell r="K899">
            <v>-1</v>
          </cell>
          <cell r="L899">
            <v>-1</v>
          </cell>
          <cell r="M899">
            <v>-1</v>
          </cell>
          <cell r="N899">
            <v>-1</v>
          </cell>
          <cell r="O899">
            <v>-1</v>
          </cell>
        </row>
        <row r="900">
          <cell r="D900">
            <v>-1</v>
          </cell>
          <cell r="E900">
            <v>-1</v>
          </cell>
          <cell r="F900">
            <v>-1</v>
          </cell>
          <cell r="G900">
            <v>-1</v>
          </cell>
          <cell r="H900">
            <v>-1</v>
          </cell>
          <cell r="I900">
            <v>-1</v>
          </cell>
          <cell r="J900">
            <v>-1</v>
          </cell>
          <cell r="K900">
            <v>-1</v>
          </cell>
          <cell r="L900">
            <v>-1</v>
          </cell>
          <cell r="M900">
            <v>-1</v>
          </cell>
          <cell r="N900">
            <v>-1</v>
          </cell>
          <cell r="O900">
            <v>-1</v>
          </cell>
        </row>
        <row r="901">
          <cell r="D901">
            <v>-1</v>
          </cell>
          <cell r="E901">
            <v>-1</v>
          </cell>
          <cell r="F901">
            <v>-1</v>
          </cell>
          <cell r="G901">
            <v>-1</v>
          </cell>
          <cell r="H901">
            <v>-1</v>
          </cell>
          <cell r="I901">
            <v>-1</v>
          </cell>
          <cell r="J901">
            <v>-1</v>
          </cell>
          <cell r="K901">
            <v>-1</v>
          </cell>
          <cell r="L901">
            <v>-1</v>
          </cell>
          <cell r="M901">
            <v>-1</v>
          </cell>
          <cell r="N901">
            <v>-1</v>
          </cell>
          <cell r="O901">
            <v>-1</v>
          </cell>
        </row>
        <row r="902">
          <cell r="D902">
            <v>-1</v>
          </cell>
          <cell r="E902">
            <v>-1</v>
          </cell>
          <cell r="F902">
            <v>-1</v>
          </cell>
          <cell r="G902">
            <v>-1</v>
          </cell>
          <cell r="H902">
            <v>-1</v>
          </cell>
          <cell r="I902">
            <v>-1</v>
          </cell>
          <cell r="J902">
            <v>-1</v>
          </cell>
          <cell r="K902">
            <v>-1</v>
          </cell>
          <cell r="L902">
            <v>-1</v>
          </cell>
          <cell r="M902">
            <v>-1</v>
          </cell>
          <cell r="N902">
            <v>-1</v>
          </cell>
          <cell r="O902">
            <v>-1</v>
          </cell>
        </row>
        <row r="903">
          <cell r="D903">
            <v>-1</v>
          </cell>
          <cell r="E903">
            <v>-1</v>
          </cell>
          <cell r="F903">
            <v>-1</v>
          </cell>
          <cell r="G903">
            <v>-1</v>
          </cell>
          <cell r="H903">
            <v>-1</v>
          </cell>
          <cell r="I903">
            <v>-1</v>
          </cell>
          <cell r="J903">
            <v>-1</v>
          </cell>
          <cell r="K903">
            <v>-1</v>
          </cell>
          <cell r="L903">
            <v>-1</v>
          </cell>
          <cell r="M903">
            <v>-1</v>
          </cell>
          <cell r="N903">
            <v>-1</v>
          </cell>
          <cell r="O903">
            <v>-1</v>
          </cell>
        </row>
        <row r="904">
          <cell r="D904">
            <v>-1</v>
          </cell>
          <cell r="E904">
            <v>-1</v>
          </cell>
          <cell r="F904">
            <v>-1</v>
          </cell>
          <cell r="G904">
            <v>-1</v>
          </cell>
          <cell r="H904">
            <v>-1</v>
          </cell>
          <cell r="I904">
            <v>-1</v>
          </cell>
          <cell r="J904">
            <v>-1</v>
          </cell>
          <cell r="K904">
            <v>-1</v>
          </cell>
          <cell r="L904">
            <v>-1</v>
          </cell>
          <cell r="M904">
            <v>-1</v>
          </cell>
          <cell r="N904">
            <v>-1</v>
          </cell>
          <cell r="O904">
            <v>-1</v>
          </cell>
        </row>
        <row r="905">
          <cell r="D905">
            <v>-1</v>
          </cell>
          <cell r="E905">
            <v>-1</v>
          </cell>
          <cell r="F905">
            <v>-1</v>
          </cell>
          <cell r="G905">
            <v>-1</v>
          </cell>
          <cell r="H905">
            <v>-1</v>
          </cell>
          <cell r="I905">
            <v>-1</v>
          </cell>
          <cell r="J905">
            <v>-1</v>
          </cell>
          <cell r="K905">
            <v>-1</v>
          </cell>
          <cell r="L905">
            <v>-1</v>
          </cell>
          <cell r="M905">
            <v>-1</v>
          </cell>
          <cell r="N905">
            <v>-1</v>
          </cell>
          <cell r="O905">
            <v>-1</v>
          </cell>
        </row>
        <row r="906">
          <cell r="D906">
            <v>-1</v>
          </cell>
          <cell r="E906">
            <v>-1</v>
          </cell>
          <cell r="F906">
            <v>-1</v>
          </cell>
          <cell r="G906">
            <v>-1</v>
          </cell>
          <cell r="H906">
            <v>-1</v>
          </cell>
          <cell r="I906">
            <v>-1</v>
          </cell>
          <cell r="J906">
            <v>-1</v>
          </cell>
          <cell r="K906">
            <v>-1</v>
          </cell>
          <cell r="L906">
            <v>-1</v>
          </cell>
          <cell r="M906">
            <v>-1</v>
          </cell>
          <cell r="N906">
            <v>-1</v>
          </cell>
          <cell r="O906">
            <v>-1</v>
          </cell>
        </row>
        <row r="907">
          <cell r="D907">
            <v>-1</v>
          </cell>
          <cell r="E907">
            <v>-1</v>
          </cell>
          <cell r="F907">
            <v>-1</v>
          </cell>
          <cell r="G907">
            <v>-1</v>
          </cell>
          <cell r="H907">
            <v>-1</v>
          </cell>
          <cell r="I907">
            <v>-1</v>
          </cell>
          <cell r="J907">
            <v>-1</v>
          </cell>
          <cell r="K907">
            <v>-1</v>
          </cell>
          <cell r="L907">
            <v>-1</v>
          </cell>
          <cell r="M907">
            <v>-1</v>
          </cell>
          <cell r="N907">
            <v>-1</v>
          </cell>
          <cell r="O907">
            <v>-1</v>
          </cell>
        </row>
        <row r="908">
          <cell r="D908">
            <v>-1</v>
          </cell>
          <cell r="E908">
            <v>-1</v>
          </cell>
          <cell r="F908">
            <v>-1</v>
          </cell>
          <cell r="G908">
            <v>-1</v>
          </cell>
          <cell r="H908">
            <v>-1</v>
          </cell>
          <cell r="I908">
            <v>-1</v>
          </cell>
          <cell r="J908">
            <v>-1</v>
          </cell>
          <cell r="K908">
            <v>-1</v>
          </cell>
          <cell r="L908">
            <v>-1</v>
          </cell>
          <cell r="M908">
            <v>-1</v>
          </cell>
          <cell r="N908">
            <v>-1</v>
          </cell>
          <cell r="O908">
            <v>-1</v>
          </cell>
        </row>
        <row r="909">
          <cell r="D909">
            <v>-1</v>
          </cell>
          <cell r="E909">
            <v>-1</v>
          </cell>
          <cell r="F909">
            <v>-1</v>
          </cell>
          <cell r="G909">
            <v>-1</v>
          </cell>
          <cell r="H909">
            <v>-1</v>
          </cell>
          <cell r="I909">
            <v>-1</v>
          </cell>
          <cell r="J909">
            <v>-1</v>
          </cell>
          <cell r="K909">
            <v>-1</v>
          </cell>
          <cell r="L909">
            <v>-1</v>
          </cell>
          <cell r="M909">
            <v>-1</v>
          </cell>
          <cell r="N909">
            <v>-1</v>
          </cell>
          <cell r="O909">
            <v>-1</v>
          </cell>
        </row>
        <row r="910">
          <cell r="D910">
            <v>-1</v>
          </cell>
          <cell r="E910">
            <v>-1</v>
          </cell>
          <cell r="F910">
            <v>-1</v>
          </cell>
          <cell r="G910">
            <v>-1</v>
          </cell>
          <cell r="H910">
            <v>-1</v>
          </cell>
          <cell r="I910">
            <v>-1</v>
          </cell>
          <cell r="J910">
            <v>-1</v>
          </cell>
          <cell r="K910">
            <v>-1</v>
          </cell>
          <cell r="L910">
            <v>-1</v>
          </cell>
          <cell r="M910">
            <v>-1</v>
          </cell>
          <cell r="N910">
            <v>-1</v>
          </cell>
          <cell r="O910">
            <v>-1</v>
          </cell>
        </row>
        <row r="911">
          <cell r="D911">
            <v>-1</v>
          </cell>
          <cell r="E911">
            <v>-1</v>
          </cell>
          <cell r="F911">
            <v>-1</v>
          </cell>
          <cell r="G911">
            <v>-1</v>
          </cell>
          <cell r="H911">
            <v>-1</v>
          </cell>
          <cell r="I911">
            <v>-1</v>
          </cell>
          <cell r="J911">
            <v>-1</v>
          </cell>
          <cell r="K911">
            <v>-1</v>
          </cell>
          <cell r="L911">
            <v>-1</v>
          </cell>
          <cell r="M911">
            <v>-1</v>
          </cell>
          <cell r="N911">
            <v>-1</v>
          </cell>
          <cell r="O911">
            <v>-1</v>
          </cell>
        </row>
        <row r="912">
          <cell r="D912">
            <v>-1</v>
          </cell>
          <cell r="E912">
            <v>-1</v>
          </cell>
          <cell r="F912">
            <v>-1</v>
          </cell>
          <cell r="G912">
            <v>-1</v>
          </cell>
          <cell r="H912">
            <v>-1</v>
          </cell>
          <cell r="I912">
            <v>-1</v>
          </cell>
          <cell r="J912">
            <v>-1</v>
          </cell>
          <cell r="K912">
            <v>-1</v>
          </cell>
          <cell r="L912">
            <v>-1</v>
          </cell>
          <cell r="M912">
            <v>-1</v>
          </cell>
          <cell r="N912">
            <v>-1</v>
          </cell>
          <cell r="O912">
            <v>-1</v>
          </cell>
        </row>
        <row r="913">
          <cell r="D913">
            <v>-1</v>
          </cell>
          <cell r="E913">
            <v>-1</v>
          </cell>
          <cell r="F913">
            <v>-1</v>
          </cell>
          <cell r="G913">
            <v>-1</v>
          </cell>
          <cell r="H913">
            <v>-1</v>
          </cell>
          <cell r="I913">
            <v>-1</v>
          </cell>
          <cell r="J913">
            <v>-1</v>
          </cell>
          <cell r="K913">
            <v>-1</v>
          </cell>
          <cell r="L913">
            <v>-1</v>
          </cell>
          <cell r="M913">
            <v>-1</v>
          </cell>
          <cell r="N913">
            <v>-1</v>
          </cell>
          <cell r="O913">
            <v>-1</v>
          </cell>
        </row>
        <row r="914">
          <cell r="D914">
            <v>-1</v>
          </cell>
          <cell r="E914">
            <v>-1</v>
          </cell>
          <cell r="F914">
            <v>-1</v>
          </cell>
          <cell r="G914">
            <v>-1</v>
          </cell>
          <cell r="H914">
            <v>-1</v>
          </cell>
          <cell r="I914">
            <v>-1</v>
          </cell>
          <cell r="J914">
            <v>-1</v>
          </cell>
          <cell r="K914">
            <v>-1</v>
          </cell>
          <cell r="L914">
            <v>-1</v>
          </cell>
          <cell r="M914">
            <v>-1</v>
          </cell>
          <cell r="N914">
            <v>-1</v>
          </cell>
          <cell r="O914">
            <v>-1</v>
          </cell>
        </row>
        <row r="915">
          <cell r="D915">
            <v>-1</v>
          </cell>
          <cell r="E915">
            <v>-1</v>
          </cell>
          <cell r="F915">
            <v>-1</v>
          </cell>
          <cell r="G915">
            <v>-1</v>
          </cell>
          <cell r="H915">
            <v>-1</v>
          </cell>
          <cell r="I915">
            <v>-1</v>
          </cell>
          <cell r="J915">
            <v>-1</v>
          </cell>
          <cell r="K915">
            <v>-1</v>
          </cell>
          <cell r="L915">
            <v>-1</v>
          </cell>
          <cell r="M915">
            <v>-1</v>
          </cell>
          <cell r="N915">
            <v>-1</v>
          </cell>
          <cell r="O915">
            <v>-1</v>
          </cell>
        </row>
        <row r="916">
          <cell r="D916">
            <v>-1</v>
          </cell>
          <cell r="E916">
            <v>-1</v>
          </cell>
          <cell r="F916">
            <v>-1</v>
          </cell>
          <cell r="G916">
            <v>-1</v>
          </cell>
          <cell r="H916">
            <v>-1</v>
          </cell>
          <cell r="I916">
            <v>-1</v>
          </cell>
          <cell r="J916">
            <v>-1</v>
          </cell>
          <cell r="K916">
            <v>-1</v>
          </cell>
          <cell r="L916">
            <v>-1</v>
          </cell>
          <cell r="M916">
            <v>-1</v>
          </cell>
          <cell r="N916">
            <v>-1</v>
          </cell>
          <cell r="O916">
            <v>-1</v>
          </cell>
        </row>
        <row r="917">
          <cell r="D917">
            <v>-1</v>
          </cell>
          <cell r="E917">
            <v>-1</v>
          </cell>
          <cell r="F917">
            <v>-1</v>
          </cell>
          <cell r="G917">
            <v>-1</v>
          </cell>
          <cell r="H917">
            <v>-1</v>
          </cell>
          <cell r="I917">
            <v>-1</v>
          </cell>
          <cell r="J917">
            <v>-1</v>
          </cell>
          <cell r="K917">
            <v>-1</v>
          </cell>
          <cell r="L917">
            <v>-1</v>
          </cell>
          <cell r="M917">
            <v>-1</v>
          </cell>
          <cell r="N917">
            <v>-1</v>
          </cell>
          <cell r="O917">
            <v>-1</v>
          </cell>
        </row>
        <row r="918">
          <cell r="D918">
            <v>-1</v>
          </cell>
          <cell r="E918">
            <v>-1</v>
          </cell>
          <cell r="F918">
            <v>-1</v>
          </cell>
          <cell r="G918">
            <v>-1</v>
          </cell>
          <cell r="H918">
            <v>-1</v>
          </cell>
          <cell r="I918">
            <v>-1</v>
          </cell>
          <cell r="J918">
            <v>-1</v>
          </cell>
          <cell r="K918">
            <v>-1</v>
          </cell>
          <cell r="L918">
            <v>-1</v>
          </cell>
          <cell r="M918">
            <v>-1</v>
          </cell>
          <cell r="N918">
            <v>-1</v>
          </cell>
          <cell r="O918">
            <v>-1</v>
          </cell>
        </row>
        <row r="919">
          <cell r="D919">
            <v>-1</v>
          </cell>
          <cell r="E919">
            <v>-1</v>
          </cell>
          <cell r="F919">
            <v>-1</v>
          </cell>
          <cell r="G919">
            <v>-1</v>
          </cell>
          <cell r="H919">
            <v>-1</v>
          </cell>
          <cell r="I919">
            <v>-1</v>
          </cell>
          <cell r="J919">
            <v>-1</v>
          </cell>
          <cell r="K919">
            <v>-1</v>
          </cell>
          <cell r="L919">
            <v>-1</v>
          </cell>
          <cell r="M919">
            <v>-1</v>
          </cell>
          <cell r="N919">
            <v>-1</v>
          </cell>
          <cell r="O919">
            <v>-1</v>
          </cell>
        </row>
        <row r="920">
          <cell r="D920">
            <v>-1</v>
          </cell>
          <cell r="E920">
            <v>-1</v>
          </cell>
          <cell r="F920">
            <v>-1</v>
          </cell>
          <cell r="G920">
            <v>-1</v>
          </cell>
          <cell r="H920">
            <v>-1</v>
          </cell>
          <cell r="I920">
            <v>-1</v>
          </cell>
          <cell r="J920">
            <v>-1</v>
          </cell>
          <cell r="K920">
            <v>-1</v>
          </cell>
          <cell r="L920">
            <v>-1</v>
          </cell>
          <cell r="M920">
            <v>-1</v>
          </cell>
          <cell r="N920">
            <v>-1</v>
          </cell>
          <cell r="O920">
            <v>-1</v>
          </cell>
        </row>
        <row r="921">
          <cell r="D921">
            <v>-1</v>
          </cell>
          <cell r="E921">
            <v>-1</v>
          </cell>
          <cell r="F921">
            <v>-1</v>
          </cell>
          <cell r="G921">
            <v>-1</v>
          </cell>
          <cell r="H921">
            <v>-1</v>
          </cell>
          <cell r="I921">
            <v>-1</v>
          </cell>
          <cell r="J921">
            <v>-1</v>
          </cell>
          <cell r="K921">
            <v>-1</v>
          </cell>
          <cell r="L921">
            <v>-1</v>
          </cell>
          <cell r="M921">
            <v>-1</v>
          </cell>
          <cell r="N921">
            <v>-1</v>
          </cell>
          <cell r="O921">
            <v>-1</v>
          </cell>
        </row>
        <row r="922">
          <cell r="D922">
            <v>-1</v>
          </cell>
          <cell r="E922">
            <v>-1</v>
          </cell>
          <cell r="F922">
            <v>-1</v>
          </cell>
          <cell r="G922">
            <v>-1</v>
          </cell>
          <cell r="H922">
            <v>-1</v>
          </cell>
          <cell r="I922">
            <v>-1</v>
          </cell>
          <cell r="J922">
            <v>-1</v>
          </cell>
          <cell r="K922">
            <v>-1</v>
          </cell>
          <cell r="L922">
            <v>-1</v>
          </cell>
          <cell r="M922">
            <v>-1</v>
          </cell>
          <cell r="N922">
            <v>-1</v>
          </cell>
          <cell r="O922">
            <v>-1</v>
          </cell>
        </row>
        <row r="923">
          <cell r="D923">
            <v>-1</v>
          </cell>
          <cell r="E923">
            <v>-1</v>
          </cell>
          <cell r="F923">
            <v>-1</v>
          </cell>
          <cell r="G923">
            <v>-1</v>
          </cell>
          <cell r="H923">
            <v>-1</v>
          </cell>
          <cell r="I923">
            <v>-1</v>
          </cell>
          <cell r="J923">
            <v>-1</v>
          </cell>
          <cell r="K923">
            <v>-1</v>
          </cell>
          <cell r="L923">
            <v>-1</v>
          </cell>
          <cell r="M923">
            <v>-1</v>
          </cell>
          <cell r="N923">
            <v>-1</v>
          </cell>
          <cell r="O923">
            <v>-1</v>
          </cell>
        </row>
        <row r="924">
          <cell r="D924">
            <v>-1</v>
          </cell>
          <cell r="E924">
            <v>-1</v>
          </cell>
          <cell r="F924">
            <v>-1</v>
          </cell>
          <cell r="G924">
            <v>-1</v>
          </cell>
          <cell r="H924">
            <v>-1</v>
          </cell>
          <cell r="I924">
            <v>-1</v>
          </cell>
          <cell r="J924">
            <v>-1</v>
          </cell>
          <cell r="K924">
            <v>-1</v>
          </cell>
          <cell r="L924">
            <v>-1</v>
          </cell>
          <cell r="M924">
            <v>-1</v>
          </cell>
          <cell r="N924">
            <v>-1</v>
          </cell>
          <cell r="O924">
            <v>-1</v>
          </cell>
        </row>
        <row r="925">
          <cell r="D925">
            <v>-1</v>
          </cell>
          <cell r="E925">
            <v>-1</v>
          </cell>
          <cell r="F925">
            <v>-1</v>
          </cell>
          <cell r="G925">
            <v>-1</v>
          </cell>
          <cell r="H925">
            <v>-1</v>
          </cell>
          <cell r="I925">
            <v>-1</v>
          </cell>
          <cell r="J925">
            <v>-1</v>
          </cell>
          <cell r="K925">
            <v>-1</v>
          </cell>
          <cell r="L925">
            <v>-1</v>
          </cell>
          <cell r="M925">
            <v>-1</v>
          </cell>
          <cell r="N925">
            <v>-1</v>
          </cell>
          <cell r="O925">
            <v>-1</v>
          </cell>
        </row>
        <row r="926">
          <cell r="D926">
            <v>-1</v>
          </cell>
          <cell r="E926">
            <v>-1</v>
          </cell>
          <cell r="F926">
            <v>-1</v>
          </cell>
          <cell r="G926">
            <v>-1</v>
          </cell>
          <cell r="H926">
            <v>-1</v>
          </cell>
          <cell r="I926">
            <v>-1</v>
          </cell>
          <cell r="J926">
            <v>-1</v>
          </cell>
          <cell r="K926">
            <v>-1</v>
          </cell>
          <cell r="L926">
            <v>-1</v>
          </cell>
          <cell r="M926">
            <v>-1</v>
          </cell>
          <cell r="N926">
            <v>-1</v>
          </cell>
          <cell r="O926">
            <v>-1</v>
          </cell>
        </row>
        <row r="927">
          <cell r="D927">
            <v>-1</v>
          </cell>
          <cell r="E927">
            <v>-1</v>
          </cell>
          <cell r="F927">
            <v>-1</v>
          </cell>
          <cell r="G927">
            <v>-1</v>
          </cell>
          <cell r="H927">
            <v>-1</v>
          </cell>
          <cell r="I927">
            <v>-1</v>
          </cell>
          <cell r="J927">
            <v>-1</v>
          </cell>
          <cell r="K927">
            <v>-1</v>
          </cell>
          <cell r="L927">
            <v>-1</v>
          </cell>
          <cell r="M927">
            <v>-1</v>
          </cell>
          <cell r="N927">
            <v>-1</v>
          </cell>
          <cell r="O927">
            <v>-1</v>
          </cell>
        </row>
        <row r="928">
          <cell r="D928">
            <v>-1</v>
          </cell>
          <cell r="E928">
            <v>-1</v>
          </cell>
          <cell r="F928">
            <v>-1</v>
          </cell>
          <cell r="G928">
            <v>-1</v>
          </cell>
          <cell r="H928">
            <v>-1</v>
          </cell>
          <cell r="I928">
            <v>-1</v>
          </cell>
          <cell r="J928">
            <v>-1</v>
          </cell>
          <cell r="K928">
            <v>-1</v>
          </cell>
          <cell r="L928">
            <v>-1</v>
          </cell>
          <cell r="M928">
            <v>-1</v>
          </cell>
          <cell r="N928">
            <v>-1</v>
          </cell>
          <cell r="O928">
            <v>-1</v>
          </cell>
        </row>
        <row r="929">
          <cell r="D929">
            <v>-1</v>
          </cell>
          <cell r="E929">
            <v>-1</v>
          </cell>
          <cell r="F929">
            <v>-1</v>
          </cell>
          <cell r="G929">
            <v>-1</v>
          </cell>
          <cell r="H929">
            <v>-1</v>
          </cell>
          <cell r="I929">
            <v>-1</v>
          </cell>
          <cell r="J929">
            <v>-1</v>
          </cell>
          <cell r="K929">
            <v>-1</v>
          </cell>
          <cell r="L929">
            <v>-1</v>
          </cell>
          <cell r="M929">
            <v>-1</v>
          </cell>
          <cell r="N929">
            <v>-1</v>
          </cell>
          <cell r="O929">
            <v>-1</v>
          </cell>
        </row>
        <row r="930">
          <cell r="D930">
            <v>-1</v>
          </cell>
          <cell r="E930">
            <v>-1</v>
          </cell>
          <cell r="F930">
            <v>-1</v>
          </cell>
          <cell r="G930">
            <v>-1</v>
          </cell>
          <cell r="H930">
            <v>-1</v>
          </cell>
          <cell r="I930">
            <v>-1</v>
          </cell>
          <cell r="J930">
            <v>-1</v>
          </cell>
          <cell r="K930">
            <v>-1</v>
          </cell>
          <cell r="L930">
            <v>-1</v>
          </cell>
          <cell r="M930">
            <v>-1</v>
          </cell>
          <cell r="N930">
            <v>-1</v>
          </cell>
          <cell r="O930">
            <v>-1</v>
          </cell>
        </row>
        <row r="931">
          <cell r="D931">
            <v>-1</v>
          </cell>
          <cell r="E931">
            <v>-1</v>
          </cell>
          <cell r="F931">
            <v>-1</v>
          </cell>
          <cell r="G931">
            <v>-1</v>
          </cell>
          <cell r="H931">
            <v>-1</v>
          </cell>
          <cell r="I931">
            <v>-1</v>
          </cell>
          <cell r="J931">
            <v>-1</v>
          </cell>
          <cell r="K931">
            <v>-1</v>
          </cell>
          <cell r="L931">
            <v>-1</v>
          </cell>
          <cell r="M931">
            <v>-1</v>
          </cell>
          <cell r="N931">
            <v>-1</v>
          </cell>
          <cell r="O931">
            <v>-1</v>
          </cell>
        </row>
        <row r="932">
          <cell r="D932">
            <v>-1</v>
          </cell>
          <cell r="E932">
            <v>-1</v>
          </cell>
          <cell r="F932">
            <v>-1</v>
          </cell>
          <cell r="G932">
            <v>-1</v>
          </cell>
          <cell r="H932">
            <v>-1</v>
          </cell>
          <cell r="I932">
            <v>-1</v>
          </cell>
          <cell r="J932">
            <v>-1</v>
          </cell>
          <cell r="K932">
            <v>-1</v>
          </cell>
          <cell r="L932">
            <v>-1</v>
          </cell>
          <cell r="M932">
            <v>-1</v>
          </cell>
          <cell r="N932">
            <v>-1</v>
          </cell>
          <cell r="O932">
            <v>-1</v>
          </cell>
        </row>
        <row r="933">
          <cell r="D933">
            <v>-1</v>
          </cell>
          <cell r="E933">
            <v>-1</v>
          </cell>
          <cell r="F933">
            <v>-1</v>
          </cell>
          <cell r="G933">
            <v>-1</v>
          </cell>
          <cell r="H933">
            <v>-1</v>
          </cell>
          <cell r="I933">
            <v>-1</v>
          </cell>
          <cell r="J933">
            <v>-1</v>
          </cell>
          <cell r="K933">
            <v>-1</v>
          </cell>
          <cell r="L933">
            <v>-1</v>
          </cell>
          <cell r="M933">
            <v>-1</v>
          </cell>
          <cell r="N933">
            <v>-1</v>
          </cell>
          <cell r="O933">
            <v>-1</v>
          </cell>
        </row>
        <row r="934">
          <cell r="D934">
            <v>-1</v>
          </cell>
          <cell r="E934">
            <v>-1</v>
          </cell>
          <cell r="F934">
            <v>-1</v>
          </cell>
          <cell r="G934">
            <v>-1</v>
          </cell>
          <cell r="H934">
            <v>-1</v>
          </cell>
          <cell r="I934">
            <v>-1</v>
          </cell>
          <cell r="J934">
            <v>-1</v>
          </cell>
          <cell r="K934">
            <v>-1</v>
          </cell>
          <cell r="L934">
            <v>-1</v>
          </cell>
          <cell r="M934">
            <v>-1</v>
          </cell>
          <cell r="N934">
            <v>-1</v>
          </cell>
          <cell r="O934">
            <v>-1</v>
          </cell>
        </row>
        <row r="935">
          <cell r="D935">
            <v>-1</v>
          </cell>
          <cell r="E935">
            <v>-1</v>
          </cell>
          <cell r="F935">
            <v>-1</v>
          </cell>
          <cell r="G935">
            <v>-1</v>
          </cell>
          <cell r="H935">
            <v>-1</v>
          </cell>
          <cell r="I935">
            <v>-1</v>
          </cell>
          <cell r="J935">
            <v>-1</v>
          </cell>
          <cell r="K935">
            <v>-1</v>
          </cell>
          <cell r="L935">
            <v>-1</v>
          </cell>
          <cell r="M935">
            <v>-1</v>
          </cell>
          <cell r="N935">
            <v>-1</v>
          </cell>
          <cell r="O935">
            <v>-1</v>
          </cell>
        </row>
        <row r="936">
          <cell r="D936">
            <v>-1</v>
          </cell>
          <cell r="E936">
            <v>-1</v>
          </cell>
          <cell r="F936">
            <v>-1</v>
          </cell>
          <cell r="G936">
            <v>-1</v>
          </cell>
          <cell r="H936">
            <v>-1</v>
          </cell>
          <cell r="I936">
            <v>-1</v>
          </cell>
          <cell r="J936">
            <v>-1</v>
          </cell>
          <cell r="K936">
            <v>-1</v>
          </cell>
          <cell r="L936">
            <v>-1</v>
          </cell>
          <cell r="M936">
            <v>-1</v>
          </cell>
          <cell r="N936">
            <v>-1</v>
          </cell>
          <cell r="O936">
            <v>-1</v>
          </cell>
        </row>
        <row r="937">
          <cell r="D937">
            <v>-1</v>
          </cell>
          <cell r="E937">
            <v>-1</v>
          </cell>
          <cell r="F937">
            <v>-1</v>
          </cell>
          <cell r="G937">
            <v>-1</v>
          </cell>
          <cell r="H937">
            <v>-1</v>
          </cell>
          <cell r="I937">
            <v>-1</v>
          </cell>
          <cell r="J937">
            <v>-1</v>
          </cell>
          <cell r="K937">
            <v>-1</v>
          </cell>
          <cell r="L937">
            <v>-1</v>
          </cell>
          <cell r="M937">
            <v>-1</v>
          </cell>
          <cell r="N937">
            <v>-1</v>
          </cell>
          <cell r="O937">
            <v>-1</v>
          </cell>
        </row>
        <row r="938">
          <cell r="D938">
            <v>-1</v>
          </cell>
          <cell r="E938">
            <v>-1</v>
          </cell>
          <cell r="F938">
            <v>-1</v>
          </cell>
          <cell r="G938">
            <v>-1</v>
          </cell>
          <cell r="H938">
            <v>-1</v>
          </cell>
          <cell r="I938">
            <v>-1</v>
          </cell>
          <cell r="J938">
            <v>-1</v>
          </cell>
          <cell r="K938">
            <v>-1</v>
          </cell>
          <cell r="L938">
            <v>-1</v>
          </cell>
          <cell r="M938">
            <v>-1</v>
          </cell>
          <cell r="N938">
            <v>-1</v>
          </cell>
          <cell r="O938">
            <v>-1</v>
          </cell>
        </row>
        <row r="939">
          <cell r="D939">
            <v>-1</v>
          </cell>
          <cell r="E939">
            <v>-1</v>
          </cell>
          <cell r="F939">
            <v>-1</v>
          </cell>
          <cell r="G939">
            <v>-1</v>
          </cell>
          <cell r="H939">
            <v>-1</v>
          </cell>
          <cell r="I939">
            <v>-1</v>
          </cell>
          <cell r="J939">
            <v>-1</v>
          </cell>
          <cell r="K939">
            <v>-1</v>
          </cell>
          <cell r="L939">
            <v>-1</v>
          </cell>
          <cell r="M939">
            <v>-1</v>
          </cell>
          <cell r="N939">
            <v>-1</v>
          </cell>
          <cell r="O939">
            <v>-1</v>
          </cell>
        </row>
        <row r="940">
          <cell r="D940">
            <v>-1</v>
          </cell>
          <cell r="E940">
            <v>-1</v>
          </cell>
          <cell r="F940">
            <v>-1</v>
          </cell>
          <cell r="G940">
            <v>-1</v>
          </cell>
          <cell r="H940">
            <v>-1</v>
          </cell>
          <cell r="I940">
            <v>-1</v>
          </cell>
          <cell r="J940">
            <v>-1</v>
          </cell>
          <cell r="K940">
            <v>-1</v>
          </cell>
          <cell r="L940">
            <v>-1</v>
          </cell>
          <cell r="M940">
            <v>-1</v>
          </cell>
          <cell r="N940">
            <v>-1</v>
          </cell>
          <cell r="O940">
            <v>-1</v>
          </cell>
        </row>
        <row r="941">
          <cell r="D941">
            <v>-1</v>
          </cell>
          <cell r="E941">
            <v>-1</v>
          </cell>
          <cell r="F941">
            <v>-1</v>
          </cell>
          <cell r="G941">
            <v>-1</v>
          </cell>
          <cell r="H941">
            <v>-1</v>
          </cell>
          <cell r="I941">
            <v>-1</v>
          </cell>
          <cell r="J941">
            <v>-1</v>
          </cell>
          <cell r="K941">
            <v>-1</v>
          </cell>
          <cell r="L941">
            <v>-1</v>
          </cell>
          <cell r="M941">
            <v>-1</v>
          </cell>
          <cell r="N941">
            <v>-1</v>
          </cell>
          <cell r="O941">
            <v>-1</v>
          </cell>
        </row>
        <row r="942">
          <cell r="D942">
            <v>-1</v>
          </cell>
          <cell r="E942">
            <v>-1</v>
          </cell>
          <cell r="F942">
            <v>-1</v>
          </cell>
          <cell r="G942">
            <v>-1</v>
          </cell>
          <cell r="H942">
            <v>-1</v>
          </cell>
          <cell r="I942">
            <v>-1</v>
          </cell>
          <cell r="J942">
            <v>-1</v>
          </cell>
          <cell r="K942">
            <v>-1</v>
          </cell>
          <cell r="L942">
            <v>-1</v>
          </cell>
          <cell r="M942">
            <v>-1</v>
          </cell>
          <cell r="N942">
            <v>-1</v>
          </cell>
          <cell r="O942">
            <v>-1</v>
          </cell>
        </row>
        <row r="943">
          <cell r="D943">
            <v>-1</v>
          </cell>
          <cell r="E943">
            <v>-1</v>
          </cell>
          <cell r="F943">
            <v>-1</v>
          </cell>
          <cell r="G943">
            <v>-1</v>
          </cell>
          <cell r="H943">
            <v>-1</v>
          </cell>
          <cell r="I943">
            <v>-1</v>
          </cell>
          <cell r="J943">
            <v>-1</v>
          </cell>
          <cell r="K943">
            <v>-1</v>
          </cell>
          <cell r="L943">
            <v>-1</v>
          </cell>
          <cell r="M943">
            <v>-1</v>
          </cell>
          <cell r="N943">
            <v>-1</v>
          </cell>
          <cell r="O943">
            <v>-1</v>
          </cell>
        </row>
        <row r="944">
          <cell r="D944">
            <v>-1</v>
          </cell>
          <cell r="E944">
            <v>-1</v>
          </cell>
          <cell r="F944">
            <v>-1</v>
          </cell>
          <cell r="G944">
            <v>-1</v>
          </cell>
          <cell r="H944">
            <v>-1</v>
          </cell>
          <cell r="I944">
            <v>-1</v>
          </cell>
          <cell r="J944">
            <v>-1</v>
          </cell>
          <cell r="K944">
            <v>-1</v>
          </cell>
          <cell r="L944">
            <v>-1</v>
          </cell>
          <cell r="M944">
            <v>-1</v>
          </cell>
          <cell r="N944">
            <v>-1</v>
          </cell>
          <cell r="O944">
            <v>-1</v>
          </cell>
        </row>
        <row r="945">
          <cell r="D945">
            <v>-1</v>
          </cell>
          <cell r="E945">
            <v>-1</v>
          </cell>
          <cell r="F945">
            <v>-1</v>
          </cell>
          <cell r="G945">
            <v>-1</v>
          </cell>
          <cell r="H945">
            <v>-1</v>
          </cell>
          <cell r="I945">
            <v>-1</v>
          </cell>
          <cell r="J945">
            <v>-1</v>
          </cell>
          <cell r="K945">
            <v>-1</v>
          </cell>
          <cell r="L945">
            <v>-1</v>
          </cell>
          <cell r="M945">
            <v>-1</v>
          </cell>
          <cell r="N945">
            <v>-1</v>
          </cell>
          <cell r="O945">
            <v>-1</v>
          </cell>
        </row>
        <row r="946">
          <cell r="D946">
            <v>-1</v>
          </cell>
          <cell r="E946">
            <v>-1</v>
          </cell>
          <cell r="F946">
            <v>-1</v>
          </cell>
          <cell r="G946">
            <v>-1</v>
          </cell>
          <cell r="H946">
            <v>-1</v>
          </cell>
          <cell r="I946">
            <v>-1</v>
          </cell>
          <cell r="J946">
            <v>-1</v>
          </cell>
          <cell r="K946">
            <v>-1</v>
          </cell>
          <cell r="L946">
            <v>-1</v>
          </cell>
          <cell r="M946">
            <v>-1</v>
          </cell>
          <cell r="N946">
            <v>-1</v>
          </cell>
          <cell r="O946">
            <v>-1</v>
          </cell>
        </row>
        <row r="947">
          <cell r="D947">
            <v>-1</v>
          </cell>
          <cell r="E947">
            <v>-1</v>
          </cell>
          <cell r="F947">
            <v>-1</v>
          </cell>
          <cell r="G947">
            <v>-1</v>
          </cell>
          <cell r="H947">
            <v>-1</v>
          </cell>
          <cell r="I947">
            <v>-1</v>
          </cell>
          <cell r="J947">
            <v>-1</v>
          </cell>
          <cell r="K947">
            <v>-1</v>
          </cell>
          <cell r="L947">
            <v>-1</v>
          </cell>
          <cell r="M947">
            <v>-1</v>
          </cell>
          <cell r="N947">
            <v>-1</v>
          </cell>
          <cell r="O947">
            <v>-1</v>
          </cell>
        </row>
        <row r="948">
          <cell r="D948">
            <v>-1</v>
          </cell>
          <cell r="E948">
            <v>-1</v>
          </cell>
          <cell r="F948">
            <v>-1</v>
          </cell>
          <cell r="G948">
            <v>-1</v>
          </cell>
          <cell r="H948">
            <v>-1</v>
          </cell>
          <cell r="I948">
            <v>-1</v>
          </cell>
          <cell r="J948">
            <v>-1</v>
          </cell>
          <cell r="K948">
            <v>-1</v>
          </cell>
          <cell r="L948">
            <v>-1</v>
          </cell>
          <cell r="M948">
            <v>-1</v>
          </cell>
          <cell r="N948">
            <v>-1</v>
          </cell>
          <cell r="O948">
            <v>-1</v>
          </cell>
        </row>
        <row r="949">
          <cell r="D949">
            <v>-1</v>
          </cell>
          <cell r="E949">
            <v>-1</v>
          </cell>
          <cell r="F949">
            <v>-1</v>
          </cell>
          <cell r="G949">
            <v>-1</v>
          </cell>
          <cell r="H949">
            <v>-1</v>
          </cell>
          <cell r="I949">
            <v>-1</v>
          </cell>
          <cell r="J949">
            <v>-1</v>
          </cell>
          <cell r="K949">
            <v>-1</v>
          </cell>
          <cell r="L949">
            <v>-1</v>
          </cell>
          <cell r="M949">
            <v>-1</v>
          </cell>
          <cell r="N949">
            <v>-1</v>
          </cell>
          <cell r="O949">
            <v>-1</v>
          </cell>
        </row>
        <row r="950">
          <cell r="D950">
            <v>-1</v>
          </cell>
          <cell r="E950">
            <v>-1</v>
          </cell>
          <cell r="F950">
            <v>-1</v>
          </cell>
          <cell r="G950">
            <v>-1</v>
          </cell>
          <cell r="H950">
            <v>-1</v>
          </cell>
          <cell r="I950">
            <v>-1</v>
          </cell>
          <cell r="J950">
            <v>-1</v>
          </cell>
          <cell r="K950">
            <v>-1</v>
          </cell>
          <cell r="L950">
            <v>-1</v>
          </cell>
          <cell r="M950">
            <v>-1</v>
          </cell>
          <cell r="N950">
            <v>-1</v>
          </cell>
          <cell r="O950">
            <v>-1</v>
          </cell>
        </row>
        <row r="951">
          <cell r="D951">
            <v>-1</v>
          </cell>
          <cell r="E951">
            <v>-1</v>
          </cell>
          <cell r="F951">
            <v>-1</v>
          </cell>
          <cell r="G951">
            <v>-1</v>
          </cell>
          <cell r="H951">
            <v>-1</v>
          </cell>
          <cell r="I951">
            <v>-1</v>
          </cell>
          <cell r="J951">
            <v>-1</v>
          </cell>
          <cell r="K951">
            <v>-1</v>
          </cell>
          <cell r="L951">
            <v>-1</v>
          </cell>
          <cell r="M951">
            <v>-1</v>
          </cell>
          <cell r="N951">
            <v>-1</v>
          </cell>
          <cell r="O951">
            <v>-1</v>
          </cell>
        </row>
        <row r="952">
          <cell r="D952">
            <v>-1</v>
          </cell>
          <cell r="E952">
            <v>-1</v>
          </cell>
          <cell r="F952">
            <v>-1</v>
          </cell>
          <cell r="G952">
            <v>-1</v>
          </cell>
          <cell r="H952">
            <v>-1</v>
          </cell>
          <cell r="I952">
            <v>-1</v>
          </cell>
          <cell r="J952">
            <v>-1</v>
          </cell>
          <cell r="K952">
            <v>-1</v>
          </cell>
          <cell r="L952">
            <v>-1</v>
          </cell>
          <cell r="M952">
            <v>-1</v>
          </cell>
          <cell r="N952">
            <v>-1</v>
          </cell>
          <cell r="O952">
            <v>-1</v>
          </cell>
        </row>
        <row r="953">
          <cell r="D953">
            <v>-1</v>
          </cell>
          <cell r="E953">
            <v>-1</v>
          </cell>
          <cell r="F953">
            <v>-1</v>
          </cell>
          <cell r="G953">
            <v>-1</v>
          </cell>
          <cell r="H953">
            <v>-1</v>
          </cell>
          <cell r="I953">
            <v>-1</v>
          </cell>
          <cell r="J953">
            <v>-1</v>
          </cell>
          <cell r="K953">
            <v>-1</v>
          </cell>
          <cell r="L953">
            <v>-1</v>
          </cell>
          <cell r="M953">
            <v>-1</v>
          </cell>
          <cell r="N953">
            <v>-1</v>
          </cell>
          <cell r="O953">
            <v>-1</v>
          </cell>
        </row>
        <row r="954">
          <cell r="D954">
            <v>-1</v>
          </cell>
          <cell r="E954">
            <v>-1</v>
          </cell>
          <cell r="F954">
            <v>-1</v>
          </cell>
          <cell r="G954">
            <v>-1</v>
          </cell>
          <cell r="H954">
            <v>-1</v>
          </cell>
          <cell r="I954">
            <v>-1</v>
          </cell>
          <cell r="J954">
            <v>-1</v>
          </cell>
          <cell r="K954">
            <v>-1</v>
          </cell>
          <cell r="L954">
            <v>-1</v>
          </cell>
          <cell r="M954">
            <v>-1</v>
          </cell>
          <cell r="N954">
            <v>-1</v>
          </cell>
          <cell r="O954">
            <v>-1</v>
          </cell>
        </row>
        <row r="955">
          <cell r="D955">
            <v>-1</v>
          </cell>
          <cell r="E955">
            <v>-1</v>
          </cell>
          <cell r="F955">
            <v>-1</v>
          </cell>
          <cell r="G955">
            <v>-1</v>
          </cell>
          <cell r="H955">
            <v>-1</v>
          </cell>
          <cell r="I955">
            <v>-1</v>
          </cell>
          <cell r="J955">
            <v>-1</v>
          </cell>
          <cell r="K955">
            <v>-1</v>
          </cell>
          <cell r="L955">
            <v>-1</v>
          </cell>
          <cell r="M955">
            <v>-1</v>
          </cell>
          <cell r="N955">
            <v>-1</v>
          </cell>
          <cell r="O955">
            <v>-1</v>
          </cell>
        </row>
        <row r="956">
          <cell r="D956">
            <v>-1</v>
          </cell>
          <cell r="E956">
            <v>-1</v>
          </cell>
          <cell r="F956">
            <v>-1</v>
          </cell>
          <cell r="G956">
            <v>-1</v>
          </cell>
          <cell r="H956">
            <v>-1</v>
          </cell>
          <cell r="I956">
            <v>-1</v>
          </cell>
          <cell r="J956">
            <v>-1</v>
          </cell>
          <cell r="K956">
            <v>-1</v>
          </cell>
          <cell r="L956">
            <v>-1</v>
          </cell>
          <cell r="M956">
            <v>-1</v>
          </cell>
          <cell r="N956">
            <v>-1</v>
          </cell>
          <cell r="O956">
            <v>-1</v>
          </cell>
        </row>
        <row r="957">
          <cell r="D957">
            <v>-1</v>
          </cell>
          <cell r="E957">
            <v>-1</v>
          </cell>
          <cell r="F957">
            <v>-1</v>
          </cell>
          <cell r="G957">
            <v>-1</v>
          </cell>
          <cell r="H957">
            <v>-1</v>
          </cell>
          <cell r="I957">
            <v>-1</v>
          </cell>
          <cell r="J957">
            <v>-1</v>
          </cell>
          <cell r="K957">
            <v>-1</v>
          </cell>
          <cell r="L957">
            <v>-1</v>
          </cell>
          <cell r="M957">
            <v>-1</v>
          </cell>
          <cell r="N957">
            <v>-1</v>
          </cell>
          <cell r="O957">
            <v>-1</v>
          </cell>
        </row>
        <row r="958">
          <cell r="D958">
            <v>-1</v>
          </cell>
          <cell r="E958">
            <v>-1</v>
          </cell>
          <cell r="F958">
            <v>-1</v>
          </cell>
          <cell r="G958">
            <v>-1</v>
          </cell>
          <cell r="H958">
            <v>-1</v>
          </cell>
          <cell r="I958">
            <v>-1</v>
          </cell>
          <cell r="J958">
            <v>-1</v>
          </cell>
          <cell r="K958">
            <v>-1</v>
          </cell>
          <cell r="L958">
            <v>-1</v>
          </cell>
          <cell r="M958">
            <v>-1</v>
          </cell>
          <cell r="N958">
            <v>-1</v>
          </cell>
          <cell r="O958">
            <v>-1</v>
          </cell>
        </row>
        <row r="959">
          <cell r="D959">
            <v>-1</v>
          </cell>
          <cell r="E959">
            <v>-1</v>
          </cell>
          <cell r="F959">
            <v>-1</v>
          </cell>
          <cell r="G959">
            <v>-1</v>
          </cell>
          <cell r="H959">
            <v>-1</v>
          </cell>
          <cell r="I959">
            <v>-1</v>
          </cell>
          <cell r="J959">
            <v>-1</v>
          </cell>
          <cell r="K959">
            <v>-1</v>
          </cell>
          <cell r="L959">
            <v>-1</v>
          </cell>
          <cell r="M959">
            <v>-1</v>
          </cell>
          <cell r="N959">
            <v>-1</v>
          </cell>
          <cell r="O959">
            <v>-1</v>
          </cell>
        </row>
        <row r="960">
          <cell r="D960">
            <v>-1</v>
          </cell>
          <cell r="E960">
            <v>-1</v>
          </cell>
          <cell r="F960">
            <v>-1</v>
          </cell>
          <cell r="G960">
            <v>-1</v>
          </cell>
          <cell r="H960">
            <v>-1</v>
          </cell>
          <cell r="I960">
            <v>-1</v>
          </cell>
          <cell r="J960">
            <v>-1</v>
          </cell>
          <cell r="K960">
            <v>-1</v>
          </cell>
          <cell r="L960">
            <v>-1</v>
          </cell>
          <cell r="M960">
            <v>-1</v>
          </cell>
          <cell r="N960">
            <v>-1</v>
          </cell>
          <cell r="O960">
            <v>-1</v>
          </cell>
        </row>
        <row r="961">
          <cell r="D961">
            <v>-1</v>
          </cell>
          <cell r="E961">
            <v>-1</v>
          </cell>
          <cell r="F961">
            <v>-1</v>
          </cell>
          <cell r="G961">
            <v>-1</v>
          </cell>
          <cell r="H961">
            <v>-1</v>
          </cell>
          <cell r="I961">
            <v>-1</v>
          </cell>
          <cell r="J961">
            <v>-1</v>
          </cell>
          <cell r="K961">
            <v>-1</v>
          </cell>
          <cell r="L961">
            <v>-1</v>
          </cell>
          <cell r="M961">
            <v>-1</v>
          </cell>
          <cell r="N961">
            <v>-1</v>
          </cell>
          <cell r="O961">
            <v>-1</v>
          </cell>
        </row>
        <row r="962">
          <cell r="D962">
            <v>-1</v>
          </cell>
          <cell r="E962">
            <v>-1</v>
          </cell>
          <cell r="F962">
            <v>-1</v>
          </cell>
          <cell r="G962">
            <v>-1</v>
          </cell>
          <cell r="H962">
            <v>-1</v>
          </cell>
          <cell r="I962">
            <v>-1</v>
          </cell>
          <cell r="J962">
            <v>-1</v>
          </cell>
          <cell r="K962">
            <v>-1</v>
          </cell>
          <cell r="L962">
            <v>-1</v>
          </cell>
          <cell r="M962">
            <v>-1</v>
          </cell>
          <cell r="N962">
            <v>-1</v>
          </cell>
          <cell r="O962">
            <v>-1</v>
          </cell>
        </row>
        <row r="963">
          <cell r="D963">
            <v>-1</v>
          </cell>
          <cell r="E963">
            <v>-1</v>
          </cell>
          <cell r="F963">
            <v>-1</v>
          </cell>
          <cell r="G963">
            <v>-1</v>
          </cell>
          <cell r="H963">
            <v>-1</v>
          </cell>
          <cell r="I963">
            <v>-1</v>
          </cell>
          <cell r="J963">
            <v>-1</v>
          </cell>
          <cell r="K963">
            <v>-1</v>
          </cell>
          <cell r="L963">
            <v>-1</v>
          </cell>
          <cell r="M963">
            <v>-1</v>
          </cell>
          <cell r="N963">
            <v>-1</v>
          </cell>
          <cell r="O963">
            <v>-1</v>
          </cell>
        </row>
        <row r="964">
          <cell r="D964">
            <v>-1</v>
          </cell>
          <cell r="E964">
            <v>-1</v>
          </cell>
          <cell r="F964">
            <v>-1</v>
          </cell>
          <cell r="G964">
            <v>-1</v>
          </cell>
          <cell r="H964">
            <v>-1</v>
          </cell>
          <cell r="I964">
            <v>-1</v>
          </cell>
          <cell r="J964">
            <v>-1</v>
          </cell>
          <cell r="K964">
            <v>-1</v>
          </cell>
          <cell r="L964">
            <v>-1</v>
          </cell>
          <cell r="M964">
            <v>-1</v>
          </cell>
          <cell r="N964">
            <v>-1</v>
          </cell>
          <cell r="O964">
            <v>-1</v>
          </cell>
        </row>
        <row r="965">
          <cell r="D965">
            <v>-1</v>
          </cell>
          <cell r="E965">
            <v>-1</v>
          </cell>
          <cell r="F965">
            <v>-1</v>
          </cell>
          <cell r="G965">
            <v>-1</v>
          </cell>
          <cell r="H965">
            <v>-1</v>
          </cell>
          <cell r="I965">
            <v>-1</v>
          </cell>
          <cell r="J965">
            <v>-1</v>
          </cell>
          <cell r="K965">
            <v>-1</v>
          </cell>
          <cell r="L965">
            <v>-1</v>
          </cell>
          <cell r="M965">
            <v>-1</v>
          </cell>
          <cell r="N965">
            <v>-1</v>
          </cell>
          <cell r="O965">
            <v>-1</v>
          </cell>
        </row>
        <row r="966">
          <cell r="D966">
            <v>-1</v>
          </cell>
          <cell r="E966">
            <v>-1</v>
          </cell>
          <cell r="F966">
            <v>-1</v>
          </cell>
          <cell r="G966">
            <v>-1</v>
          </cell>
          <cell r="H966">
            <v>-1</v>
          </cell>
          <cell r="I966">
            <v>-1</v>
          </cell>
          <cell r="J966">
            <v>-1</v>
          </cell>
          <cell r="K966">
            <v>-1</v>
          </cell>
          <cell r="L966">
            <v>-1</v>
          </cell>
          <cell r="M966">
            <v>-1</v>
          </cell>
          <cell r="N966">
            <v>-1</v>
          </cell>
          <cell r="O966">
            <v>-1</v>
          </cell>
        </row>
        <row r="967">
          <cell r="D967">
            <v>-1</v>
          </cell>
          <cell r="E967">
            <v>-1</v>
          </cell>
          <cell r="F967">
            <v>-1</v>
          </cell>
          <cell r="G967">
            <v>-1</v>
          </cell>
          <cell r="H967">
            <v>-1</v>
          </cell>
          <cell r="I967">
            <v>-1</v>
          </cell>
          <cell r="J967">
            <v>-1</v>
          </cell>
          <cell r="K967">
            <v>-1</v>
          </cell>
          <cell r="L967">
            <v>-1</v>
          </cell>
          <cell r="M967">
            <v>-1</v>
          </cell>
          <cell r="N967">
            <v>-1</v>
          </cell>
          <cell r="O967">
            <v>-1</v>
          </cell>
        </row>
        <row r="968">
          <cell r="D968">
            <v>-1</v>
          </cell>
          <cell r="E968">
            <v>-1</v>
          </cell>
          <cell r="F968">
            <v>-1</v>
          </cell>
          <cell r="G968">
            <v>-1</v>
          </cell>
          <cell r="H968">
            <v>-1</v>
          </cell>
          <cell r="I968">
            <v>-1</v>
          </cell>
          <cell r="J968">
            <v>-1</v>
          </cell>
          <cell r="K968">
            <v>-1</v>
          </cell>
          <cell r="L968">
            <v>-1</v>
          </cell>
          <cell r="M968">
            <v>-1</v>
          </cell>
          <cell r="N968">
            <v>-1</v>
          </cell>
          <cell r="O968">
            <v>-1</v>
          </cell>
        </row>
        <row r="969">
          <cell r="D969">
            <v>-1</v>
          </cell>
          <cell r="E969">
            <v>-1</v>
          </cell>
          <cell r="F969">
            <v>-1</v>
          </cell>
          <cell r="G969">
            <v>-1</v>
          </cell>
          <cell r="H969">
            <v>-1</v>
          </cell>
          <cell r="I969">
            <v>-1</v>
          </cell>
          <cell r="J969">
            <v>-1</v>
          </cell>
          <cell r="K969">
            <v>-1</v>
          </cell>
          <cell r="L969">
            <v>-1</v>
          </cell>
          <cell r="M969">
            <v>-1</v>
          </cell>
          <cell r="N969">
            <v>-1</v>
          </cell>
          <cell r="O969">
            <v>-1</v>
          </cell>
        </row>
        <row r="970">
          <cell r="D970">
            <v>-1</v>
          </cell>
          <cell r="E970">
            <v>-1</v>
          </cell>
          <cell r="F970">
            <v>-1</v>
          </cell>
          <cell r="G970">
            <v>-1</v>
          </cell>
          <cell r="H970">
            <v>-1</v>
          </cell>
          <cell r="I970">
            <v>-1</v>
          </cell>
          <cell r="J970">
            <v>-1</v>
          </cell>
          <cell r="K970">
            <v>-1</v>
          </cell>
          <cell r="L970">
            <v>-1</v>
          </cell>
          <cell r="M970">
            <v>-1</v>
          </cell>
          <cell r="N970">
            <v>-1</v>
          </cell>
          <cell r="O970">
            <v>-1</v>
          </cell>
        </row>
        <row r="971">
          <cell r="D971">
            <v>-1</v>
          </cell>
          <cell r="E971">
            <v>-1</v>
          </cell>
          <cell r="F971">
            <v>-1</v>
          </cell>
          <cell r="G971">
            <v>-1</v>
          </cell>
          <cell r="H971">
            <v>-1</v>
          </cell>
          <cell r="I971">
            <v>-1</v>
          </cell>
          <cell r="J971">
            <v>-1</v>
          </cell>
          <cell r="K971">
            <v>-1</v>
          </cell>
          <cell r="L971">
            <v>-1</v>
          </cell>
          <cell r="M971">
            <v>-1</v>
          </cell>
          <cell r="N971">
            <v>-1</v>
          </cell>
          <cell r="O971">
            <v>-1</v>
          </cell>
        </row>
        <row r="972">
          <cell r="D972">
            <v>-1</v>
          </cell>
          <cell r="E972">
            <v>-1</v>
          </cell>
          <cell r="F972">
            <v>-1</v>
          </cell>
          <cell r="G972">
            <v>-1</v>
          </cell>
          <cell r="H972">
            <v>-1</v>
          </cell>
          <cell r="I972">
            <v>-1</v>
          </cell>
          <cell r="J972">
            <v>-1</v>
          </cell>
          <cell r="K972">
            <v>-1</v>
          </cell>
          <cell r="L972">
            <v>-1</v>
          </cell>
          <cell r="M972">
            <v>-1</v>
          </cell>
          <cell r="N972">
            <v>-1</v>
          </cell>
          <cell r="O972">
            <v>-1</v>
          </cell>
        </row>
        <row r="973">
          <cell r="D973">
            <v>-1</v>
          </cell>
          <cell r="E973">
            <v>-1</v>
          </cell>
          <cell r="F973">
            <v>-1</v>
          </cell>
          <cell r="G973">
            <v>-1</v>
          </cell>
          <cell r="H973">
            <v>-1</v>
          </cell>
          <cell r="I973">
            <v>-1</v>
          </cell>
          <cell r="J973">
            <v>-1</v>
          </cell>
          <cell r="K973">
            <v>-1</v>
          </cell>
          <cell r="L973">
            <v>-1</v>
          </cell>
          <cell r="M973">
            <v>-1</v>
          </cell>
          <cell r="N973">
            <v>-1</v>
          </cell>
          <cell r="O973">
            <v>-1</v>
          </cell>
        </row>
        <row r="974">
          <cell r="D974">
            <v>-1</v>
          </cell>
          <cell r="E974">
            <v>-1</v>
          </cell>
          <cell r="F974">
            <v>-1</v>
          </cell>
          <cell r="G974">
            <v>-1</v>
          </cell>
          <cell r="H974">
            <v>-1</v>
          </cell>
          <cell r="I974">
            <v>-1</v>
          </cell>
          <cell r="J974">
            <v>-1</v>
          </cell>
          <cell r="K974">
            <v>-1</v>
          </cell>
          <cell r="L974">
            <v>-1</v>
          </cell>
          <cell r="M974">
            <v>-1</v>
          </cell>
          <cell r="N974">
            <v>-1</v>
          </cell>
          <cell r="O974">
            <v>-1</v>
          </cell>
        </row>
        <row r="975">
          <cell r="D975">
            <v>-1</v>
          </cell>
          <cell r="E975">
            <v>-1</v>
          </cell>
          <cell r="F975">
            <v>-1</v>
          </cell>
          <cell r="G975">
            <v>-1</v>
          </cell>
          <cell r="H975">
            <v>-1</v>
          </cell>
          <cell r="I975">
            <v>-1</v>
          </cell>
          <cell r="J975">
            <v>-1</v>
          </cell>
          <cell r="K975">
            <v>-1</v>
          </cell>
          <cell r="L975">
            <v>-1</v>
          </cell>
          <cell r="M975">
            <v>-1</v>
          </cell>
          <cell r="N975">
            <v>-1</v>
          </cell>
          <cell r="O975">
            <v>-1</v>
          </cell>
        </row>
        <row r="976">
          <cell r="D976">
            <v>-1</v>
          </cell>
          <cell r="E976">
            <v>-1</v>
          </cell>
          <cell r="F976">
            <v>-1</v>
          </cell>
          <cell r="G976">
            <v>-1</v>
          </cell>
          <cell r="H976">
            <v>-1</v>
          </cell>
          <cell r="I976">
            <v>-1</v>
          </cell>
          <cell r="J976">
            <v>-1</v>
          </cell>
          <cell r="K976">
            <v>-1</v>
          </cell>
          <cell r="L976">
            <v>-1</v>
          </cell>
          <cell r="M976">
            <v>-1</v>
          </cell>
          <cell r="N976">
            <v>-1</v>
          </cell>
          <cell r="O976">
            <v>-1</v>
          </cell>
        </row>
        <row r="977">
          <cell r="D977">
            <v>-1</v>
          </cell>
          <cell r="E977">
            <v>-1</v>
          </cell>
          <cell r="F977">
            <v>-1</v>
          </cell>
          <cell r="G977">
            <v>-1</v>
          </cell>
          <cell r="H977">
            <v>-1</v>
          </cell>
          <cell r="I977">
            <v>-1</v>
          </cell>
          <cell r="J977">
            <v>-1</v>
          </cell>
          <cell r="K977">
            <v>-1</v>
          </cell>
          <cell r="L977">
            <v>-1</v>
          </cell>
          <cell r="M977">
            <v>-1</v>
          </cell>
          <cell r="N977">
            <v>-1</v>
          </cell>
          <cell r="O977">
            <v>-1</v>
          </cell>
        </row>
        <row r="978">
          <cell r="D978">
            <v>-1</v>
          </cell>
          <cell r="E978">
            <v>-1</v>
          </cell>
          <cell r="F978">
            <v>-1</v>
          </cell>
          <cell r="G978">
            <v>-1</v>
          </cell>
          <cell r="H978">
            <v>-1</v>
          </cell>
          <cell r="I978">
            <v>-1</v>
          </cell>
          <cell r="J978">
            <v>-1</v>
          </cell>
          <cell r="K978">
            <v>-1</v>
          </cell>
          <cell r="L978">
            <v>-1</v>
          </cell>
          <cell r="M978">
            <v>-1</v>
          </cell>
          <cell r="N978">
            <v>-1</v>
          </cell>
          <cell r="O978">
            <v>-1</v>
          </cell>
        </row>
        <row r="979">
          <cell r="D979">
            <v>-1</v>
          </cell>
          <cell r="E979">
            <v>-1</v>
          </cell>
          <cell r="F979">
            <v>-1</v>
          </cell>
          <cell r="G979">
            <v>-1</v>
          </cell>
          <cell r="H979">
            <v>-1</v>
          </cell>
          <cell r="I979">
            <v>-1</v>
          </cell>
          <cell r="J979">
            <v>-1</v>
          </cell>
          <cell r="K979">
            <v>-1</v>
          </cell>
          <cell r="L979">
            <v>-1</v>
          </cell>
          <cell r="M979">
            <v>-1</v>
          </cell>
          <cell r="N979">
            <v>-1</v>
          </cell>
          <cell r="O979">
            <v>-1</v>
          </cell>
        </row>
        <row r="980">
          <cell r="D980">
            <v>-1</v>
          </cell>
          <cell r="E980">
            <v>-1</v>
          </cell>
          <cell r="F980">
            <v>-1</v>
          </cell>
          <cell r="G980">
            <v>-1</v>
          </cell>
          <cell r="H980">
            <v>-1</v>
          </cell>
          <cell r="I980">
            <v>-1</v>
          </cell>
          <cell r="J980">
            <v>-1</v>
          </cell>
          <cell r="K980">
            <v>-1</v>
          </cell>
          <cell r="L980">
            <v>-1</v>
          </cell>
          <cell r="M980">
            <v>-1</v>
          </cell>
          <cell r="N980">
            <v>-1</v>
          </cell>
          <cell r="O980">
            <v>-1</v>
          </cell>
        </row>
        <row r="981">
          <cell r="D981">
            <v>-1</v>
          </cell>
          <cell r="E981">
            <v>-1</v>
          </cell>
          <cell r="F981">
            <v>-1</v>
          </cell>
          <cell r="G981">
            <v>-1</v>
          </cell>
          <cell r="H981">
            <v>-1</v>
          </cell>
          <cell r="I981">
            <v>-1</v>
          </cell>
          <cell r="J981">
            <v>-1</v>
          </cell>
          <cell r="K981">
            <v>-1</v>
          </cell>
          <cell r="L981">
            <v>-1</v>
          </cell>
          <cell r="M981">
            <v>-1</v>
          </cell>
          <cell r="N981">
            <v>-1</v>
          </cell>
          <cell r="O981">
            <v>-1</v>
          </cell>
        </row>
        <row r="982">
          <cell r="D982">
            <v>-1</v>
          </cell>
          <cell r="E982">
            <v>-1</v>
          </cell>
          <cell r="F982">
            <v>-1</v>
          </cell>
          <cell r="G982">
            <v>-1</v>
          </cell>
          <cell r="H982">
            <v>-1</v>
          </cell>
          <cell r="I982">
            <v>-1</v>
          </cell>
          <cell r="J982">
            <v>-1</v>
          </cell>
          <cell r="K982">
            <v>-1</v>
          </cell>
          <cell r="L982">
            <v>-1</v>
          </cell>
          <cell r="M982">
            <v>-1</v>
          </cell>
          <cell r="N982">
            <v>-1</v>
          </cell>
          <cell r="O982">
            <v>-1</v>
          </cell>
        </row>
        <row r="983">
          <cell r="D983">
            <v>-1</v>
          </cell>
          <cell r="E983">
            <v>-1</v>
          </cell>
          <cell r="F983">
            <v>-1</v>
          </cell>
          <cell r="G983">
            <v>-1</v>
          </cell>
          <cell r="H983">
            <v>-1</v>
          </cell>
          <cell r="I983">
            <v>-1</v>
          </cell>
          <cell r="J983">
            <v>-1</v>
          </cell>
          <cell r="K983">
            <v>-1</v>
          </cell>
          <cell r="L983">
            <v>-1</v>
          </cell>
          <cell r="M983">
            <v>-1</v>
          </cell>
          <cell r="N983">
            <v>-1</v>
          </cell>
          <cell r="O983">
            <v>-1</v>
          </cell>
        </row>
        <row r="984">
          <cell r="D984">
            <v>-1</v>
          </cell>
          <cell r="E984">
            <v>-1</v>
          </cell>
          <cell r="F984">
            <v>-1</v>
          </cell>
          <cell r="G984">
            <v>-1</v>
          </cell>
          <cell r="H984">
            <v>-1</v>
          </cell>
          <cell r="I984">
            <v>-1</v>
          </cell>
          <cell r="J984">
            <v>-1</v>
          </cell>
          <cell r="K984">
            <v>-1</v>
          </cell>
          <cell r="L984">
            <v>-1</v>
          </cell>
          <cell r="M984">
            <v>-1</v>
          </cell>
          <cell r="N984">
            <v>-1</v>
          </cell>
          <cell r="O984">
            <v>-1</v>
          </cell>
        </row>
        <row r="985">
          <cell r="D985">
            <v>-1</v>
          </cell>
          <cell r="E985">
            <v>-1</v>
          </cell>
          <cell r="F985">
            <v>-1</v>
          </cell>
          <cell r="G985">
            <v>-1</v>
          </cell>
          <cell r="H985">
            <v>-1</v>
          </cell>
          <cell r="I985">
            <v>-1</v>
          </cell>
          <cell r="J985">
            <v>-1</v>
          </cell>
          <cell r="K985">
            <v>-1</v>
          </cell>
          <cell r="L985">
            <v>-1</v>
          </cell>
          <cell r="M985">
            <v>-1</v>
          </cell>
          <cell r="N985">
            <v>-1</v>
          </cell>
          <cell r="O985">
            <v>-1</v>
          </cell>
        </row>
        <row r="986">
          <cell r="D986">
            <v>-1</v>
          </cell>
          <cell r="E986">
            <v>-1</v>
          </cell>
          <cell r="F986">
            <v>-1</v>
          </cell>
          <cell r="G986">
            <v>-1</v>
          </cell>
          <cell r="H986">
            <v>-1</v>
          </cell>
          <cell r="I986">
            <v>-1</v>
          </cell>
          <cell r="J986">
            <v>-1</v>
          </cell>
          <cell r="K986">
            <v>-1</v>
          </cell>
          <cell r="L986">
            <v>-1</v>
          </cell>
          <cell r="M986">
            <v>-1</v>
          </cell>
          <cell r="N986">
            <v>-1</v>
          </cell>
          <cell r="O986">
            <v>-1</v>
          </cell>
        </row>
        <row r="987">
          <cell r="D987">
            <v>-1</v>
          </cell>
          <cell r="E987">
            <v>-1</v>
          </cell>
          <cell r="F987">
            <v>-1</v>
          </cell>
          <cell r="G987">
            <v>-1</v>
          </cell>
          <cell r="H987">
            <v>-1</v>
          </cell>
          <cell r="I987">
            <v>-1</v>
          </cell>
          <cell r="J987">
            <v>-1</v>
          </cell>
          <cell r="K987">
            <v>-1</v>
          </cell>
          <cell r="L987">
            <v>-1</v>
          </cell>
          <cell r="M987">
            <v>-1</v>
          </cell>
          <cell r="N987">
            <v>-1</v>
          </cell>
          <cell r="O987">
            <v>-1</v>
          </cell>
        </row>
        <row r="988">
          <cell r="D988">
            <v>-1</v>
          </cell>
          <cell r="E988">
            <v>-1</v>
          </cell>
          <cell r="F988">
            <v>-1</v>
          </cell>
          <cell r="G988">
            <v>-1</v>
          </cell>
          <cell r="H988">
            <v>-1</v>
          </cell>
          <cell r="I988">
            <v>-1</v>
          </cell>
          <cell r="J988">
            <v>-1</v>
          </cell>
          <cell r="K988">
            <v>-1</v>
          </cell>
          <cell r="L988">
            <v>-1</v>
          </cell>
          <cell r="M988">
            <v>-1</v>
          </cell>
          <cell r="N988">
            <v>-1</v>
          </cell>
          <cell r="O988">
            <v>-1</v>
          </cell>
        </row>
        <row r="989">
          <cell r="D989">
            <v>-1</v>
          </cell>
          <cell r="E989">
            <v>-1</v>
          </cell>
          <cell r="F989">
            <v>-1</v>
          </cell>
          <cell r="G989">
            <v>-1</v>
          </cell>
          <cell r="H989">
            <v>-1</v>
          </cell>
          <cell r="I989">
            <v>-1</v>
          </cell>
          <cell r="J989">
            <v>-1</v>
          </cell>
          <cell r="K989">
            <v>-1</v>
          </cell>
          <cell r="L989">
            <v>-1</v>
          </cell>
          <cell r="M989">
            <v>-1</v>
          </cell>
          <cell r="N989">
            <v>-1</v>
          </cell>
          <cell r="O989">
            <v>-1</v>
          </cell>
        </row>
        <row r="990">
          <cell r="D990">
            <v>-1</v>
          </cell>
          <cell r="E990">
            <v>-1</v>
          </cell>
          <cell r="F990">
            <v>-1</v>
          </cell>
          <cell r="G990">
            <v>-1</v>
          </cell>
          <cell r="H990">
            <v>-1</v>
          </cell>
          <cell r="I990">
            <v>-1</v>
          </cell>
          <cell r="J990">
            <v>-1</v>
          </cell>
          <cell r="K990">
            <v>-1</v>
          </cell>
          <cell r="L990">
            <v>-1</v>
          </cell>
          <cell r="M990">
            <v>-1</v>
          </cell>
          <cell r="N990">
            <v>-1</v>
          </cell>
          <cell r="O990">
            <v>-1</v>
          </cell>
        </row>
        <row r="991">
          <cell r="D991">
            <v>-1</v>
          </cell>
          <cell r="E991">
            <v>-1</v>
          </cell>
          <cell r="F991">
            <v>-1</v>
          </cell>
          <cell r="G991">
            <v>-1</v>
          </cell>
          <cell r="H991">
            <v>-1</v>
          </cell>
          <cell r="I991">
            <v>-1</v>
          </cell>
          <cell r="J991">
            <v>-1</v>
          </cell>
          <cell r="K991">
            <v>-1</v>
          </cell>
          <cell r="L991">
            <v>-1</v>
          </cell>
          <cell r="M991">
            <v>-1</v>
          </cell>
          <cell r="N991">
            <v>-1</v>
          </cell>
          <cell r="O991">
            <v>-1</v>
          </cell>
        </row>
        <row r="992">
          <cell r="D992">
            <v>-1</v>
          </cell>
          <cell r="E992">
            <v>-1</v>
          </cell>
          <cell r="F992">
            <v>-1</v>
          </cell>
          <cell r="G992">
            <v>-1</v>
          </cell>
          <cell r="H992">
            <v>-1</v>
          </cell>
          <cell r="I992">
            <v>-1</v>
          </cell>
          <cell r="J992">
            <v>-1</v>
          </cell>
          <cell r="K992">
            <v>-1</v>
          </cell>
          <cell r="L992">
            <v>-1</v>
          </cell>
          <cell r="M992">
            <v>-1</v>
          </cell>
          <cell r="N992">
            <v>-1</v>
          </cell>
          <cell r="O992">
            <v>-1</v>
          </cell>
        </row>
        <row r="993">
          <cell r="D993">
            <v>-1</v>
          </cell>
          <cell r="E993">
            <v>-1</v>
          </cell>
          <cell r="F993">
            <v>-1</v>
          </cell>
          <cell r="G993">
            <v>-1</v>
          </cell>
          <cell r="H993">
            <v>-1</v>
          </cell>
          <cell r="I993">
            <v>-1</v>
          </cell>
          <cell r="J993">
            <v>-1</v>
          </cell>
          <cell r="K993">
            <v>-1</v>
          </cell>
          <cell r="L993">
            <v>-1</v>
          </cell>
          <cell r="M993">
            <v>-1</v>
          </cell>
          <cell r="N993">
            <v>-1</v>
          </cell>
          <cell r="O993">
            <v>-1</v>
          </cell>
        </row>
        <row r="994">
          <cell r="D994">
            <v>-1</v>
          </cell>
          <cell r="E994">
            <v>-1</v>
          </cell>
          <cell r="F994">
            <v>-1</v>
          </cell>
          <cell r="G994">
            <v>-1</v>
          </cell>
          <cell r="H994">
            <v>-1</v>
          </cell>
          <cell r="I994">
            <v>-1</v>
          </cell>
          <cell r="J994">
            <v>-1</v>
          </cell>
          <cell r="K994">
            <v>-1</v>
          </cell>
          <cell r="L994">
            <v>-1</v>
          </cell>
          <cell r="M994">
            <v>-1</v>
          </cell>
          <cell r="N994">
            <v>-1</v>
          </cell>
          <cell r="O994">
            <v>-1</v>
          </cell>
        </row>
        <row r="995">
          <cell r="D995">
            <v>-1</v>
          </cell>
          <cell r="E995">
            <v>-1</v>
          </cell>
          <cell r="F995">
            <v>-1</v>
          </cell>
          <cell r="G995">
            <v>-1</v>
          </cell>
          <cell r="H995">
            <v>-1</v>
          </cell>
          <cell r="I995">
            <v>-1</v>
          </cell>
          <cell r="J995">
            <v>-1</v>
          </cell>
          <cell r="K995">
            <v>-1</v>
          </cell>
          <cell r="L995">
            <v>-1</v>
          </cell>
          <cell r="M995">
            <v>-1</v>
          </cell>
          <cell r="N995">
            <v>-1</v>
          </cell>
          <cell r="O995">
            <v>-1</v>
          </cell>
        </row>
        <row r="996">
          <cell r="D996">
            <v>-1</v>
          </cell>
          <cell r="E996">
            <v>-1</v>
          </cell>
          <cell r="F996">
            <v>-1</v>
          </cell>
          <cell r="G996">
            <v>-1</v>
          </cell>
          <cell r="H996">
            <v>-1</v>
          </cell>
          <cell r="I996">
            <v>-1</v>
          </cell>
          <cell r="J996">
            <v>-1</v>
          </cell>
          <cell r="K996">
            <v>-1</v>
          </cell>
          <cell r="L996">
            <v>-1</v>
          </cell>
          <cell r="M996">
            <v>-1</v>
          </cell>
          <cell r="N996">
            <v>-1</v>
          </cell>
          <cell r="O996">
            <v>-1</v>
          </cell>
        </row>
        <row r="997">
          <cell r="D997">
            <v>-1</v>
          </cell>
          <cell r="E997">
            <v>-1</v>
          </cell>
          <cell r="F997">
            <v>-1</v>
          </cell>
          <cell r="G997">
            <v>-1</v>
          </cell>
          <cell r="H997">
            <v>-1</v>
          </cell>
          <cell r="I997">
            <v>-1</v>
          </cell>
          <cell r="J997">
            <v>-1</v>
          </cell>
          <cell r="K997">
            <v>-1</v>
          </cell>
          <cell r="L997">
            <v>-1</v>
          </cell>
          <cell r="M997">
            <v>-1</v>
          </cell>
          <cell r="N997">
            <v>-1</v>
          </cell>
          <cell r="O997">
            <v>-1</v>
          </cell>
        </row>
        <row r="998">
          <cell r="D998">
            <v>-1</v>
          </cell>
          <cell r="E998">
            <v>-1</v>
          </cell>
          <cell r="F998">
            <v>-1</v>
          </cell>
          <cell r="G998">
            <v>-1</v>
          </cell>
          <cell r="H998">
            <v>-1</v>
          </cell>
          <cell r="I998">
            <v>-1</v>
          </cell>
          <cell r="J998">
            <v>-1</v>
          </cell>
          <cell r="K998">
            <v>-1</v>
          </cell>
          <cell r="L998">
            <v>-1</v>
          </cell>
          <cell r="M998">
            <v>-1</v>
          </cell>
          <cell r="N998">
            <v>-1</v>
          </cell>
          <cell r="O998">
            <v>-1</v>
          </cell>
        </row>
        <row r="999">
          <cell r="D999">
            <v>-1</v>
          </cell>
          <cell r="E999">
            <v>-1</v>
          </cell>
          <cell r="F999">
            <v>-1</v>
          </cell>
          <cell r="G999">
            <v>-1</v>
          </cell>
          <cell r="H999">
            <v>-1</v>
          </cell>
          <cell r="I999">
            <v>-1</v>
          </cell>
          <cell r="J999">
            <v>-1</v>
          </cell>
          <cell r="K999">
            <v>-1</v>
          </cell>
          <cell r="L999">
            <v>-1</v>
          </cell>
          <cell r="M999">
            <v>-1</v>
          </cell>
          <cell r="N999">
            <v>-1</v>
          </cell>
          <cell r="O999">
            <v>-1</v>
          </cell>
        </row>
        <row r="1000">
          <cell r="D1000">
            <v>-1</v>
          </cell>
          <cell r="E1000">
            <v>-1</v>
          </cell>
          <cell r="F1000">
            <v>-1</v>
          </cell>
          <cell r="G1000">
            <v>-1</v>
          </cell>
          <cell r="H1000">
            <v>-1</v>
          </cell>
          <cell r="I1000">
            <v>-1</v>
          </cell>
          <cell r="J1000">
            <v>-1</v>
          </cell>
          <cell r="K1000">
            <v>-1</v>
          </cell>
          <cell r="L1000">
            <v>-1</v>
          </cell>
          <cell r="M1000">
            <v>-1</v>
          </cell>
          <cell r="N1000">
            <v>-1</v>
          </cell>
          <cell r="O1000">
            <v>-1</v>
          </cell>
        </row>
        <row r="1001">
          <cell r="D1001">
            <v>-1</v>
          </cell>
          <cell r="E1001">
            <v>-1</v>
          </cell>
          <cell r="F1001">
            <v>-1</v>
          </cell>
          <cell r="G1001">
            <v>-1</v>
          </cell>
          <cell r="H1001">
            <v>-1</v>
          </cell>
          <cell r="I1001">
            <v>-1</v>
          </cell>
          <cell r="J1001">
            <v>-1</v>
          </cell>
          <cell r="K1001">
            <v>-1</v>
          </cell>
          <cell r="L1001">
            <v>-1</v>
          </cell>
          <cell r="M1001">
            <v>-1</v>
          </cell>
          <cell r="N1001">
            <v>-1</v>
          </cell>
          <cell r="O1001">
            <v>-1</v>
          </cell>
        </row>
        <row r="1002">
          <cell r="D1002">
            <v>-1</v>
          </cell>
          <cell r="E1002">
            <v>-1</v>
          </cell>
          <cell r="F1002">
            <v>-1</v>
          </cell>
          <cell r="G1002">
            <v>-1</v>
          </cell>
          <cell r="H1002">
            <v>-1</v>
          </cell>
          <cell r="I1002">
            <v>-1</v>
          </cell>
          <cell r="J1002">
            <v>-1</v>
          </cell>
          <cell r="K1002">
            <v>-1</v>
          </cell>
          <cell r="L1002">
            <v>-1</v>
          </cell>
          <cell r="M1002">
            <v>-1</v>
          </cell>
          <cell r="N1002">
            <v>-1</v>
          </cell>
          <cell r="O1002">
            <v>-1</v>
          </cell>
        </row>
        <row r="1003">
          <cell r="D1003">
            <v>-1</v>
          </cell>
          <cell r="E1003">
            <v>-1</v>
          </cell>
          <cell r="F1003">
            <v>-1</v>
          </cell>
          <cell r="G1003">
            <v>-1</v>
          </cell>
          <cell r="H1003">
            <v>-1</v>
          </cell>
          <cell r="I1003">
            <v>-1</v>
          </cell>
          <cell r="J1003">
            <v>-1</v>
          </cell>
          <cell r="K1003">
            <v>-1</v>
          </cell>
          <cell r="L1003">
            <v>-1</v>
          </cell>
          <cell r="M1003">
            <v>-1</v>
          </cell>
          <cell r="N1003">
            <v>-1</v>
          </cell>
          <cell r="O1003">
            <v>-1</v>
          </cell>
        </row>
        <row r="1004">
          <cell r="D1004">
            <v>-1</v>
          </cell>
          <cell r="E1004">
            <v>-1</v>
          </cell>
          <cell r="F1004">
            <v>-1</v>
          </cell>
          <cell r="G1004">
            <v>-1</v>
          </cell>
          <cell r="H1004">
            <v>-1</v>
          </cell>
          <cell r="I1004">
            <v>-1</v>
          </cell>
          <cell r="J1004">
            <v>-1</v>
          </cell>
          <cell r="K1004">
            <v>-1</v>
          </cell>
          <cell r="L1004">
            <v>-1</v>
          </cell>
          <cell r="M1004">
            <v>-1</v>
          </cell>
          <cell r="N1004">
            <v>-1</v>
          </cell>
          <cell r="O1004">
            <v>-1</v>
          </cell>
        </row>
      </sheetData>
      <sheetData sheetId="4">
        <row r="2">
          <cell r="G2" t="str">
            <v>concatenate</v>
          </cell>
          <cell r="H2">
            <v>1</v>
          </cell>
          <cell r="P2">
            <v>0</v>
          </cell>
          <cell r="Q2">
            <v>1</v>
          </cell>
          <cell r="V2">
            <v>1</v>
          </cell>
        </row>
        <row r="3">
          <cell r="G3" t="str">
            <v>ACCOUNT</v>
          </cell>
          <cell r="H3">
            <v>2</v>
          </cell>
          <cell r="O3" t="str">
            <v>County Account #</v>
          </cell>
          <cell r="P3">
            <v>1</v>
          </cell>
          <cell r="Q3">
            <v>2</v>
          </cell>
          <cell r="V3">
            <v>2</v>
          </cell>
        </row>
        <row r="4">
          <cell r="G4" t="str">
            <v>NEW_OWNER_DATE</v>
          </cell>
          <cell r="H4">
            <v>3</v>
          </cell>
          <cell r="P4">
            <v>2</v>
          </cell>
          <cell r="Q4">
            <v>3</v>
          </cell>
          <cell r="U4" t="str">
            <v>BLDG</v>
          </cell>
          <cell r="V4">
            <v>3</v>
          </cell>
        </row>
        <row r="5">
          <cell r="G5" t="str">
            <v>OWNER_NAME</v>
          </cell>
          <cell r="H5">
            <v>4</v>
          </cell>
          <cell r="O5" t="str">
            <v>ownership</v>
          </cell>
          <cell r="P5">
            <v>3</v>
          </cell>
          <cell r="Q5">
            <v>4</v>
          </cell>
          <cell r="V5">
            <v>4</v>
          </cell>
        </row>
        <row r="6">
          <cell r="G6" t="str">
            <v>AKA</v>
          </cell>
          <cell r="H6">
            <v>5</v>
          </cell>
          <cell r="P6">
            <v>4</v>
          </cell>
          <cell r="Q6">
            <v>5</v>
          </cell>
          <cell r="U6" t="str">
            <v>GRADE</v>
          </cell>
          <cell r="V6">
            <v>5</v>
          </cell>
        </row>
        <row r="7">
          <cell r="G7" t="str">
            <v>Nettles_Ownership_Code</v>
          </cell>
          <cell r="H7">
            <v>6</v>
          </cell>
          <cell r="P7">
            <v>5</v>
          </cell>
          <cell r="Q7">
            <v>6</v>
          </cell>
          <cell r="U7" t="str">
            <v>COND CODE</v>
          </cell>
          <cell r="V7">
            <v>6</v>
          </cell>
        </row>
        <row r="8">
          <cell r="G8" t="str">
            <v>PROPERTY ADDRESS</v>
          </cell>
          <cell r="H8">
            <v>7</v>
          </cell>
          <cell r="O8" t="str">
            <v>Address_1</v>
          </cell>
          <cell r="P8">
            <v>6</v>
          </cell>
          <cell r="Q8">
            <v>7</v>
          </cell>
          <cell r="V8">
            <v>7</v>
          </cell>
        </row>
        <row r="9">
          <cell r="G9" t="str">
            <v>PROPERTY CITY</v>
          </cell>
          <cell r="H9">
            <v>8</v>
          </cell>
          <cell r="O9" t="str">
            <v>City</v>
          </cell>
          <cell r="P9">
            <v>7</v>
          </cell>
          <cell r="Q9">
            <v>8</v>
          </cell>
          <cell r="U9" t="str">
            <v>DESCRIPTION</v>
          </cell>
          <cell r="V9">
            <v>8</v>
          </cell>
        </row>
        <row r="10">
          <cell r="G10" t="str">
            <v>PROPERTY ZIP</v>
          </cell>
          <cell r="H10">
            <v>9</v>
          </cell>
          <cell r="O10" t="str">
            <v>ZIP</v>
          </cell>
          <cell r="P10">
            <v>8</v>
          </cell>
          <cell r="Q10">
            <v>9</v>
          </cell>
          <cell r="V10">
            <v>9</v>
          </cell>
        </row>
        <row r="11">
          <cell r="G11" t="str">
            <v>VALUE_2017</v>
          </cell>
          <cell r="H11">
            <v>10</v>
          </cell>
          <cell r="P11">
            <v>9</v>
          </cell>
          <cell r="Q11">
            <v>10</v>
          </cell>
          <cell r="V11">
            <v>10</v>
          </cell>
        </row>
        <row r="12">
          <cell r="G12" t="str">
            <v>INITIAL_VALUE_2018</v>
          </cell>
          <cell r="H12">
            <v>11</v>
          </cell>
          <cell r="P12">
            <v>10</v>
          </cell>
          <cell r="Q12">
            <v>11</v>
          </cell>
          <cell r="V12">
            <v>11</v>
          </cell>
        </row>
        <row r="13">
          <cell r="G13" t="str">
            <v>FINAL_VALUE_2018</v>
          </cell>
          <cell r="H13">
            <v>12</v>
          </cell>
          <cell r="P13">
            <v>11</v>
          </cell>
          <cell r="Q13">
            <v>12</v>
          </cell>
          <cell r="U13" t="str">
            <v>UNITS</v>
          </cell>
          <cell r="V13">
            <v>12</v>
          </cell>
        </row>
        <row r="14">
          <cell r="G14" t="str">
            <v>EST_TAX_RATE_2018</v>
          </cell>
          <cell r="H14">
            <v>13</v>
          </cell>
          <cell r="O14" t="str">
            <v>Tax Rate</v>
          </cell>
          <cell r="P14">
            <v>12</v>
          </cell>
          <cell r="Q14">
            <v>13</v>
          </cell>
          <cell r="V14">
            <v>13</v>
          </cell>
        </row>
        <row r="15">
          <cell r="G15" t="str">
            <v>COUNTY CODE</v>
          </cell>
          <cell r="H15">
            <v>14</v>
          </cell>
          <cell r="P15">
            <v>13</v>
          </cell>
          <cell r="Q15">
            <v>14</v>
          </cell>
          <cell r="V15">
            <v>14</v>
          </cell>
        </row>
        <row r="16">
          <cell r="G16" t="str">
            <v>PROPERTY_TYPE</v>
          </cell>
          <cell r="H16">
            <v>15</v>
          </cell>
          <cell r="P16">
            <v>14</v>
          </cell>
          <cell r="Q16">
            <v>15</v>
          </cell>
          <cell r="V16">
            <v>15</v>
          </cell>
        </row>
        <row r="17">
          <cell r="G17" t="str">
            <v>BLD_NUM</v>
          </cell>
          <cell r="H17">
            <v>16</v>
          </cell>
          <cell r="O17" t="str">
            <v>BLDG</v>
          </cell>
          <cell r="P17">
            <v>15</v>
          </cell>
          <cell r="Q17">
            <v>16</v>
          </cell>
          <cell r="V17">
            <v>16</v>
          </cell>
        </row>
        <row r="18">
          <cell r="G18" t="str">
            <v>IMPROV_TYPE</v>
          </cell>
          <cell r="H18">
            <v>17</v>
          </cell>
          <cell r="O18" t="str">
            <v>SITE CODE</v>
          </cell>
          <cell r="P18">
            <v>16</v>
          </cell>
          <cell r="Q18">
            <v>17</v>
          </cell>
          <cell r="V18">
            <v>17</v>
          </cell>
        </row>
        <row r="19">
          <cell r="G19" t="str">
            <v>BUILDING_STYLE_CODE</v>
          </cell>
          <cell r="H19">
            <v>18</v>
          </cell>
          <cell r="P19">
            <v>17</v>
          </cell>
          <cell r="Q19">
            <v>18</v>
          </cell>
          <cell r="V19">
            <v>18</v>
          </cell>
        </row>
        <row r="20">
          <cell r="G20" t="str">
            <v>CLASS_STRUCTURE</v>
          </cell>
          <cell r="H20">
            <v>19</v>
          </cell>
          <cell r="P20">
            <v>18</v>
          </cell>
          <cell r="Q20">
            <v>19</v>
          </cell>
          <cell r="V20">
            <v>19</v>
          </cell>
        </row>
        <row r="21">
          <cell r="G21" t="str">
            <v>CLASS_STRUC_DESCRIPTION</v>
          </cell>
          <cell r="H21">
            <v>20</v>
          </cell>
          <cell r="O21" t="str">
            <v>STRUCTUAL ELEMENTS</v>
          </cell>
          <cell r="P21">
            <v>19</v>
          </cell>
          <cell r="Q21">
            <v>20</v>
          </cell>
          <cell r="V21">
            <v>20</v>
          </cell>
        </row>
        <row r="22">
          <cell r="G22" t="str">
            <v>NOTICED_DEPR_VALUE</v>
          </cell>
          <cell r="H22">
            <v>21</v>
          </cell>
          <cell r="O22" t="str">
            <v>RCNLD</v>
          </cell>
          <cell r="P22">
            <v>20</v>
          </cell>
          <cell r="Q22">
            <v>21</v>
          </cell>
          <cell r="V22">
            <v>21</v>
          </cell>
        </row>
        <row r="23">
          <cell r="G23" t="str">
            <v>DEPRECIATION_VALUE</v>
          </cell>
          <cell r="H23">
            <v>22</v>
          </cell>
          <cell r="P23">
            <v>21</v>
          </cell>
          <cell r="Q23">
            <v>22</v>
          </cell>
          <cell r="V23">
            <v>22</v>
          </cell>
        </row>
        <row r="24">
          <cell r="G24" t="str">
            <v>MS_REPLACEMENT_COST</v>
          </cell>
          <cell r="H24">
            <v>23</v>
          </cell>
          <cell r="P24">
            <v>22</v>
          </cell>
          <cell r="Q24">
            <v>23</v>
          </cell>
          <cell r="V24">
            <v>23</v>
          </cell>
        </row>
        <row r="25">
          <cell r="G25" t="str">
            <v>CAMA_REPLACEMENT_COST</v>
          </cell>
          <cell r="H25">
            <v>24</v>
          </cell>
          <cell r="P25">
            <v>23</v>
          </cell>
          <cell r="Q25">
            <v>24</v>
          </cell>
          <cell r="V25">
            <v>24</v>
          </cell>
        </row>
        <row r="26">
          <cell r="G26" t="str">
            <v>ACCRUED_DEPR_PCT</v>
          </cell>
          <cell r="H26">
            <v>25</v>
          </cell>
          <cell r="O26" t="str">
            <v>PERCENT GOOD</v>
          </cell>
          <cell r="P26">
            <v>24</v>
          </cell>
          <cell r="Q26">
            <v>25</v>
          </cell>
          <cell r="V26">
            <v>25</v>
          </cell>
        </row>
        <row r="27">
          <cell r="G27" t="str">
            <v>QUALITY</v>
          </cell>
          <cell r="H27">
            <v>26</v>
          </cell>
          <cell r="P27">
            <v>25</v>
          </cell>
          <cell r="Q27">
            <v>26</v>
          </cell>
        </row>
        <row r="28">
          <cell r="G28" t="str">
            <v>QUALITY_DESCRIPTION</v>
          </cell>
          <cell r="H28">
            <v>27</v>
          </cell>
          <cell r="O28" t="str">
            <v>QUALITY</v>
          </cell>
          <cell r="P28">
            <v>26</v>
          </cell>
          <cell r="Q28">
            <v>27</v>
          </cell>
        </row>
        <row r="29">
          <cell r="G29" t="str">
            <v>DATE_ERECTED</v>
          </cell>
          <cell r="H29">
            <v>28</v>
          </cell>
          <cell r="O29" t="str">
            <v>ACTUAL YEAR</v>
          </cell>
          <cell r="P29">
            <v>27</v>
          </cell>
          <cell r="Q29">
            <v>28</v>
          </cell>
        </row>
        <row r="30">
          <cell r="G30" t="str">
            <v>EFFECTIVE_DATE</v>
          </cell>
          <cell r="H30">
            <v>29</v>
          </cell>
          <cell r="P30">
            <v>28</v>
          </cell>
          <cell r="Q30">
            <v>29</v>
          </cell>
        </row>
        <row r="31">
          <cell r="G31" t="str">
            <v>YR_REMODEL</v>
          </cell>
          <cell r="H31">
            <v>30</v>
          </cell>
          <cell r="P31">
            <v>29</v>
          </cell>
          <cell r="Q31">
            <v>30</v>
          </cell>
        </row>
        <row r="32">
          <cell r="G32" t="str">
            <v>YR_ROLL</v>
          </cell>
          <cell r="H32">
            <v>31</v>
          </cell>
          <cell r="P32">
            <v>30</v>
          </cell>
          <cell r="Q32">
            <v>31</v>
          </cell>
        </row>
        <row r="33">
          <cell r="G33" t="str">
            <v>APPRAISED_BY</v>
          </cell>
          <cell r="H33">
            <v>32</v>
          </cell>
          <cell r="P33">
            <v>31</v>
          </cell>
          <cell r="Q33">
            <v>32</v>
          </cell>
        </row>
        <row r="34">
          <cell r="G34" t="str">
            <v>APPRAISED_DATE</v>
          </cell>
          <cell r="H34">
            <v>33</v>
          </cell>
          <cell r="P34">
            <v>32</v>
          </cell>
          <cell r="Q34">
            <v>33</v>
          </cell>
        </row>
        <row r="35">
          <cell r="G35" t="str">
            <v>NOTE</v>
          </cell>
          <cell r="H35">
            <v>34</v>
          </cell>
          <cell r="P35">
            <v>33</v>
          </cell>
          <cell r="Q35">
            <v>34</v>
          </cell>
        </row>
        <row r="36">
          <cell r="G36" t="str">
            <v>IMPR_SQ_FT</v>
          </cell>
          <cell r="H36">
            <v>35</v>
          </cell>
          <cell r="O36" t="str">
            <v>Building Area:</v>
          </cell>
          <cell r="P36">
            <v>34</v>
          </cell>
          <cell r="Q36">
            <v>35</v>
          </cell>
        </row>
        <row r="37">
          <cell r="G37" t="str">
            <v>ACTUAL_AREA</v>
          </cell>
          <cell r="H37">
            <v>36</v>
          </cell>
          <cell r="P37">
            <v>35</v>
          </cell>
          <cell r="Q37">
            <v>36</v>
          </cell>
        </row>
        <row r="38">
          <cell r="G38" t="str">
            <v>HEAT_AREA</v>
          </cell>
          <cell r="H38">
            <v>37</v>
          </cell>
          <cell r="P38">
            <v>36</v>
          </cell>
          <cell r="Q38">
            <v>37</v>
          </cell>
        </row>
        <row r="39">
          <cell r="G39" t="str">
            <v>GROSS_AREA</v>
          </cell>
          <cell r="H39">
            <v>38</v>
          </cell>
          <cell r="P39">
            <v>37</v>
          </cell>
          <cell r="Q39">
            <v>38</v>
          </cell>
        </row>
        <row r="40">
          <cell r="G40" t="str">
            <v>EFFECTIVE_AREA</v>
          </cell>
          <cell r="H40">
            <v>39</v>
          </cell>
          <cell r="P40">
            <v>38</v>
          </cell>
          <cell r="Q40">
            <v>39</v>
          </cell>
        </row>
        <row r="41">
          <cell r="G41" t="str">
            <v>BASE_AREA</v>
          </cell>
          <cell r="H41">
            <v>40</v>
          </cell>
          <cell r="P41">
            <v>39</v>
          </cell>
          <cell r="Q41">
            <v>40</v>
          </cell>
        </row>
        <row r="42">
          <cell r="G42" t="str">
            <v>PERIMETER</v>
          </cell>
          <cell r="H42">
            <v>41</v>
          </cell>
          <cell r="P42">
            <v>40</v>
          </cell>
          <cell r="Q42">
            <v>41</v>
          </cell>
        </row>
        <row r="43">
          <cell r="G43" t="str">
            <v>PERCENT_COMPLETE</v>
          </cell>
          <cell r="H43">
            <v>42</v>
          </cell>
          <cell r="P43">
            <v>41</v>
          </cell>
          <cell r="Q43">
            <v>42</v>
          </cell>
        </row>
        <row r="44">
          <cell r="G44" t="str">
            <v>CATEGORY</v>
          </cell>
          <cell r="H44">
            <v>43</v>
          </cell>
          <cell r="P44">
            <v>42</v>
          </cell>
          <cell r="Q44">
            <v>43</v>
          </cell>
        </row>
        <row r="45">
          <cell r="G45" t="str">
            <v>CATEGORY_DSCR</v>
          </cell>
          <cell r="H45">
            <v>44</v>
          </cell>
          <cell r="O45" t="str">
            <v>Income model</v>
          </cell>
          <cell r="P45">
            <v>43</v>
          </cell>
          <cell r="Q45">
            <v>44</v>
          </cell>
        </row>
        <row r="46">
          <cell r="G46" t="str">
            <v>PROPERTY_NAME</v>
          </cell>
          <cell r="H46">
            <v>45</v>
          </cell>
          <cell r="P46">
            <v>44</v>
          </cell>
          <cell r="Q46">
            <v>45</v>
          </cell>
        </row>
        <row r="47">
          <cell r="G47" t="str">
            <v>UNITS</v>
          </cell>
          <cell r="H47">
            <v>46</v>
          </cell>
          <cell r="O47" t="str">
            <v>Units</v>
          </cell>
          <cell r="P47">
            <v>45</v>
          </cell>
          <cell r="Q47">
            <v>46</v>
          </cell>
        </row>
        <row r="48">
          <cell r="G48" t="str">
            <v>NET_RENT_AREA</v>
          </cell>
          <cell r="H48">
            <v>47</v>
          </cell>
          <cell r="O48" t="str">
            <v>Net Ren Area:</v>
          </cell>
          <cell r="P48">
            <v>46</v>
          </cell>
          <cell r="Q48">
            <v>47</v>
          </cell>
        </row>
        <row r="49">
          <cell r="G49" t="str">
            <v>LEASE_RATE</v>
          </cell>
          <cell r="H49">
            <v>48</v>
          </cell>
          <cell r="P49">
            <v>47</v>
          </cell>
          <cell r="Q49">
            <v>48</v>
          </cell>
        </row>
        <row r="50">
          <cell r="G50" t="str">
            <v>OCCUPANCY_RATE</v>
          </cell>
          <cell r="H50">
            <v>49</v>
          </cell>
          <cell r="P50">
            <v>48</v>
          </cell>
          <cell r="Q50">
            <v>49</v>
          </cell>
        </row>
        <row r="51">
          <cell r="G51" t="str">
            <v>TOTAL_INCOME</v>
          </cell>
          <cell r="H51">
            <v>50</v>
          </cell>
          <cell r="O51" t="str">
            <v>INCOME</v>
          </cell>
          <cell r="P51">
            <v>49</v>
          </cell>
          <cell r="Q51">
            <v>50</v>
          </cell>
        </row>
        <row r="52">
          <cell r="G52" t="str">
            <v>ECON_AREA</v>
          </cell>
          <cell r="H52">
            <v>51</v>
          </cell>
          <cell r="O52" t="str">
            <v>Eco Area</v>
          </cell>
          <cell r="P52">
            <v>50</v>
          </cell>
          <cell r="Q52">
            <v>51</v>
          </cell>
        </row>
        <row r="53">
          <cell r="G53" t="str">
            <v>LEGAL_DSCR_1</v>
          </cell>
          <cell r="H53">
            <v>52</v>
          </cell>
          <cell r="O53" t="str">
            <v>Legal:</v>
          </cell>
          <cell r="P53">
            <v>51</v>
          </cell>
          <cell r="Q53">
            <v>52</v>
          </cell>
        </row>
        <row r="54">
          <cell r="G54" t="str">
            <v>LEGAL_DSCR_2</v>
          </cell>
          <cell r="H54">
            <v>53</v>
          </cell>
          <cell r="O54" t="str">
            <v>Legal2</v>
          </cell>
          <cell r="P54">
            <v>52</v>
          </cell>
          <cell r="Q54">
            <v>53</v>
          </cell>
        </row>
        <row r="55">
          <cell r="G55" t="str">
            <v>MARKET_AREA_1</v>
          </cell>
          <cell r="H55">
            <v>54</v>
          </cell>
          <cell r="O55" t="str">
            <v>MKT Area:</v>
          </cell>
          <cell r="P55">
            <v>53</v>
          </cell>
          <cell r="Q55">
            <v>54</v>
          </cell>
        </row>
        <row r="56">
          <cell r="G56" t="str">
            <v>MARKET_AREA_1_DSCR</v>
          </cell>
          <cell r="H56">
            <v>55</v>
          </cell>
          <cell r="O56" t="str">
            <v>MKT Area2:</v>
          </cell>
          <cell r="P56">
            <v>54</v>
          </cell>
          <cell r="Q56">
            <v>55</v>
          </cell>
        </row>
        <row r="57">
          <cell r="G57" t="str">
            <v>MARKET_AREA_2</v>
          </cell>
          <cell r="H57">
            <v>56</v>
          </cell>
          <cell r="P57">
            <v>55</v>
          </cell>
          <cell r="Q57">
            <v>56</v>
          </cell>
        </row>
        <row r="58">
          <cell r="G58" t="str">
            <v>MARKET_AREA_2_DSCR</v>
          </cell>
          <cell r="H58">
            <v>57</v>
          </cell>
          <cell r="P58">
            <v>56</v>
          </cell>
          <cell r="Q58">
            <v>57</v>
          </cell>
        </row>
        <row r="59">
          <cell r="G59" t="str">
            <v>NEIGHBORHOOD_CODE</v>
          </cell>
          <cell r="H59">
            <v>58</v>
          </cell>
          <cell r="O59" t="str">
            <v>Nbhd:</v>
          </cell>
          <cell r="P59">
            <v>57</v>
          </cell>
          <cell r="Q59">
            <v>58</v>
          </cell>
        </row>
        <row r="60">
          <cell r="G60" t="str">
            <v>NEIGHBORHOOD_GROUP</v>
          </cell>
          <cell r="H60">
            <v>59</v>
          </cell>
          <cell r="O60" t="str">
            <v>Nbhd Grp:</v>
          </cell>
          <cell r="P60">
            <v>58</v>
          </cell>
          <cell r="Q60">
            <v>59</v>
          </cell>
        </row>
        <row r="61">
          <cell r="G61" t="str">
            <v>SCHOOL_DIST</v>
          </cell>
          <cell r="H61">
            <v>60</v>
          </cell>
          <cell r="O61" t="str">
            <v>ISD:</v>
          </cell>
          <cell r="P61">
            <v>59</v>
          </cell>
          <cell r="Q61">
            <v>60</v>
          </cell>
        </row>
        <row r="62">
          <cell r="G62" t="str">
            <v>MAP_FACET</v>
          </cell>
          <cell r="H62">
            <v>61</v>
          </cell>
          <cell r="O62" t="str">
            <v>Facet:</v>
          </cell>
          <cell r="P62">
            <v>60</v>
          </cell>
          <cell r="Q62">
            <v>61</v>
          </cell>
        </row>
        <row r="63">
          <cell r="G63" t="str">
            <v>KEY_MAP</v>
          </cell>
          <cell r="H63">
            <v>62</v>
          </cell>
          <cell r="O63" t="str">
            <v>Key Map:</v>
          </cell>
          <cell r="P63">
            <v>61</v>
          </cell>
          <cell r="Q63">
            <v>62</v>
          </cell>
        </row>
        <row r="64">
          <cell r="G64" t="str">
            <v>JURS</v>
          </cell>
          <cell r="H64">
            <v>63</v>
          </cell>
          <cell r="O64" t="str">
            <v>Jurisdictions:</v>
          </cell>
          <cell r="P64">
            <v>62</v>
          </cell>
          <cell r="Q64">
            <v>63</v>
          </cell>
        </row>
        <row r="65">
          <cell r="G65" t="str">
            <v>PROPERTY_TYPE_DESC</v>
          </cell>
          <cell r="H65">
            <v>64</v>
          </cell>
          <cell r="P65">
            <v>63</v>
          </cell>
          <cell r="Q65">
            <v>64</v>
          </cell>
        </row>
        <row r="66">
          <cell r="G66" t="str">
            <v>STATE_CLASS</v>
          </cell>
          <cell r="H66">
            <v>65</v>
          </cell>
          <cell r="O66" t="str">
            <v>State Class:</v>
          </cell>
          <cell r="P66">
            <v>64</v>
          </cell>
          <cell r="Q66">
            <v>65</v>
          </cell>
        </row>
        <row r="67">
          <cell r="G67" t="str">
            <v>STATE_CLASS_DESCRIPTION</v>
          </cell>
          <cell r="H67">
            <v>66</v>
          </cell>
          <cell r="P67">
            <v>65</v>
          </cell>
          <cell r="Q67">
            <v>66</v>
          </cell>
        </row>
        <row r="68">
          <cell r="G68" t="str">
            <v>IMPROVE_DESC</v>
          </cell>
          <cell r="H68">
            <v>67</v>
          </cell>
          <cell r="O68" t="str">
            <v>TYPE</v>
          </cell>
          <cell r="P68">
            <v>66</v>
          </cell>
          <cell r="Q68">
            <v>67</v>
          </cell>
        </row>
        <row r="69">
          <cell r="G69" t="str">
            <v>BUILDING_STYLE_DESC</v>
          </cell>
          <cell r="H69">
            <v>68</v>
          </cell>
          <cell r="O69" t="str">
            <v xml:space="preserve">STYLE </v>
          </cell>
          <cell r="P69">
            <v>67</v>
          </cell>
          <cell r="Q69">
            <v>68</v>
          </cell>
        </row>
        <row r="70">
          <cell r="G70" t="str">
            <v>LAND_USE_CODE</v>
          </cell>
          <cell r="H70">
            <v>69</v>
          </cell>
          <cell r="O70" t="str">
            <v>Land Use:</v>
          </cell>
          <cell r="P70">
            <v>68</v>
          </cell>
          <cell r="Q70">
            <v>69</v>
          </cell>
        </row>
        <row r="71">
          <cell r="G71" t="str">
            <v>LAND_USE_DSCR</v>
          </cell>
          <cell r="H71">
            <v>70</v>
          </cell>
          <cell r="O71" t="str">
            <v>DESCRIPTION</v>
          </cell>
          <cell r="P71">
            <v>69</v>
          </cell>
          <cell r="Q71">
            <v>70</v>
          </cell>
        </row>
        <row r="72">
          <cell r="G72" t="str">
            <v>LAND_UNITS</v>
          </cell>
          <cell r="H72">
            <v>71</v>
          </cell>
          <cell r="O72" t="str">
            <v>Land Area:</v>
          </cell>
          <cell r="P72">
            <v>70</v>
          </cell>
          <cell r="Q72">
            <v>71</v>
          </cell>
        </row>
        <row r="73">
          <cell r="G73" t="str">
            <v>lAND_UNIT_TYPE</v>
          </cell>
          <cell r="H73">
            <v>72</v>
          </cell>
          <cell r="O73" t="str">
            <v>UNIT TYPE</v>
          </cell>
          <cell r="P73">
            <v>71</v>
          </cell>
          <cell r="Q73">
            <v>72</v>
          </cell>
        </row>
        <row r="74">
          <cell r="G74" t="str">
            <v>LAND_SIZE_FACTOR</v>
          </cell>
          <cell r="H74">
            <v>73</v>
          </cell>
          <cell r="O74" t="str">
            <v>SIZE FACTOR</v>
          </cell>
          <cell r="P74">
            <v>72</v>
          </cell>
          <cell r="Q74">
            <v>73</v>
          </cell>
        </row>
        <row r="75">
          <cell r="G75" t="str">
            <v>LAND_SITE_FACTOR</v>
          </cell>
          <cell r="H75">
            <v>74</v>
          </cell>
          <cell r="O75" t="str">
            <v>SITE FACTOR</v>
          </cell>
          <cell r="P75">
            <v>73</v>
          </cell>
          <cell r="Q75">
            <v>74</v>
          </cell>
        </row>
        <row r="76">
          <cell r="G76" t="str">
            <v>LAND_APPR_OVERRIDE_FACTOR</v>
          </cell>
          <cell r="H76">
            <v>75</v>
          </cell>
          <cell r="P76">
            <v>74</v>
          </cell>
          <cell r="Q76">
            <v>75</v>
          </cell>
        </row>
        <row r="77">
          <cell r="G77" t="str">
            <v>LAND_TOT_ADJ</v>
          </cell>
          <cell r="H77">
            <v>76</v>
          </cell>
          <cell r="O77" t="str">
            <v>TOTAL ADJ</v>
          </cell>
          <cell r="P77">
            <v>75</v>
          </cell>
          <cell r="Q77">
            <v>76</v>
          </cell>
        </row>
        <row r="78">
          <cell r="G78" t="str">
            <v>LAND_UNIT_PRICE</v>
          </cell>
          <cell r="H78">
            <v>77</v>
          </cell>
          <cell r="O78" t="str">
            <v>UNIT PRICE</v>
          </cell>
          <cell r="P78">
            <v>76</v>
          </cell>
          <cell r="Q78">
            <v>77</v>
          </cell>
        </row>
        <row r="79">
          <cell r="G79" t="str">
            <v>LAND_ADJ_UNIT_PRICE</v>
          </cell>
          <cell r="H79">
            <v>78</v>
          </cell>
          <cell r="O79" t="str">
            <v>ADJ UNIT PRICE</v>
          </cell>
          <cell r="P79">
            <v>77</v>
          </cell>
          <cell r="Q79">
            <v>78</v>
          </cell>
        </row>
        <row r="80">
          <cell r="G80" t="str">
            <v>LAND_VALUE</v>
          </cell>
          <cell r="H80">
            <v>79</v>
          </cell>
          <cell r="O80" t="str">
            <v>ADJ VALUE</v>
          </cell>
          <cell r="P80">
            <v>78</v>
          </cell>
          <cell r="Q80">
            <v>79</v>
          </cell>
        </row>
        <row r="81">
          <cell r="G81" t="str">
            <v>concatenateIncome</v>
          </cell>
          <cell r="H81">
            <v>80</v>
          </cell>
          <cell r="P81">
            <v>79</v>
          </cell>
          <cell r="Q81">
            <v>80</v>
          </cell>
        </row>
        <row r="82">
          <cell r="G82" t="str">
            <v>concatenatecost</v>
          </cell>
          <cell r="H82">
            <v>81</v>
          </cell>
          <cell r="P82">
            <v>80</v>
          </cell>
          <cell r="Q82">
            <v>81</v>
          </cell>
        </row>
        <row r="83">
          <cell r="G83">
            <v>0</v>
          </cell>
          <cell r="H83">
            <v>82</v>
          </cell>
          <cell r="P83">
            <v>81</v>
          </cell>
          <cell r="Q83">
            <v>82</v>
          </cell>
        </row>
        <row r="84">
          <cell r="G84">
            <v>0</v>
          </cell>
          <cell r="H84">
            <v>83</v>
          </cell>
          <cell r="P84">
            <v>82</v>
          </cell>
          <cell r="Q84">
            <v>83</v>
          </cell>
        </row>
        <row r="85">
          <cell r="G85">
            <v>0</v>
          </cell>
          <cell r="H85">
            <v>84</v>
          </cell>
          <cell r="P85">
            <v>83</v>
          </cell>
          <cell r="Q85">
            <v>84</v>
          </cell>
        </row>
        <row r="86">
          <cell r="G86">
            <v>0</v>
          </cell>
          <cell r="H86">
            <v>85</v>
          </cell>
          <cell r="P86">
            <v>84</v>
          </cell>
          <cell r="Q86">
            <v>85</v>
          </cell>
        </row>
        <row r="87">
          <cell r="G87">
            <v>0</v>
          </cell>
          <cell r="H87">
            <v>86</v>
          </cell>
          <cell r="P87">
            <v>85</v>
          </cell>
          <cell r="Q87">
            <v>86</v>
          </cell>
        </row>
        <row r="88">
          <cell r="G88">
            <v>0</v>
          </cell>
          <cell r="H88">
            <v>87</v>
          </cell>
          <cell r="P88">
            <v>86</v>
          </cell>
          <cell r="Q88">
            <v>87</v>
          </cell>
        </row>
        <row r="89">
          <cell r="G89">
            <v>0</v>
          </cell>
          <cell r="H89">
            <v>88</v>
          </cell>
          <cell r="P89">
            <v>87</v>
          </cell>
          <cell r="Q89">
            <v>88</v>
          </cell>
        </row>
      </sheetData>
      <sheetData sheetId="5"/>
      <sheetData sheetId="6">
        <row r="4">
          <cell r="C4" t="str">
            <v>concatenate</v>
          </cell>
          <cell r="D4" t="str">
            <v>ACCOUNT</v>
          </cell>
          <cell r="E4" t="str">
            <v>NEW_OWNER_DATE</v>
          </cell>
          <cell r="F4" t="str">
            <v>OWNER_NAME</v>
          </cell>
          <cell r="G4" t="str">
            <v>AKA</v>
          </cell>
          <cell r="H4" t="str">
            <v>Nettles_Ownership_Code</v>
          </cell>
          <cell r="I4" t="str">
            <v>PROPERTY ADDRESS</v>
          </cell>
          <cell r="J4" t="str">
            <v>PROPERTY CITY</v>
          </cell>
          <cell r="K4" t="str">
            <v>PROPERTY ZIP</v>
          </cell>
          <cell r="L4" t="str">
            <v>VALUE_2017</v>
          </cell>
          <cell r="M4" t="str">
            <v>INITIAL_VALUE_2018</v>
          </cell>
          <cell r="N4" t="str">
            <v>FINAL_VALUE_2018</v>
          </cell>
          <cell r="O4" t="str">
            <v>EST_TAX_RATE_2018</v>
          </cell>
          <cell r="P4" t="str">
            <v>COUNTY CODE</v>
          </cell>
          <cell r="Q4" t="str">
            <v>PROPERTY_TYPE</v>
          </cell>
          <cell r="R4" t="str">
            <v>BLD_NUM</v>
          </cell>
          <cell r="S4" t="str">
            <v>IMPROV_TYPE</v>
          </cell>
          <cell r="T4" t="str">
            <v>BUILDING_STYLE_CODE</v>
          </cell>
          <cell r="U4" t="str">
            <v>CLASS_STRUCTURE</v>
          </cell>
          <cell r="V4" t="str">
            <v>CLASS_STRUC_DESCRIPTION</v>
          </cell>
          <cell r="W4" t="str">
            <v>NOTICED_DEPR_VALUE</v>
          </cell>
          <cell r="X4" t="str">
            <v>DEPRECIATION_VALUE</v>
          </cell>
          <cell r="Y4" t="str">
            <v>MS_REPLACEMENT_COST</v>
          </cell>
          <cell r="Z4" t="str">
            <v>CAMA_REPLACEMENT_COST</v>
          </cell>
          <cell r="AA4" t="str">
            <v>ACCRUED_DEPR_PCT</v>
          </cell>
          <cell r="AB4" t="str">
            <v>QUALITY</v>
          </cell>
          <cell r="AC4" t="str">
            <v>QUALITY_DESCRIPTION</v>
          </cell>
          <cell r="AD4" t="str">
            <v>DATE_ERECTED</v>
          </cell>
          <cell r="AE4" t="str">
            <v>EFFECTIVE_DATE</v>
          </cell>
          <cell r="AF4" t="str">
            <v>YR_REMODEL</v>
          </cell>
          <cell r="AG4" t="str">
            <v>YR_ROLL</v>
          </cell>
          <cell r="AH4" t="str">
            <v>APPRAISED_BY</v>
          </cell>
          <cell r="AI4" t="str">
            <v>APPRAISED_DATE</v>
          </cell>
          <cell r="AJ4" t="str">
            <v>NOTE</v>
          </cell>
          <cell r="AK4" t="str">
            <v>IMPR_SQ_FT</v>
          </cell>
          <cell r="AL4" t="str">
            <v>ACTUAL_AREA</v>
          </cell>
          <cell r="AM4" t="str">
            <v>HEAT_AREA</v>
          </cell>
          <cell r="AN4" t="str">
            <v>GROSS_AREA</v>
          </cell>
          <cell r="AO4" t="str">
            <v>EFFECTIVE_AREA</v>
          </cell>
          <cell r="AP4" t="str">
            <v>BASE_AREA</v>
          </cell>
          <cell r="AQ4" t="str">
            <v>PERIMETER</v>
          </cell>
          <cell r="AR4" t="str">
            <v>PERCENT_COMPLETE</v>
          </cell>
          <cell r="AS4" t="str">
            <v>CATEGORY</v>
          </cell>
          <cell r="AT4" t="str">
            <v>CATEGORY_DSCR</v>
          </cell>
          <cell r="AU4" t="str">
            <v>PROPERTY_NAME</v>
          </cell>
          <cell r="AV4" t="str">
            <v>UNITS</v>
          </cell>
          <cell r="AW4" t="str">
            <v>NET_RENT_AREA</v>
          </cell>
          <cell r="AX4" t="str">
            <v>LEASE_RATE</v>
          </cell>
          <cell r="AY4" t="str">
            <v>OCCUPANCY_RATE</v>
          </cell>
          <cell r="AZ4" t="str">
            <v>TOTAL_INCOME</v>
          </cell>
          <cell r="BA4" t="str">
            <v>ECON_AREA</v>
          </cell>
          <cell r="BB4" t="str">
            <v>LEGAL_DSCR_1</v>
          </cell>
          <cell r="BC4" t="str">
            <v>LEGAL_DSCR_2</v>
          </cell>
          <cell r="BD4" t="str">
            <v>MARKET_AREA_1</v>
          </cell>
          <cell r="BE4" t="str">
            <v>MARKET_AREA_1_DSCR</v>
          </cell>
          <cell r="BF4" t="str">
            <v>MARKET_AREA_2</v>
          </cell>
          <cell r="BG4" t="str">
            <v>MARKET_AREA_2_DSCR</v>
          </cell>
          <cell r="BH4" t="str">
            <v>NEIGHBORHOOD_CODE</v>
          </cell>
          <cell r="BI4" t="str">
            <v>NEIGHBORHOOD_GROUP</v>
          </cell>
          <cell r="BJ4" t="str">
            <v>SCHOOL_DIST</v>
          </cell>
          <cell r="BK4" t="str">
            <v>MAP_FACET</v>
          </cell>
          <cell r="BL4" t="str">
            <v>KEY_MAP</v>
          </cell>
          <cell r="BM4" t="str">
            <v>JURS</v>
          </cell>
          <cell r="BN4" t="str">
            <v>PROPERTY_TYPE_DESC</v>
          </cell>
          <cell r="BO4" t="str">
            <v>STATE_CLASS</v>
          </cell>
          <cell r="BP4" t="str">
            <v>STATE_CLASS_DESCRIPTION</v>
          </cell>
          <cell r="BQ4" t="str">
            <v>IMPROVE_DESC</v>
          </cell>
          <cell r="BR4" t="str">
            <v>BUILDING_STYLE_DESC</v>
          </cell>
          <cell r="BS4" t="str">
            <v>LAND_USE_CODE</v>
          </cell>
          <cell r="BT4" t="str">
            <v>LAND_USE_DSCR</v>
          </cell>
          <cell r="BU4" t="str">
            <v>LAND_UNITS</v>
          </cell>
          <cell r="BV4" t="str">
            <v>lAND_UNIT_TYPE</v>
          </cell>
          <cell r="BW4" t="str">
            <v>LAND_SIZE_FACTOR</v>
          </cell>
          <cell r="BX4" t="str">
            <v>LAND_SITE_FACTOR</v>
          </cell>
          <cell r="BY4" t="str">
            <v>LAND_APPR_OVERRIDE_FACTOR</v>
          </cell>
          <cell r="BZ4" t="str">
            <v>LAND_TOT_ADJ</v>
          </cell>
          <cell r="CA4" t="str">
            <v>LAND_UNIT_PRICE</v>
          </cell>
          <cell r="CB4" t="str">
            <v>LAND_ADJ_UNIT_PRICE</v>
          </cell>
          <cell r="CC4" t="str">
            <v>LAND_VALUE</v>
          </cell>
          <cell r="CD4" t="str">
            <v>concatenateIncome</v>
          </cell>
        </row>
        <row r="5">
          <cell r="C5" t="str">
            <v>00706100100011</v>
          </cell>
          <cell r="D5" t="str">
            <v>0070610010001</v>
          </cell>
          <cell r="E5" t="str">
            <v>01/01/2014</v>
          </cell>
          <cell r="F5" t="str">
            <v>PMSH PROPERTIES LLC</v>
          </cell>
          <cell r="G5" t="str">
            <v>HIRSCH GIFT</v>
          </cell>
          <cell r="H5">
            <v>0</v>
          </cell>
          <cell r="I5" t="str">
            <v>5121 ASHBROOK DR</v>
          </cell>
          <cell r="J5" t="str">
            <v>HOUSTON</v>
          </cell>
          <cell r="K5" t="str">
            <v>77081</v>
          </cell>
          <cell r="L5">
            <v>1172333</v>
          </cell>
          <cell r="M5">
            <v>1260469</v>
          </cell>
          <cell r="N5">
            <v>1260441</v>
          </cell>
          <cell r="O5">
            <v>0</v>
          </cell>
          <cell r="P5" t="e">
            <v>#REF!</v>
          </cell>
          <cell r="Q5" t="str">
            <v>COMMERCIAL</v>
          </cell>
          <cell r="R5" t="str">
            <v>1</v>
          </cell>
          <cell r="S5" t="str">
            <v>4353</v>
          </cell>
          <cell r="T5" t="str">
            <v>8344</v>
          </cell>
          <cell r="U5" t="str">
            <v>S</v>
          </cell>
          <cell r="V5" t="str">
            <v>Open Steel Skeleton</v>
          </cell>
          <cell r="W5">
            <v>594409</v>
          </cell>
          <cell r="X5">
            <v>0</v>
          </cell>
          <cell r="Y5">
            <v>660454</v>
          </cell>
          <cell r="Z5">
            <v>0</v>
          </cell>
          <cell r="AA5" t="str">
            <v>.100000</v>
          </cell>
          <cell r="AB5" t="str">
            <v>C</v>
          </cell>
          <cell r="AC5" t="str">
            <v>Average</v>
          </cell>
          <cell r="AD5" t="str">
            <v>2014</v>
          </cell>
          <cell r="AE5" t="str">
            <v>2014</v>
          </cell>
          <cell r="AF5" t="str">
            <v>0</v>
          </cell>
          <cell r="AG5" t="str">
            <v>2015</v>
          </cell>
          <cell r="AH5">
            <v>0</v>
          </cell>
          <cell r="AI5" t="str">
            <v>12/30/1899</v>
          </cell>
          <cell r="AJ5">
            <v>0</v>
          </cell>
          <cell r="AK5">
            <v>7669</v>
          </cell>
          <cell r="AL5">
            <v>7924</v>
          </cell>
          <cell r="AM5">
            <v>0</v>
          </cell>
          <cell r="AN5">
            <v>0</v>
          </cell>
          <cell r="AO5">
            <v>0</v>
          </cell>
          <cell r="AP5">
            <v>7669</v>
          </cell>
          <cell r="AQ5">
            <v>309</v>
          </cell>
          <cell r="AR5">
            <v>1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 t="str">
            <v>5</v>
          </cell>
          <cell r="BB5" t="str">
            <v>RES A BLK 1</v>
          </cell>
          <cell r="BC5" t="str">
            <v>BELLAIRE HEIGHTS PAR R/P</v>
          </cell>
          <cell r="BD5" t="str">
            <v>4005</v>
          </cell>
          <cell r="BE5" t="str">
            <v>West Loop South</v>
          </cell>
          <cell r="BF5" t="str">
            <v>110</v>
          </cell>
          <cell r="BG5" t="str">
            <v>1B Bellaire, West Univesity, Southampton Areas</v>
          </cell>
          <cell r="BH5" t="str">
            <v>5907.00</v>
          </cell>
          <cell r="BI5" t="str">
            <v>0</v>
          </cell>
          <cell r="BJ5" t="str">
            <v>01</v>
          </cell>
          <cell r="BK5" t="str">
            <v>5155B</v>
          </cell>
          <cell r="BL5" t="str">
            <v>531C</v>
          </cell>
          <cell r="BM5" t="str">
            <v>001 040 041 042 043 044 048 061 928</v>
          </cell>
          <cell r="BN5" t="str">
            <v>Real, Commercial</v>
          </cell>
          <cell r="BO5" t="str">
            <v>F1</v>
          </cell>
          <cell r="BP5" t="str">
            <v>Real, Commercial</v>
          </cell>
          <cell r="BQ5" t="str">
            <v>Office Bldgs. Low-Rise (1 to 4 Stories)</v>
          </cell>
          <cell r="BR5" t="str">
            <v>Office Building</v>
          </cell>
          <cell r="BS5" t="str">
            <v>8004</v>
          </cell>
          <cell r="BT5" t="str">
            <v>Land Neighborhood Section 4</v>
          </cell>
          <cell r="BU5">
            <v>38281</v>
          </cell>
          <cell r="BV5" t="str">
            <v>SF</v>
          </cell>
          <cell r="BW5" t="str">
            <v>1.0000</v>
          </cell>
          <cell r="BX5" t="str">
            <v>1.0000</v>
          </cell>
          <cell r="BY5" t="str">
            <v>1.0000</v>
          </cell>
          <cell r="BZ5" t="str">
            <v>1.0000</v>
          </cell>
          <cell r="CA5">
            <v>12</v>
          </cell>
          <cell r="CB5">
            <v>12</v>
          </cell>
          <cell r="CC5">
            <v>459372</v>
          </cell>
          <cell r="CD5">
            <v>-1</v>
          </cell>
          <cell r="CE5" t="str">
            <v>00706100100011</v>
          </cell>
        </row>
        <row r="6">
          <cell r="C6" t="str">
            <v>00706100100012</v>
          </cell>
          <cell r="D6" t="str">
            <v>0070610010001</v>
          </cell>
          <cell r="E6" t="str">
            <v>01/01/2014</v>
          </cell>
          <cell r="F6" t="str">
            <v>PMSH PROPERTIES LLC</v>
          </cell>
          <cell r="G6" t="str">
            <v>HIRSCH GIFT</v>
          </cell>
          <cell r="H6">
            <v>0</v>
          </cell>
          <cell r="I6" t="str">
            <v>5121 ASHBROOK DR</v>
          </cell>
          <cell r="J6" t="str">
            <v>HOUSTON</v>
          </cell>
          <cell r="K6" t="str">
            <v>77081</v>
          </cell>
          <cell r="L6">
            <v>1172333</v>
          </cell>
          <cell r="M6">
            <v>1260469</v>
          </cell>
          <cell r="N6">
            <v>1260441</v>
          </cell>
          <cell r="O6">
            <v>0</v>
          </cell>
          <cell r="P6" t="e">
            <v>#REF!</v>
          </cell>
          <cell r="Q6" t="str">
            <v>COMMERCIAL</v>
          </cell>
          <cell r="R6" t="str">
            <v>2</v>
          </cell>
          <cell r="S6" t="str">
            <v>4399</v>
          </cell>
          <cell r="T6" t="str">
            <v>8454</v>
          </cell>
          <cell r="U6" t="str">
            <v>S</v>
          </cell>
          <cell r="V6" t="str">
            <v>Open Steel Skeleton</v>
          </cell>
          <cell r="W6">
            <v>215125</v>
          </cell>
          <cell r="X6">
            <v>0</v>
          </cell>
          <cell r="Y6">
            <v>241714</v>
          </cell>
          <cell r="Z6">
            <v>0</v>
          </cell>
          <cell r="AA6" t="str">
            <v>.110000</v>
          </cell>
          <cell r="AB6" t="str">
            <v>C</v>
          </cell>
          <cell r="AC6" t="str">
            <v>Average</v>
          </cell>
          <cell r="AD6" t="str">
            <v>2014</v>
          </cell>
          <cell r="AE6" t="str">
            <v>2014</v>
          </cell>
          <cell r="AF6" t="str">
            <v>0</v>
          </cell>
          <cell r="AG6" t="str">
            <v>2015</v>
          </cell>
          <cell r="AH6">
            <v>0</v>
          </cell>
          <cell r="AI6" t="str">
            <v>12/30/1899</v>
          </cell>
          <cell r="AJ6">
            <v>0</v>
          </cell>
          <cell r="AK6">
            <v>6138</v>
          </cell>
          <cell r="AL6">
            <v>6213</v>
          </cell>
          <cell r="AM6">
            <v>0</v>
          </cell>
          <cell r="AN6">
            <v>0</v>
          </cell>
          <cell r="AO6">
            <v>0</v>
          </cell>
          <cell r="AP6">
            <v>6138</v>
          </cell>
          <cell r="AQ6">
            <v>233</v>
          </cell>
          <cell r="AR6">
            <v>1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 t="str">
            <v>5</v>
          </cell>
          <cell r="BB6" t="str">
            <v>RES A BLK 1</v>
          </cell>
          <cell r="BC6" t="str">
            <v>BELLAIRE HEIGHTS PAR R/P</v>
          </cell>
          <cell r="BD6" t="str">
            <v>4005</v>
          </cell>
          <cell r="BE6" t="str">
            <v>West Loop South</v>
          </cell>
          <cell r="BF6" t="str">
            <v>110</v>
          </cell>
          <cell r="BG6" t="str">
            <v>1B Bellaire, West Univesity, Southampton Areas</v>
          </cell>
          <cell r="BH6" t="str">
            <v>5907.00</v>
          </cell>
          <cell r="BI6" t="str">
            <v>0</v>
          </cell>
          <cell r="BJ6" t="str">
            <v>01</v>
          </cell>
          <cell r="BK6" t="str">
            <v>5155B</v>
          </cell>
          <cell r="BL6" t="str">
            <v>531C</v>
          </cell>
          <cell r="BM6" t="str">
            <v>001 040 041 042 043 044 048 061 928</v>
          </cell>
          <cell r="BN6" t="str">
            <v>Real, Commercial</v>
          </cell>
          <cell r="BO6" t="str">
            <v>F1</v>
          </cell>
          <cell r="BP6" t="str">
            <v>Real, Commercial</v>
          </cell>
          <cell r="BQ6" t="str">
            <v>Warehouse - Metallic</v>
          </cell>
          <cell r="BR6" t="str">
            <v>Shell, Industrial</v>
          </cell>
          <cell r="BS6" t="str">
            <v>8004</v>
          </cell>
          <cell r="BT6" t="str">
            <v>Land Neighborhood Section 4</v>
          </cell>
          <cell r="BU6">
            <v>38281</v>
          </cell>
          <cell r="BV6" t="str">
            <v>SF</v>
          </cell>
          <cell r="BW6" t="str">
            <v>1.0000</v>
          </cell>
          <cell r="BX6" t="str">
            <v>1.0000</v>
          </cell>
          <cell r="BY6" t="str">
            <v>1.0000</v>
          </cell>
          <cell r="BZ6" t="str">
            <v>1.0000</v>
          </cell>
          <cell r="CA6">
            <v>12</v>
          </cell>
          <cell r="CB6">
            <v>12</v>
          </cell>
          <cell r="CC6">
            <v>459372</v>
          </cell>
          <cell r="CD6">
            <v>-1</v>
          </cell>
          <cell r="CE6" t="str">
            <v>00706100100012</v>
          </cell>
        </row>
        <row r="7">
          <cell r="C7" t="str">
            <v>00721500000071</v>
          </cell>
          <cell r="D7" t="str">
            <v>0072150000007</v>
          </cell>
          <cell r="E7" t="str">
            <v>03/20/2017</v>
          </cell>
          <cell r="F7" t="str">
            <v>720 SHEPHERD LLC</v>
          </cell>
          <cell r="G7" t="str">
            <v>LITTLE WOODROW'S</v>
          </cell>
          <cell r="H7">
            <v>0</v>
          </cell>
          <cell r="I7" t="str">
            <v>720 SHEPHERD DR</v>
          </cell>
          <cell r="J7" t="str">
            <v>HOUSTON</v>
          </cell>
          <cell r="K7" t="str">
            <v>77007</v>
          </cell>
          <cell r="L7">
            <v>740000</v>
          </cell>
          <cell r="M7">
            <v>760954</v>
          </cell>
          <cell r="N7">
            <v>739909</v>
          </cell>
          <cell r="O7">
            <v>0</v>
          </cell>
          <cell r="P7" t="e">
            <v>#REF!</v>
          </cell>
          <cell r="Q7" t="str">
            <v>COMMERCIAL</v>
          </cell>
          <cell r="R7" t="str">
            <v>1</v>
          </cell>
          <cell r="S7" t="str">
            <v>4327</v>
          </cell>
          <cell r="T7" t="str">
            <v>8442</v>
          </cell>
          <cell r="U7" t="str">
            <v>S</v>
          </cell>
          <cell r="V7" t="str">
            <v>Open Steel Skeleton</v>
          </cell>
          <cell r="W7">
            <v>251447</v>
          </cell>
          <cell r="X7">
            <v>0</v>
          </cell>
          <cell r="Y7">
            <v>580040</v>
          </cell>
          <cell r="Z7">
            <v>0</v>
          </cell>
          <cell r="AA7" t="str">
            <v>.566500</v>
          </cell>
          <cell r="AB7" t="str">
            <v>D</v>
          </cell>
          <cell r="AC7" t="str">
            <v>Low</v>
          </cell>
          <cell r="AD7" t="str">
            <v>1972</v>
          </cell>
          <cell r="AE7" t="str">
            <v>1991</v>
          </cell>
          <cell r="AF7" t="str">
            <v>0</v>
          </cell>
          <cell r="AG7" t="str">
            <v>1973</v>
          </cell>
          <cell r="AH7" t="str">
            <v>HTS</v>
          </cell>
          <cell r="AI7" t="str">
            <v>01/01/2004</v>
          </cell>
          <cell r="AJ7">
            <v>0</v>
          </cell>
          <cell r="AK7">
            <v>8448</v>
          </cell>
          <cell r="AL7">
            <v>9664</v>
          </cell>
          <cell r="AM7">
            <v>0</v>
          </cell>
          <cell r="AN7">
            <v>0</v>
          </cell>
          <cell r="AO7">
            <v>0</v>
          </cell>
          <cell r="AP7">
            <v>8448</v>
          </cell>
          <cell r="AQ7">
            <v>368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 t="str">
            <v>20</v>
          </cell>
          <cell r="BB7" t="str">
            <v>LTS 7 &amp; 8 BLK 31</v>
          </cell>
          <cell r="BC7" t="str">
            <v>BRUNNER</v>
          </cell>
          <cell r="BD7" t="str">
            <v>5020</v>
          </cell>
          <cell r="BE7" t="str">
            <v>Heights</v>
          </cell>
          <cell r="BF7" t="str">
            <v>160</v>
          </cell>
          <cell r="BG7" t="str">
            <v>1F Lazybrook, Timbergrove, Washington Corridor</v>
          </cell>
          <cell r="BH7" t="str">
            <v>5925.08</v>
          </cell>
          <cell r="BI7" t="str">
            <v>0</v>
          </cell>
          <cell r="BJ7" t="str">
            <v>01</v>
          </cell>
          <cell r="BK7" t="str">
            <v>5357A</v>
          </cell>
          <cell r="BL7" t="str">
            <v>492H</v>
          </cell>
          <cell r="BM7" t="str">
            <v>001 040 041 042 043 044 048 061</v>
          </cell>
          <cell r="BN7" t="str">
            <v>Real, Commercial</v>
          </cell>
          <cell r="BO7" t="str">
            <v>F1</v>
          </cell>
          <cell r="BP7" t="str">
            <v>Real, Commercial</v>
          </cell>
          <cell r="BQ7" t="str">
            <v>Bar/Lounge</v>
          </cell>
          <cell r="BR7" t="str">
            <v>Bar/Tavern</v>
          </cell>
          <cell r="BS7" t="str">
            <v>8001</v>
          </cell>
          <cell r="BT7" t="str">
            <v>Land Neighborhood Section 1</v>
          </cell>
          <cell r="BU7">
            <v>10000</v>
          </cell>
          <cell r="BV7" t="str">
            <v>SF</v>
          </cell>
          <cell r="BW7" t="str">
            <v>1.0000</v>
          </cell>
          <cell r="BX7" t="str">
            <v>1.0000</v>
          </cell>
          <cell r="BY7" t="str">
            <v>1.0000</v>
          </cell>
          <cell r="BZ7" t="str">
            <v>1.0000</v>
          </cell>
          <cell r="CA7">
            <v>75</v>
          </cell>
          <cell r="CB7">
            <v>75</v>
          </cell>
          <cell r="CC7">
            <v>750000</v>
          </cell>
          <cell r="CD7">
            <v>-1</v>
          </cell>
          <cell r="CE7" t="str">
            <v>00721500000071</v>
          </cell>
        </row>
        <row r="8">
          <cell r="C8" t="str">
            <v>00826900000061</v>
          </cell>
          <cell r="D8" t="str">
            <v>0082690000006</v>
          </cell>
          <cell r="E8" t="str">
            <v>10/27/2010</v>
          </cell>
          <cell r="F8" t="str">
            <v>SUL GARROTT LLC</v>
          </cell>
          <cell r="G8">
            <v>0</v>
          </cell>
          <cell r="H8" t="str">
            <v>Avi</v>
          </cell>
          <cell r="I8" t="str">
            <v>3815 GARROTT ST 1</v>
          </cell>
          <cell r="J8" t="str">
            <v>HOUSTON</v>
          </cell>
          <cell r="K8" t="str">
            <v>77006</v>
          </cell>
          <cell r="L8">
            <v>940000</v>
          </cell>
          <cell r="M8">
            <v>1018965</v>
          </cell>
          <cell r="N8">
            <v>1002500</v>
          </cell>
          <cell r="O8">
            <v>0</v>
          </cell>
          <cell r="P8" t="e">
            <v>#REF!</v>
          </cell>
          <cell r="Q8" t="str">
            <v>COMMERCIAL</v>
          </cell>
          <cell r="R8" t="str">
            <v>1</v>
          </cell>
          <cell r="S8" t="str">
            <v>4353</v>
          </cell>
          <cell r="T8" t="str">
            <v>8344</v>
          </cell>
          <cell r="U8" t="str">
            <v>C</v>
          </cell>
          <cell r="V8" t="str">
            <v>Masonry Bearing</v>
          </cell>
          <cell r="W8">
            <v>109923</v>
          </cell>
          <cell r="X8">
            <v>0</v>
          </cell>
          <cell r="Y8">
            <v>676450</v>
          </cell>
          <cell r="Z8">
            <v>0</v>
          </cell>
          <cell r="AA8" t="str">
            <v>.837500</v>
          </cell>
          <cell r="AB8" t="str">
            <v>D</v>
          </cell>
          <cell r="AC8" t="str">
            <v>Low</v>
          </cell>
          <cell r="AD8" t="str">
            <v>1950</v>
          </cell>
          <cell r="AE8" t="str">
            <v>1950</v>
          </cell>
          <cell r="AF8" t="str">
            <v>0</v>
          </cell>
          <cell r="AG8" t="str">
            <v>1951</v>
          </cell>
          <cell r="AH8" t="str">
            <v>HTS</v>
          </cell>
          <cell r="AI8" t="str">
            <v>01/01/2004</v>
          </cell>
          <cell r="AJ8">
            <v>0</v>
          </cell>
          <cell r="AK8">
            <v>8626</v>
          </cell>
          <cell r="AL8">
            <v>8626</v>
          </cell>
          <cell r="AM8">
            <v>0</v>
          </cell>
          <cell r="AN8">
            <v>0</v>
          </cell>
          <cell r="AO8">
            <v>0</v>
          </cell>
          <cell r="AP8">
            <v>8626</v>
          </cell>
          <cell r="AQ8">
            <v>564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 t="str">
            <v>1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 t="str">
            <v>2</v>
          </cell>
          <cell r="BB8" t="str">
            <v>LTS 8 &amp; 9 &amp; TR 6 BLK 19</v>
          </cell>
          <cell r="BC8" t="str">
            <v>BUTE</v>
          </cell>
          <cell r="BD8" t="str">
            <v>4002</v>
          </cell>
          <cell r="BE8" t="str">
            <v>South Main</v>
          </cell>
          <cell r="BF8" t="str">
            <v>163</v>
          </cell>
          <cell r="BG8" t="str">
            <v>1F Montrose, Fourth Ward Areas</v>
          </cell>
          <cell r="BH8" t="str">
            <v>5904.02</v>
          </cell>
          <cell r="BI8" t="str">
            <v>0</v>
          </cell>
          <cell r="BJ8" t="str">
            <v>01</v>
          </cell>
          <cell r="BK8" t="str">
            <v>5356B</v>
          </cell>
          <cell r="BL8" t="str">
            <v>493S</v>
          </cell>
          <cell r="BM8" t="str">
            <v>001 040 041 042 043 044 048 061 930</v>
          </cell>
          <cell r="BN8" t="str">
            <v>Real, Commercial</v>
          </cell>
          <cell r="BO8" t="str">
            <v>F1</v>
          </cell>
          <cell r="BP8" t="str">
            <v>Real, Commercial</v>
          </cell>
          <cell r="BQ8" t="str">
            <v>Office Bldgs. Low-Rise (1 to 4 Stories)</v>
          </cell>
          <cell r="BR8" t="str">
            <v>Office Building</v>
          </cell>
          <cell r="BS8" t="str">
            <v>8003</v>
          </cell>
          <cell r="BT8" t="str">
            <v>Land Neighborhood Section 3</v>
          </cell>
          <cell r="BU8">
            <v>12500</v>
          </cell>
          <cell r="BV8" t="str">
            <v>SF</v>
          </cell>
          <cell r="BW8" t="str">
            <v>1.0000</v>
          </cell>
          <cell r="BX8" t="str">
            <v>1.0000</v>
          </cell>
          <cell r="BY8" t="str">
            <v>1.0000</v>
          </cell>
          <cell r="BZ8" t="str">
            <v>1.0000</v>
          </cell>
          <cell r="CA8">
            <v>70</v>
          </cell>
          <cell r="CB8">
            <v>70</v>
          </cell>
          <cell r="CC8">
            <v>875000</v>
          </cell>
          <cell r="CD8">
            <v>-1</v>
          </cell>
          <cell r="CE8" t="str">
            <v>00826900000061</v>
          </cell>
        </row>
        <row r="9">
          <cell r="C9" t="str">
            <v>00826900000062</v>
          </cell>
          <cell r="D9" t="str">
            <v>0082690000006</v>
          </cell>
          <cell r="E9" t="str">
            <v>10/27/2010</v>
          </cell>
          <cell r="F9" t="str">
            <v>SUL GARROTT LLC</v>
          </cell>
          <cell r="G9">
            <v>0</v>
          </cell>
          <cell r="H9" t="str">
            <v>Avi</v>
          </cell>
          <cell r="I9" t="str">
            <v>3815 GARROTT ST 1</v>
          </cell>
          <cell r="J9" t="str">
            <v>HOUSTON</v>
          </cell>
          <cell r="K9" t="str">
            <v>77006</v>
          </cell>
          <cell r="L9">
            <v>940000</v>
          </cell>
          <cell r="M9">
            <v>1018965</v>
          </cell>
          <cell r="N9">
            <v>1002500</v>
          </cell>
          <cell r="O9">
            <v>0</v>
          </cell>
          <cell r="P9" t="e">
            <v>#REF!</v>
          </cell>
          <cell r="Q9" t="str">
            <v>COMMERCIAL</v>
          </cell>
          <cell r="R9" t="str">
            <v>2</v>
          </cell>
          <cell r="S9" t="str">
            <v>4301</v>
          </cell>
          <cell r="T9" t="str">
            <v>8351</v>
          </cell>
          <cell r="U9" t="str">
            <v>D</v>
          </cell>
          <cell r="V9" t="str">
            <v>Wood or Light Steel</v>
          </cell>
          <cell r="W9">
            <v>36514</v>
          </cell>
          <cell r="X9">
            <v>0</v>
          </cell>
          <cell r="Y9">
            <v>160429</v>
          </cell>
          <cell r="Z9">
            <v>0</v>
          </cell>
          <cell r="AA9" t="str">
            <v>.772400</v>
          </cell>
          <cell r="AB9" t="str">
            <v>E</v>
          </cell>
          <cell r="AC9" t="str">
            <v>Very Low</v>
          </cell>
          <cell r="AD9" t="str">
            <v>1950</v>
          </cell>
          <cell r="AE9" t="str">
            <v>1950</v>
          </cell>
          <cell r="AF9" t="str">
            <v>0</v>
          </cell>
          <cell r="AG9" t="str">
            <v>1951</v>
          </cell>
          <cell r="AH9">
            <v>0</v>
          </cell>
          <cell r="AI9" t="str">
            <v>01/01/1997</v>
          </cell>
          <cell r="AJ9">
            <v>0</v>
          </cell>
          <cell r="AK9">
            <v>3185</v>
          </cell>
          <cell r="AL9">
            <v>3185</v>
          </cell>
          <cell r="AM9">
            <v>0</v>
          </cell>
          <cell r="AN9">
            <v>0</v>
          </cell>
          <cell r="AO9">
            <v>0</v>
          </cell>
          <cell r="AP9">
            <v>3185</v>
          </cell>
          <cell r="AQ9">
            <v>322</v>
          </cell>
          <cell r="AR9">
            <v>1</v>
          </cell>
          <cell r="AS9">
            <v>0</v>
          </cell>
          <cell r="AT9">
            <v>0</v>
          </cell>
          <cell r="AU9">
            <v>0</v>
          </cell>
          <cell r="AV9" t="str">
            <v>1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 t="str">
            <v>2</v>
          </cell>
          <cell r="BB9" t="str">
            <v>LTS 8 &amp; 9 &amp; TR 6 BLK 19</v>
          </cell>
          <cell r="BC9" t="str">
            <v>BUTE</v>
          </cell>
          <cell r="BD9" t="str">
            <v>4002</v>
          </cell>
          <cell r="BE9" t="str">
            <v>South Main</v>
          </cell>
          <cell r="BF9" t="str">
            <v>163</v>
          </cell>
          <cell r="BG9" t="str">
            <v>1F Montrose, Fourth Ward Areas</v>
          </cell>
          <cell r="BH9" t="str">
            <v>5904.02</v>
          </cell>
          <cell r="BI9" t="str">
            <v>0</v>
          </cell>
          <cell r="BJ9" t="str">
            <v>01</v>
          </cell>
          <cell r="BK9" t="str">
            <v>5356B</v>
          </cell>
          <cell r="BL9" t="str">
            <v>493S</v>
          </cell>
          <cell r="BM9" t="str">
            <v>001 040 041 042 043 044 048 061 930</v>
          </cell>
          <cell r="BN9" t="str">
            <v>Real, Commercial</v>
          </cell>
          <cell r="BO9" t="str">
            <v>F1</v>
          </cell>
          <cell r="BP9" t="str">
            <v>Real, Commercial</v>
          </cell>
          <cell r="BQ9" t="str">
            <v>Res. Struct. Or Conversion</v>
          </cell>
          <cell r="BR9" t="str">
            <v>Single-Family Residence</v>
          </cell>
          <cell r="BS9" t="str">
            <v>8003</v>
          </cell>
          <cell r="BT9" t="str">
            <v>Land Neighborhood Section 3</v>
          </cell>
          <cell r="BU9">
            <v>12500</v>
          </cell>
          <cell r="BV9" t="str">
            <v>SF</v>
          </cell>
          <cell r="BW9" t="str">
            <v>1.0000</v>
          </cell>
          <cell r="BX9" t="str">
            <v>1.0000</v>
          </cell>
          <cell r="BY9" t="str">
            <v>1.0000</v>
          </cell>
          <cell r="BZ9" t="str">
            <v>1.0000</v>
          </cell>
          <cell r="CA9">
            <v>70</v>
          </cell>
          <cell r="CB9">
            <v>70</v>
          </cell>
          <cell r="CC9">
            <v>875000</v>
          </cell>
          <cell r="CD9">
            <v>-1</v>
          </cell>
          <cell r="CE9" t="str">
            <v>00826900000062</v>
          </cell>
        </row>
        <row r="10">
          <cell r="C10" t="str">
            <v>01017200000041</v>
          </cell>
          <cell r="D10" t="str">
            <v>0101720000004</v>
          </cell>
          <cell r="E10" t="str">
            <v>12/31/2008</v>
          </cell>
          <cell r="F10" t="str">
            <v>5820 WASHINGTON LTD</v>
          </cell>
          <cell r="G10" t="str">
            <v>THE BLUE FISH JAPANESE RESTAURANT</v>
          </cell>
          <cell r="H10" t="str">
            <v>Avi</v>
          </cell>
          <cell r="I10" t="str">
            <v>5820 WASHINGTON AVE</v>
          </cell>
          <cell r="J10" t="str">
            <v>HOUSTON</v>
          </cell>
          <cell r="K10" t="str">
            <v>77007</v>
          </cell>
          <cell r="L10">
            <v>2976895</v>
          </cell>
          <cell r="M10">
            <v>3435882</v>
          </cell>
          <cell r="N10">
            <v>3100000</v>
          </cell>
          <cell r="O10">
            <v>0</v>
          </cell>
          <cell r="P10" t="e">
            <v>#REF!</v>
          </cell>
          <cell r="Q10" t="str">
            <v>COMMERCIAL</v>
          </cell>
          <cell r="R10" t="str">
            <v>1</v>
          </cell>
          <cell r="S10" t="str">
            <v>4374</v>
          </cell>
          <cell r="T10" t="str">
            <v>8460</v>
          </cell>
          <cell r="U10" t="str">
            <v>C</v>
          </cell>
          <cell r="V10" t="str">
            <v>Masonry Bearing</v>
          </cell>
          <cell r="W10">
            <v>714574</v>
          </cell>
          <cell r="X10">
            <v>0</v>
          </cell>
          <cell r="Y10">
            <v>1066528</v>
          </cell>
          <cell r="Z10">
            <v>0</v>
          </cell>
          <cell r="AA10" t="str">
            <v>.330000</v>
          </cell>
          <cell r="AB10" t="str">
            <v>C</v>
          </cell>
          <cell r="AC10" t="str">
            <v>Average</v>
          </cell>
          <cell r="AD10" t="str">
            <v>1980</v>
          </cell>
          <cell r="AE10" t="str">
            <v>2001</v>
          </cell>
          <cell r="AF10" t="str">
            <v>2009</v>
          </cell>
          <cell r="AG10" t="str">
            <v>1981</v>
          </cell>
          <cell r="AH10" t="str">
            <v>ARB</v>
          </cell>
          <cell r="AI10" t="str">
            <v>01/01/2004</v>
          </cell>
          <cell r="AJ10">
            <v>0</v>
          </cell>
          <cell r="AK10">
            <v>18900</v>
          </cell>
          <cell r="AL10">
            <v>19360</v>
          </cell>
          <cell r="AM10">
            <v>0</v>
          </cell>
          <cell r="AN10">
            <v>0</v>
          </cell>
          <cell r="AO10">
            <v>0</v>
          </cell>
          <cell r="AP10">
            <v>18900</v>
          </cell>
          <cell r="AQ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 t="str">
            <v>20</v>
          </cell>
          <cell r="BB10" t="str">
            <v>LTS 1 THRU 6 BLK 4</v>
          </cell>
          <cell r="BC10" t="str">
            <v>LTS 17 18 19 &amp; 20 BLK 12</v>
          </cell>
          <cell r="BD10" t="str">
            <v>5020</v>
          </cell>
          <cell r="BE10" t="str">
            <v>Heights</v>
          </cell>
          <cell r="BF10" t="str">
            <v>160</v>
          </cell>
          <cell r="BG10" t="str">
            <v>1F Lazybrook, Timbergrove, Washington Corridor</v>
          </cell>
          <cell r="BH10" t="str">
            <v>5925.03</v>
          </cell>
          <cell r="BI10" t="str">
            <v>0</v>
          </cell>
          <cell r="BJ10" t="str">
            <v>01</v>
          </cell>
          <cell r="BK10">
            <v>0</v>
          </cell>
          <cell r="BL10" t="str">
            <v>492G</v>
          </cell>
          <cell r="BM10" t="str">
            <v>001 040 041 042 043 044 048 061</v>
          </cell>
          <cell r="BN10" t="str">
            <v>Real, Commercial</v>
          </cell>
          <cell r="BO10" t="str">
            <v>F1</v>
          </cell>
          <cell r="BP10" t="str">
            <v>Real, Commercial</v>
          </cell>
          <cell r="BQ10" t="str">
            <v>Retail Multi-Occupancy</v>
          </cell>
          <cell r="BR10" t="str">
            <v>Shell, Neigh. Shop. Ctr.</v>
          </cell>
          <cell r="BS10" t="str">
            <v>8001</v>
          </cell>
          <cell r="BT10" t="str">
            <v>Land Neighborhood Section 1</v>
          </cell>
          <cell r="BU10">
            <v>41508</v>
          </cell>
          <cell r="BV10" t="str">
            <v>SF</v>
          </cell>
          <cell r="BW10" t="str">
            <v>1.0000</v>
          </cell>
          <cell r="BX10" t="str">
            <v>1.0000</v>
          </cell>
          <cell r="BY10" t="str">
            <v>1.0000</v>
          </cell>
          <cell r="BZ10" t="str">
            <v>1.0000</v>
          </cell>
          <cell r="CA10">
            <v>75</v>
          </cell>
          <cell r="CB10">
            <v>75</v>
          </cell>
          <cell r="CC10">
            <v>3113100</v>
          </cell>
          <cell r="CD10">
            <v>-1</v>
          </cell>
          <cell r="CE10" t="str">
            <v>01017200000041</v>
          </cell>
        </row>
        <row r="11">
          <cell r="C11" t="str">
            <v>01309901900061</v>
          </cell>
          <cell r="D11" t="str">
            <v>0130990190006</v>
          </cell>
          <cell r="E11" t="str">
            <v>12/31/2008</v>
          </cell>
          <cell r="F11" t="str">
            <v>EAST END HOLDINGS LTD</v>
          </cell>
          <cell r="G11" t="str">
            <v>G &amp; O TRUCK REPAIR</v>
          </cell>
          <cell r="H11" t="str">
            <v>Avi</v>
          </cell>
          <cell r="I11" t="str">
            <v>5304 NAVIGATION BLVD</v>
          </cell>
          <cell r="J11" t="str">
            <v>HOUSTON</v>
          </cell>
          <cell r="K11" t="str">
            <v>77011</v>
          </cell>
          <cell r="L11">
            <v>110000</v>
          </cell>
          <cell r="M11">
            <v>143956</v>
          </cell>
          <cell r="N11">
            <v>137530</v>
          </cell>
          <cell r="O11">
            <v>0</v>
          </cell>
          <cell r="P11" t="e">
            <v>#REF!</v>
          </cell>
          <cell r="Q11" t="str">
            <v>COMMERCIAL</v>
          </cell>
          <cell r="R11" t="str">
            <v>1</v>
          </cell>
          <cell r="S11" t="str">
            <v>4399</v>
          </cell>
          <cell r="T11" t="str">
            <v>8454</v>
          </cell>
          <cell r="U11" t="str">
            <v>S</v>
          </cell>
          <cell r="V11" t="str">
            <v>Open Steel Skeleton</v>
          </cell>
          <cell r="W11">
            <v>54303</v>
          </cell>
          <cell r="X11">
            <v>0</v>
          </cell>
          <cell r="Y11">
            <v>108606</v>
          </cell>
          <cell r="Z11">
            <v>0</v>
          </cell>
          <cell r="AA11" t="str">
            <v>.500000</v>
          </cell>
          <cell r="AB11" t="str">
            <v>C</v>
          </cell>
          <cell r="AC11" t="str">
            <v>Average</v>
          </cell>
          <cell r="AD11" t="str">
            <v>1979</v>
          </cell>
          <cell r="AE11" t="str">
            <v>1979</v>
          </cell>
          <cell r="AF11" t="str">
            <v>0</v>
          </cell>
          <cell r="AG11" t="str">
            <v>1980</v>
          </cell>
          <cell r="AH11" t="str">
            <v>HTS</v>
          </cell>
          <cell r="AI11" t="str">
            <v>01/01/2004</v>
          </cell>
          <cell r="AJ11" t="str">
            <v>PER PICT. REVIEW F/2019 - CORR SKETCH OF BLDG</v>
          </cell>
          <cell r="AK11">
            <v>2890</v>
          </cell>
          <cell r="AL11">
            <v>2890</v>
          </cell>
          <cell r="AM11">
            <v>0</v>
          </cell>
          <cell r="AN11">
            <v>0</v>
          </cell>
          <cell r="AO11">
            <v>0</v>
          </cell>
          <cell r="AP11">
            <v>2890</v>
          </cell>
          <cell r="AQ11">
            <v>238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 t="str">
            <v>2</v>
          </cell>
          <cell r="BB11" t="str">
            <v>TRS 5A &amp; 6 BLK 19</v>
          </cell>
          <cell r="BC11" t="str">
            <v>ENGEL</v>
          </cell>
          <cell r="BD11" t="str">
            <v>6002</v>
          </cell>
          <cell r="BE11" t="str">
            <v>Inner Loop Southeast</v>
          </cell>
          <cell r="BF11" t="str">
            <v>140</v>
          </cell>
          <cell r="BG11" t="str">
            <v>1D Navigation, Harrisburg, Lawndale Areas</v>
          </cell>
          <cell r="BH11" t="str">
            <v>5915.17</v>
          </cell>
          <cell r="BI11" t="str">
            <v>0</v>
          </cell>
          <cell r="BJ11" t="str">
            <v>01</v>
          </cell>
          <cell r="BK11" t="str">
            <v>5557C</v>
          </cell>
          <cell r="BL11" t="str">
            <v>494Q</v>
          </cell>
          <cell r="BM11" t="str">
            <v>001 040 041 042 043 044 048 061 976</v>
          </cell>
          <cell r="BN11" t="str">
            <v>Real, Commercial</v>
          </cell>
          <cell r="BO11" t="str">
            <v>F1</v>
          </cell>
          <cell r="BP11" t="str">
            <v>Real, Commercial</v>
          </cell>
          <cell r="BQ11" t="str">
            <v>Warehouse - Metallic</v>
          </cell>
          <cell r="BR11" t="str">
            <v>Shell, Industrial</v>
          </cell>
          <cell r="BS11" t="str">
            <v>8001</v>
          </cell>
          <cell r="BT11" t="str">
            <v>Land Neighborhood Section 1</v>
          </cell>
          <cell r="BU11">
            <v>6895</v>
          </cell>
          <cell r="BV11" t="str">
            <v>SF</v>
          </cell>
          <cell r="BW11" t="str">
            <v>1.0000</v>
          </cell>
          <cell r="BX11" t="str">
            <v>1.0000</v>
          </cell>
          <cell r="BY11" t="str">
            <v>1.0000</v>
          </cell>
          <cell r="BZ11" t="str">
            <v>1.0000</v>
          </cell>
          <cell r="CA11">
            <v>14</v>
          </cell>
          <cell r="CB11">
            <v>14</v>
          </cell>
          <cell r="CC11">
            <v>96530</v>
          </cell>
          <cell r="CD11">
            <v>-1</v>
          </cell>
          <cell r="CE11" t="str">
            <v>01309901900061</v>
          </cell>
        </row>
        <row r="12">
          <cell r="C12" t="str">
            <v>01318100000671</v>
          </cell>
          <cell r="D12" t="str">
            <v>0131810000067</v>
          </cell>
          <cell r="E12" t="str">
            <v>05/03/2016</v>
          </cell>
          <cell r="F12" t="str">
            <v>TANNER 9863 PROPERTIES LLC</v>
          </cell>
          <cell r="G12">
            <v>0</v>
          </cell>
          <cell r="H12" t="str">
            <v>Barris</v>
          </cell>
          <cell r="I12" t="str">
            <v>9863 TANNER RD</v>
          </cell>
          <cell r="J12" t="str">
            <v>HOUSTON</v>
          </cell>
          <cell r="K12" t="str">
            <v>77041</v>
          </cell>
          <cell r="L12">
            <v>1675095</v>
          </cell>
          <cell r="M12">
            <v>1711419</v>
          </cell>
          <cell r="N12">
            <v>1711419</v>
          </cell>
          <cell r="O12">
            <v>0</v>
          </cell>
          <cell r="P12" t="e">
            <v>#REF!</v>
          </cell>
          <cell r="Q12" t="str">
            <v>COMMERCIAL</v>
          </cell>
          <cell r="R12" t="str">
            <v>1</v>
          </cell>
          <cell r="S12" t="str">
            <v>4399</v>
          </cell>
          <cell r="T12" t="str">
            <v>8454</v>
          </cell>
          <cell r="U12" t="str">
            <v>S</v>
          </cell>
          <cell r="V12" t="str">
            <v>Open Steel Skeleton</v>
          </cell>
          <cell r="W12">
            <v>242540</v>
          </cell>
          <cell r="X12">
            <v>0</v>
          </cell>
          <cell r="Y12">
            <v>717361</v>
          </cell>
          <cell r="Z12">
            <v>0</v>
          </cell>
          <cell r="AA12" t="str">
            <v>.661900</v>
          </cell>
          <cell r="AB12" t="str">
            <v>C</v>
          </cell>
          <cell r="AC12" t="str">
            <v>Average</v>
          </cell>
          <cell r="AD12" t="str">
            <v>1982</v>
          </cell>
          <cell r="AE12" t="str">
            <v>1982</v>
          </cell>
          <cell r="AF12" t="str">
            <v>0</v>
          </cell>
          <cell r="AG12" t="str">
            <v>1983</v>
          </cell>
          <cell r="AH12" t="str">
            <v>ARB</v>
          </cell>
          <cell r="AI12" t="str">
            <v>01/01/2004</v>
          </cell>
          <cell r="AJ12">
            <v>0</v>
          </cell>
          <cell r="AK12">
            <v>19855</v>
          </cell>
          <cell r="AL12">
            <v>19855</v>
          </cell>
          <cell r="AM12">
            <v>0</v>
          </cell>
          <cell r="AN12">
            <v>0</v>
          </cell>
          <cell r="AO12">
            <v>0</v>
          </cell>
          <cell r="AP12">
            <v>19855</v>
          </cell>
          <cell r="AQ12">
            <v>832</v>
          </cell>
          <cell r="AR12">
            <v>1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 t="str">
            <v>7</v>
          </cell>
          <cell r="BB12" t="str">
            <v>TR 14A-1</v>
          </cell>
          <cell r="BC12" t="str">
            <v>FAIRBANKS SEC 1</v>
          </cell>
          <cell r="BD12" t="str">
            <v>6007</v>
          </cell>
          <cell r="BE12" t="str">
            <v>Near Northwest</v>
          </cell>
          <cell r="BF12" t="str">
            <v>223</v>
          </cell>
          <cell r="BG12" t="str">
            <v>ISD 04 - Inside Beltway 8</v>
          </cell>
          <cell r="BH12" t="str">
            <v>5986.66</v>
          </cell>
          <cell r="BI12" t="str">
            <v>0</v>
          </cell>
          <cell r="BJ12" t="str">
            <v>04</v>
          </cell>
          <cell r="BK12" t="str">
            <v>4961D</v>
          </cell>
          <cell r="BL12" t="str">
            <v>450B</v>
          </cell>
          <cell r="BM12" t="str">
            <v>004 040 041 042 043 044 045 061 793</v>
          </cell>
          <cell r="BN12" t="str">
            <v>Real, Commercial</v>
          </cell>
          <cell r="BO12" t="str">
            <v>F1</v>
          </cell>
          <cell r="BP12" t="str">
            <v>Real, Commercial</v>
          </cell>
          <cell r="BQ12" t="str">
            <v>Warehouse - Metallic</v>
          </cell>
          <cell r="BR12" t="str">
            <v>Shell, Industrial</v>
          </cell>
          <cell r="BS12" t="str">
            <v>8003</v>
          </cell>
          <cell r="BT12" t="str">
            <v>Land Neighborhood Section 3</v>
          </cell>
          <cell r="BU12">
            <v>159120</v>
          </cell>
          <cell r="BV12" t="str">
            <v>SF</v>
          </cell>
          <cell r="BW12" t="str">
            <v>1.0000</v>
          </cell>
          <cell r="BX12" t="str">
            <v>1.0000</v>
          </cell>
          <cell r="BY12" t="str">
            <v>1.0000</v>
          </cell>
          <cell r="BZ12" t="str">
            <v>1.0000</v>
          </cell>
          <cell r="CA12">
            <v>4</v>
          </cell>
          <cell r="CB12">
            <v>4</v>
          </cell>
          <cell r="CC12">
            <v>636480</v>
          </cell>
          <cell r="CD12">
            <v>-1</v>
          </cell>
          <cell r="CE12" t="str">
            <v>01318100000671</v>
          </cell>
        </row>
        <row r="13">
          <cell r="C13" t="str">
            <v>01318100000672</v>
          </cell>
          <cell r="D13" t="str">
            <v>0131810000067</v>
          </cell>
          <cell r="E13" t="str">
            <v>05/03/2016</v>
          </cell>
          <cell r="F13" t="str">
            <v>TANNER 9863 PROPERTIES LLC</v>
          </cell>
          <cell r="G13">
            <v>0</v>
          </cell>
          <cell r="H13" t="str">
            <v>Barris</v>
          </cell>
          <cell r="I13" t="str">
            <v>9863 TANNER RD</v>
          </cell>
          <cell r="J13" t="str">
            <v>HOUSTON</v>
          </cell>
          <cell r="K13" t="str">
            <v>77041</v>
          </cell>
          <cell r="L13">
            <v>1675095</v>
          </cell>
          <cell r="M13">
            <v>1711419</v>
          </cell>
          <cell r="N13">
            <v>1711419</v>
          </cell>
          <cell r="O13">
            <v>0</v>
          </cell>
          <cell r="P13" t="e">
            <v>#REF!</v>
          </cell>
          <cell r="Q13" t="str">
            <v>COMMERCIAL</v>
          </cell>
          <cell r="R13" t="str">
            <v>2</v>
          </cell>
          <cell r="S13" t="str">
            <v>4399</v>
          </cell>
          <cell r="T13" t="str">
            <v>8454</v>
          </cell>
          <cell r="U13" t="str">
            <v>S</v>
          </cell>
          <cell r="V13" t="str">
            <v>Open Steel Skeleton</v>
          </cell>
          <cell r="W13">
            <v>134371</v>
          </cell>
          <cell r="X13">
            <v>0</v>
          </cell>
          <cell r="Y13">
            <v>397430</v>
          </cell>
          <cell r="Z13">
            <v>0</v>
          </cell>
          <cell r="AA13" t="str">
            <v>.661900</v>
          </cell>
          <cell r="AB13" t="str">
            <v>C</v>
          </cell>
          <cell r="AC13" t="str">
            <v>Average</v>
          </cell>
          <cell r="AD13" t="str">
            <v>1982</v>
          </cell>
          <cell r="AE13" t="str">
            <v>1982</v>
          </cell>
          <cell r="AF13" t="str">
            <v>0</v>
          </cell>
          <cell r="AG13" t="str">
            <v>1983</v>
          </cell>
          <cell r="AH13">
            <v>0</v>
          </cell>
          <cell r="AI13" t="str">
            <v>01/01/1997</v>
          </cell>
          <cell r="AJ13">
            <v>0</v>
          </cell>
          <cell r="AK13">
            <v>11000</v>
          </cell>
          <cell r="AL13">
            <v>11000</v>
          </cell>
          <cell r="AM13">
            <v>0</v>
          </cell>
          <cell r="AN13">
            <v>0</v>
          </cell>
          <cell r="AO13">
            <v>0</v>
          </cell>
          <cell r="AP13">
            <v>11000</v>
          </cell>
          <cell r="AQ13">
            <v>510</v>
          </cell>
          <cell r="AR13">
            <v>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 t="str">
            <v>7</v>
          </cell>
          <cell r="BB13" t="str">
            <v>TR 14A-1</v>
          </cell>
          <cell r="BC13" t="str">
            <v>FAIRBANKS SEC 1</v>
          </cell>
          <cell r="BD13" t="str">
            <v>6007</v>
          </cell>
          <cell r="BE13" t="str">
            <v>Near Northwest</v>
          </cell>
          <cell r="BF13" t="str">
            <v>223</v>
          </cell>
          <cell r="BG13" t="str">
            <v>ISD 04 - Inside Beltway 8</v>
          </cell>
          <cell r="BH13" t="str">
            <v>5986.66</v>
          </cell>
          <cell r="BI13" t="str">
            <v>0</v>
          </cell>
          <cell r="BJ13" t="str">
            <v>04</v>
          </cell>
          <cell r="BK13" t="str">
            <v>4961D</v>
          </cell>
          <cell r="BL13" t="str">
            <v>450B</v>
          </cell>
          <cell r="BM13" t="str">
            <v>004 040 041 042 043 044 045 061 793</v>
          </cell>
          <cell r="BN13" t="str">
            <v>Real, Commercial</v>
          </cell>
          <cell r="BO13" t="str">
            <v>F1</v>
          </cell>
          <cell r="BP13" t="str">
            <v>Real, Commercial</v>
          </cell>
          <cell r="BQ13" t="str">
            <v>Warehouse - Metallic</v>
          </cell>
          <cell r="BR13" t="str">
            <v>Shell, Industrial</v>
          </cell>
          <cell r="BS13" t="str">
            <v>8003</v>
          </cell>
          <cell r="BT13" t="str">
            <v>Land Neighborhood Section 3</v>
          </cell>
          <cell r="BU13">
            <v>159120</v>
          </cell>
          <cell r="BV13" t="str">
            <v>SF</v>
          </cell>
          <cell r="BW13" t="str">
            <v>1.0000</v>
          </cell>
          <cell r="BX13" t="str">
            <v>1.0000</v>
          </cell>
          <cell r="BY13" t="str">
            <v>1.0000</v>
          </cell>
          <cell r="BZ13" t="str">
            <v>1.0000</v>
          </cell>
          <cell r="CA13">
            <v>4</v>
          </cell>
          <cell r="CB13">
            <v>4</v>
          </cell>
          <cell r="CC13">
            <v>636480</v>
          </cell>
          <cell r="CD13">
            <v>-1</v>
          </cell>
          <cell r="CE13" t="str">
            <v>01318100000672</v>
          </cell>
        </row>
        <row r="14">
          <cell r="C14" t="str">
            <v>01318100000673</v>
          </cell>
          <cell r="D14" t="str">
            <v>0131810000067</v>
          </cell>
          <cell r="E14" t="str">
            <v>05/03/2016</v>
          </cell>
          <cell r="F14" t="str">
            <v>TANNER 9863 PROPERTIES LLC</v>
          </cell>
          <cell r="G14">
            <v>0</v>
          </cell>
          <cell r="H14" t="str">
            <v>Barris</v>
          </cell>
          <cell r="I14" t="str">
            <v>9863 TANNER RD</v>
          </cell>
          <cell r="J14" t="str">
            <v>HOUSTON</v>
          </cell>
          <cell r="K14" t="str">
            <v>77041</v>
          </cell>
          <cell r="L14">
            <v>1675095</v>
          </cell>
          <cell r="M14">
            <v>1711419</v>
          </cell>
          <cell r="N14">
            <v>1711419</v>
          </cell>
          <cell r="O14">
            <v>0</v>
          </cell>
          <cell r="P14" t="e">
            <v>#REF!</v>
          </cell>
          <cell r="Q14" t="str">
            <v>COMMERCIAL</v>
          </cell>
          <cell r="R14" t="str">
            <v>3</v>
          </cell>
          <cell r="S14" t="str">
            <v>4399</v>
          </cell>
          <cell r="T14" t="str">
            <v>8454</v>
          </cell>
          <cell r="U14" t="str">
            <v>S</v>
          </cell>
          <cell r="V14" t="str">
            <v>Open Steel Skeleton</v>
          </cell>
          <cell r="W14">
            <v>237481</v>
          </cell>
          <cell r="X14">
            <v>0</v>
          </cell>
          <cell r="Y14">
            <v>702400</v>
          </cell>
          <cell r="Z14">
            <v>0</v>
          </cell>
          <cell r="AA14" t="str">
            <v>.661900</v>
          </cell>
          <cell r="AB14" t="str">
            <v>C</v>
          </cell>
          <cell r="AC14" t="str">
            <v>Average</v>
          </cell>
          <cell r="AD14" t="str">
            <v>1982</v>
          </cell>
          <cell r="AE14" t="str">
            <v>1982</v>
          </cell>
          <cell r="AF14" t="str">
            <v>0</v>
          </cell>
          <cell r="AG14" t="str">
            <v>1983</v>
          </cell>
          <cell r="AH14">
            <v>0</v>
          </cell>
          <cell r="AI14" t="str">
            <v>01/01/1997</v>
          </cell>
          <cell r="AJ14">
            <v>0</v>
          </cell>
          <cell r="AK14">
            <v>20000</v>
          </cell>
          <cell r="AL14">
            <v>20000</v>
          </cell>
          <cell r="AM14">
            <v>0</v>
          </cell>
          <cell r="AN14">
            <v>0</v>
          </cell>
          <cell r="AO14">
            <v>0</v>
          </cell>
          <cell r="AP14">
            <v>20000</v>
          </cell>
          <cell r="AQ14">
            <v>600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 t="str">
            <v>7</v>
          </cell>
          <cell r="BB14" t="str">
            <v>TR 14A-1</v>
          </cell>
          <cell r="BC14" t="str">
            <v>FAIRBANKS SEC 1</v>
          </cell>
          <cell r="BD14" t="str">
            <v>6007</v>
          </cell>
          <cell r="BE14" t="str">
            <v>Near Northwest</v>
          </cell>
          <cell r="BF14" t="str">
            <v>223</v>
          </cell>
          <cell r="BG14" t="str">
            <v>ISD 04 - Inside Beltway 8</v>
          </cell>
          <cell r="BH14" t="str">
            <v>5986.66</v>
          </cell>
          <cell r="BI14" t="str">
            <v>0</v>
          </cell>
          <cell r="BJ14" t="str">
            <v>04</v>
          </cell>
          <cell r="BK14" t="str">
            <v>4961D</v>
          </cell>
          <cell r="BL14" t="str">
            <v>450B</v>
          </cell>
          <cell r="BM14" t="str">
            <v>004 040 041 042 043 044 045 061 793</v>
          </cell>
          <cell r="BN14" t="str">
            <v>Real, Commercial</v>
          </cell>
          <cell r="BO14" t="str">
            <v>F1</v>
          </cell>
          <cell r="BP14" t="str">
            <v>Real, Commercial</v>
          </cell>
          <cell r="BQ14" t="str">
            <v>Warehouse - Metallic</v>
          </cell>
          <cell r="BR14" t="str">
            <v>Shell, Industrial</v>
          </cell>
          <cell r="BS14" t="str">
            <v>8003</v>
          </cell>
          <cell r="BT14" t="str">
            <v>Land Neighborhood Section 3</v>
          </cell>
          <cell r="BU14">
            <v>159120</v>
          </cell>
          <cell r="BV14" t="str">
            <v>SF</v>
          </cell>
          <cell r="BW14" t="str">
            <v>1.0000</v>
          </cell>
          <cell r="BX14" t="str">
            <v>1.0000</v>
          </cell>
          <cell r="BY14" t="str">
            <v>1.0000</v>
          </cell>
          <cell r="BZ14" t="str">
            <v>1.0000</v>
          </cell>
          <cell r="CA14">
            <v>4</v>
          </cell>
          <cell r="CB14">
            <v>4</v>
          </cell>
          <cell r="CC14">
            <v>636480</v>
          </cell>
          <cell r="CD14">
            <v>-1</v>
          </cell>
          <cell r="CE14" t="str">
            <v>01318100000673</v>
          </cell>
        </row>
        <row r="15">
          <cell r="C15" t="str">
            <v>01318100000674</v>
          </cell>
          <cell r="D15" t="str">
            <v>0131810000067</v>
          </cell>
          <cell r="E15" t="str">
            <v>05/03/2016</v>
          </cell>
          <cell r="F15" t="str">
            <v>TANNER 9863 PROPERTIES LLC</v>
          </cell>
          <cell r="G15">
            <v>0</v>
          </cell>
          <cell r="H15" t="str">
            <v>Barris</v>
          </cell>
          <cell r="I15" t="str">
            <v>9863 TANNER RD</v>
          </cell>
          <cell r="J15" t="str">
            <v>HOUSTON</v>
          </cell>
          <cell r="K15" t="str">
            <v>77041</v>
          </cell>
          <cell r="L15">
            <v>1675095</v>
          </cell>
          <cell r="M15">
            <v>1711419</v>
          </cell>
          <cell r="N15">
            <v>1711419</v>
          </cell>
          <cell r="O15">
            <v>0</v>
          </cell>
          <cell r="P15" t="e">
            <v>#REF!</v>
          </cell>
          <cell r="Q15" t="str">
            <v>COMMERCIAL</v>
          </cell>
          <cell r="R15" t="str">
            <v>4</v>
          </cell>
          <cell r="S15" t="str">
            <v>4399</v>
          </cell>
          <cell r="T15" t="str">
            <v>8454</v>
          </cell>
          <cell r="U15" t="str">
            <v>S</v>
          </cell>
          <cell r="V15" t="str">
            <v>Open Steel Skeleton</v>
          </cell>
          <cell r="W15">
            <v>377946</v>
          </cell>
          <cell r="X15">
            <v>0</v>
          </cell>
          <cell r="Y15">
            <v>1117854</v>
          </cell>
          <cell r="Z15">
            <v>0</v>
          </cell>
          <cell r="AA15" t="str">
            <v>.661900</v>
          </cell>
          <cell r="AB15" t="str">
            <v>C</v>
          </cell>
          <cell r="AC15" t="str">
            <v>Average</v>
          </cell>
          <cell r="AD15" t="str">
            <v>1982</v>
          </cell>
          <cell r="AE15" t="str">
            <v>1982</v>
          </cell>
          <cell r="AF15" t="str">
            <v>0</v>
          </cell>
          <cell r="AG15" t="str">
            <v>1983</v>
          </cell>
          <cell r="AH15">
            <v>0</v>
          </cell>
          <cell r="AI15" t="str">
            <v>01/01/1997</v>
          </cell>
          <cell r="AJ15">
            <v>0</v>
          </cell>
          <cell r="AK15">
            <v>32600</v>
          </cell>
          <cell r="AL15">
            <v>32600</v>
          </cell>
          <cell r="AM15">
            <v>0</v>
          </cell>
          <cell r="AN15">
            <v>0</v>
          </cell>
          <cell r="AO15">
            <v>0</v>
          </cell>
          <cell r="AP15">
            <v>32600</v>
          </cell>
          <cell r="AQ15">
            <v>852</v>
          </cell>
          <cell r="AR15">
            <v>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 t="str">
            <v>7</v>
          </cell>
          <cell r="BB15" t="str">
            <v>TR 14A-1</v>
          </cell>
          <cell r="BC15" t="str">
            <v>FAIRBANKS SEC 1</v>
          </cell>
          <cell r="BD15" t="str">
            <v>6007</v>
          </cell>
          <cell r="BE15" t="str">
            <v>Near Northwest</v>
          </cell>
          <cell r="BF15" t="str">
            <v>223</v>
          </cell>
          <cell r="BG15" t="str">
            <v>ISD 04 - Inside Beltway 8</v>
          </cell>
          <cell r="BH15" t="str">
            <v>5986.66</v>
          </cell>
          <cell r="BI15" t="str">
            <v>0</v>
          </cell>
          <cell r="BJ15" t="str">
            <v>04</v>
          </cell>
          <cell r="BK15" t="str">
            <v>4961D</v>
          </cell>
          <cell r="BL15" t="str">
            <v>450B</v>
          </cell>
          <cell r="BM15" t="str">
            <v>004 040 041 042 043 044 045 061 793</v>
          </cell>
          <cell r="BN15" t="str">
            <v>Real, Commercial</v>
          </cell>
          <cell r="BO15" t="str">
            <v>F1</v>
          </cell>
          <cell r="BP15" t="str">
            <v>Real, Commercial</v>
          </cell>
          <cell r="BQ15" t="str">
            <v>Warehouse - Metallic</v>
          </cell>
          <cell r="BR15" t="str">
            <v>Shell, Industrial</v>
          </cell>
          <cell r="BS15" t="str">
            <v>8003</v>
          </cell>
          <cell r="BT15" t="str">
            <v>Land Neighborhood Section 3</v>
          </cell>
          <cell r="BU15">
            <v>159120</v>
          </cell>
          <cell r="BV15" t="str">
            <v>SF</v>
          </cell>
          <cell r="BW15" t="str">
            <v>1.0000</v>
          </cell>
          <cell r="BX15" t="str">
            <v>1.0000</v>
          </cell>
          <cell r="BY15" t="str">
            <v>1.0000</v>
          </cell>
          <cell r="BZ15" t="str">
            <v>1.0000</v>
          </cell>
          <cell r="CA15">
            <v>4</v>
          </cell>
          <cell r="CB15">
            <v>4</v>
          </cell>
          <cell r="CC15">
            <v>636480</v>
          </cell>
          <cell r="CD15">
            <v>-1</v>
          </cell>
          <cell r="CE15" t="str">
            <v>01318100000674</v>
          </cell>
        </row>
        <row r="16">
          <cell r="C16" t="str">
            <v>01321700700191</v>
          </cell>
          <cell r="D16" t="str">
            <v>0132170070019</v>
          </cell>
          <cell r="E16" t="str">
            <v>03/01/2007</v>
          </cell>
          <cell r="F16" t="str">
            <v>EMMOTT BUSINESS PARK LLC</v>
          </cell>
          <cell r="G16">
            <v>0</v>
          </cell>
          <cell r="H16" t="str">
            <v>Barris</v>
          </cell>
          <cell r="I16" t="str">
            <v>9103 EMMOTT RD</v>
          </cell>
          <cell r="J16" t="str">
            <v>HOUSTON</v>
          </cell>
          <cell r="K16" t="str">
            <v>77040</v>
          </cell>
          <cell r="L16">
            <v>620590</v>
          </cell>
          <cell r="M16">
            <v>653767</v>
          </cell>
          <cell r="N16">
            <v>653673</v>
          </cell>
          <cell r="O16">
            <v>0</v>
          </cell>
          <cell r="P16" t="e">
            <v>#REF!</v>
          </cell>
          <cell r="Q16" t="str">
            <v>COMMERCIAL</v>
          </cell>
          <cell r="R16" t="str">
            <v>1</v>
          </cell>
          <cell r="S16" t="str">
            <v>4399</v>
          </cell>
          <cell r="T16" t="str">
            <v>8454</v>
          </cell>
          <cell r="U16" t="str">
            <v>S</v>
          </cell>
          <cell r="V16" t="str">
            <v>Open Steel Skeleton</v>
          </cell>
          <cell r="W16">
            <v>224157</v>
          </cell>
          <cell r="X16">
            <v>0</v>
          </cell>
          <cell r="Y16">
            <v>367470</v>
          </cell>
          <cell r="Z16">
            <v>0</v>
          </cell>
          <cell r="AA16" t="str">
            <v>.390000</v>
          </cell>
          <cell r="AB16" t="str">
            <v>C</v>
          </cell>
          <cell r="AC16" t="str">
            <v>Average</v>
          </cell>
          <cell r="AD16" t="str">
            <v>1993</v>
          </cell>
          <cell r="AE16" t="str">
            <v>1993</v>
          </cell>
          <cell r="AF16" t="str">
            <v>0</v>
          </cell>
          <cell r="AG16" t="str">
            <v>1994</v>
          </cell>
          <cell r="AH16" t="str">
            <v>MAS</v>
          </cell>
          <cell r="AI16" t="str">
            <v>01/01/2004</v>
          </cell>
          <cell r="AJ16">
            <v>0</v>
          </cell>
          <cell r="AK16">
            <v>9000</v>
          </cell>
          <cell r="AL16">
            <v>9000</v>
          </cell>
          <cell r="AM16">
            <v>0</v>
          </cell>
          <cell r="AN16">
            <v>0</v>
          </cell>
          <cell r="AO16">
            <v>0</v>
          </cell>
          <cell r="AP16">
            <v>9000</v>
          </cell>
          <cell r="AQ16">
            <v>460</v>
          </cell>
          <cell r="AR16">
            <v>1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 t="str">
            <v>7</v>
          </cell>
          <cell r="BB16" t="str">
            <v>LTS 5 THRU 12 BLK 7</v>
          </cell>
          <cell r="BC16" t="str">
            <v>FAIRBANKS HEIGHTS</v>
          </cell>
          <cell r="BD16" t="str">
            <v>6007</v>
          </cell>
          <cell r="BE16" t="str">
            <v>Near Northwest</v>
          </cell>
          <cell r="BF16" t="str">
            <v>223</v>
          </cell>
          <cell r="BG16" t="str">
            <v>ISD 04 - Inside Beltway 8</v>
          </cell>
          <cell r="BH16" t="str">
            <v>9194.06</v>
          </cell>
          <cell r="BI16" t="str">
            <v>0</v>
          </cell>
          <cell r="BJ16" t="str">
            <v>04</v>
          </cell>
          <cell r="BK16" t="str">
            <v>4962D</v>
          </cell>
          <cell r="BL16" t="str">
            <v>410T</v>
          </cell>
          <cell r="BM16" t="str">
            <v>004 040 041 042 043 044 045 633</v>
          </cell>
          <cell r="BN16" t="str">
            <v>Real, Commercial</v>
          </cell>
          <cell r="BO16" t="str">
            <v>F1</v>
          </cell>
          <cell r="BP16" t="str">
            <v>Real, Commercial</v>
          </cell>
          <cell r="BQ16" t="str">
            <v>Warehouse - Metallic</v>
          </cell>
          <cell r="BR16" t="str">
            <v>Shell, Industrial</v>
          </cell>
          <cell r="BS16" t="str">
            <v>8001</v>
          </cell>
          <cell r="BT16" t="str">
            <v>Land Neighborhood Section 1</v>
          </cell>
          <cell r="BU16">
            <v>40000</v>
          </cell>
          <cell r="BV16" t="str">
            <v>SF</v>
          </cell>
          <cell r="BW16" t="str">
            <v>1.0000</v>
          </cell>
          <cell r="BX16" t="str">
            <v>1.0000</v>
          </cell>
          <cell r="BY16" t="str">
            <v>1.0000</v>
          </cell>
          <cell r="BZ16" t="str">
            <v>1.0000</v>
          </cell>
          <cell r="CA16">
            <v>4</v>
          </cell>
          <cell r="CB16">
            <v>4</v>
          </cell>
          <cell r="CC16">
            <v>140000</v>
          </cell>
          <cell r="CD16">
            <v>-1</v>
          </cell>
          <cell r="CE16" t="str">
            <v>01321700700191</v>
          </cell>
        </row>
        <row r="17">
          <cell r="C17" t="str">
            <v>01321700700192</v>
          </cell>
          <cell r="D17" t="str">
            <v>0132170070019</v>
          </cell>
          <cell r="E17" t="str">
            <v>03/01/2007</v>
          </cell>
          <cell r="F17" t="str">
            <v>EMMOTT BUSINESS PARK LLC</v>
          </cell>
          <cell r="G17">
            <v>0</v>
          </cell>
          <cell r="H17" t="str">
            <v>Barris</v>
          </cell>
          <cell r="I17" t="str">
            <v>9103 EMMOTT RD</v>
          </cell>
          <cell r="J17" t="str">
            <v>HOUSTON</v>
          </cell>
          <cell r="K17" t="str">
            <v>77040</v>
          </cell>
          <cell r="L17">
            <v>620590</v>
          </cell>
          <cell r="M17">
            <v>653767</v>
          </cell>
          <cell r="N17">
            <v>653673</v>
          </cell>
          <cell r="O17">
            <v>0</v>
          </cell>
          <cell r="P17" t="e">
            <v>#REF!</v>
          </cell>
          <cell r="Q17" t="str">
            <v>COMMERCIAL</v>
          </cell>
          <cell r="R17" t="str">
            <v>2</v>
          </cell>
          <cell r="S17" t="str">
            <v>4399</v>
          </cell>
          <cell r="T17" t="str">
            <v>8454</v>
          </cell>
          <cell r="U17" t="str">
            <v>S</v>
          </cell>
          <cell r="V17" t="str">
            <v>Open Steel Skeleton</v>
          </cell>
          <cell r="W17">
            <v>66010</v>
          </cell>
          <cell r="X17">
            <v>0</v>
          </cell>
          <cell r="Y17">
            <v>113810</v>
          </cell>
          <cell r="Z17">
            <v>0</v>
          </cell>
          <cell r="AA17" t="str">
            <v>.420000</v>
          </cell>
          <cell r="AB17" t="str">
            <v>C</v>
          </cell>
          <cell r="AC17" t="str">
            <v>Average</v>
          </cell>
          <cell r="AD17" t="str">
            <v>1990</v>
          </cell>
          <cell r="AE17" t="str">
            <v>1990</v>
          </cell>
          <cell r="AF17" t="str">
            <v>0</v>
          </cell>
          <cell r="AG17" t="str">
            <v>1991</v>
          </cell>
          <cell r="AH17" t="str">
            <v>MAS</v>
          </cell>
          <cell r="AI17" t="str">
            <v>01/01/2004</v>
          </cell>
          <cell r="AJ17">
            <v>0</v>
          </cell>
          <cell r="AK17">
            <v>3150</v>
          </cell>
          <cell r="AL17">
            <v>3150</v>
          </cell>
          <cell r="AM17">
            <v>0</v>
          </cell>
          <cell r="AN17">
            <v>0</v>
          </cell>
          <cell r="AO17">
            <v>0</v>
          </cell>
          <cell r="AP17">
            <v>3150</v>
          </cell>
          <cell r="AQ17">
            <v>192</v>
          </cell>
          <cell r="AR17">
            <v>1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 t="str">
            <v>7</v>
          </cell>
          <cell r="BB17" t="str">
            <v>LTS 5 THRU 12 BLK 7</v>
          </cell>
          <cell r="BC17" t="str">
            <v>FAIRBANKS HEIGHTS</v>
          </cell>
          <cell r="BD17" t="str">
            <v>6007</v>
          </cell>
          <cell r="BE17" t="str">
            <v>Near Northwest</v>
          </cell>
          <cell r="BF17" t="str">
            <v>223</v>
          </cell>
          <cell r="BG17" t="str">
            <v>ISD 04 - Inside Beltway 8</v>
          </cell>
          <cell r="BH17" t="str">
            <v>9194.06</v>
          </cell>
          <cell r="BI17" t="str">
            <v>0</v>
          </cell>
          <cell r="BJ17" t="str">
            <v>04</v>
          </cell>
          <cell r="BK17" t="str">
            <v>4962D</v>
          </cell>
          <cell r="BL17" t="str">
            <v>410T</v>
          </cell>
          <cell r="BM17" t="str">
            <v>004 040 041 042 043 044 045 633</v>
          </cell>
          <cell r="BN17" t="str">
            <v>Real, Commercial</v>
          </cell>
          <cell r="BO17" t="str">
            <v>F1</v>
          </cell>
          <cell r="BP17" t="str">
            <v>Real, Commercial</v>
          </cell>
          <cell r="BQ17" t="str">
            <v>Warehouse - Metallic</v>
          </cell>
          <cell r="BR17" t="str">
            <v>Shell, Industrial</v>
          </cell>
          <cell r="BS17" t="str">
            <v>8001</v>
          </cell>
          <cell r="BT17" t="str">
            <v>Land Neighborhood Section 1</v>
          </cell>
          <cell r="BU17">
            <v>40000</v>
          </cell>
          <cell r="BV17" t="str">
            <v>SF</v>
          </cell>
          <cell r="BW17" t="str">
            <v>1.0000</v>
          </cell>
          <cell r="BX17" t="str">
            <v>1.0000</v>
          </cell>
          <cell r="BY17" t="str">
            <v>1.0000</v>
          </cell>
          <cell r="BZ17" t="str">
            <v>1.0000</v>
          </cell>
          <cell r="CA17">
            <v>4</v>
          </cell>
          <cell r="CB17">
            <v>4</v>
          </cell>
          <cell r="CC17">
            <v>140000</v>
          </cell>
          <cell r="CD17">
            <v>-1</v>
          </cell>
          <cell r="CE17" t="str">
            <v>01321700700192</v>
          </cell>
        </row>
        <row r="18">
          <cell r="C18" t="str">
            <v>01321700700194</v>
          </cell>
          <cell r="D18" t="str">
            <v>0132170070019</v>
          </cell>
          <cell r="E18" t="str">
            <v>03/01/2007</v>
          </cell>
          <cell r="F18" t="str">
            <v>EMMOTT BUSINESS PARK LLC</v>
          </cell>
          <cell r="G18">
            <v>0</v>
          </cell>
          <cell r="H18" t="str">
            <v>Barris</v>
          </cell>
          <cell r="I18" t="str">
            <v>9103 EMMOTT RD</v>
          </cell>
          <cell r="J18" t="str">
            <v>HOUSTON</v>
          </cell>
          <cell r="K18" t="str">
            <v>77040</v>
          </cell>
          <cell r="L18">
            <v>620590</v>
          </cell>
          <cell r="M18">
            <v>653767</v>
          </cell>
          <cell r="N18">
            <v>653673</v>
          </cell>
          <cell r="O18">
            <v>0</v>
          </cell>
          <cell r="P18" t="e">
            <v>#REF!</v>
          </cell>
          <cell r="Q18" t="str">
            <v>COMMERCIAL</v>
          </cell>
          <cell r="R18" t="str">
            <v>4</v>
          </cell>
          <cell r="S18" t="str">
            <v>4399</v>
          </cell>
          <cell r="T18" t="str">
            <v>8454</v>
          </cell>
          <cell r="U18" t="str">
            <v>S</v>
          </cell>
          <cell r="V18" t="str">
            <v>Open Steel Skeleton</v>
          </cell>
          <cell r="W18">
            <v>89530</v>
          </cell>
          <cell r="X18">
            <v>0</v>
          </cell>
          <cell r="Y18">
            <v>151746</v>
          </cell>
          <cell r="Z18">
            <v>0</v>
          </cell>
          <cell r="AA18" t="str">
            <v>.410000</v>
          </cell>
          <cell r="AB18" t="str">
            <v>C</v>
          </cell>
          <cell r="AC18" t="str">
            <v>Average</v>
          </cell>
          <cell r="AD18" t="str">
            <v>1991</v>
          </cell>
          <cell r="AE18" t="str">
            <v>1991</v>
          </cell>
          <cell r="AF18" t="str">
            <v>0</v>
          </cell>
          <cell r="AG18" t="str">
            <v>2014</v>
          </cell>
          <cell r="AH18">
            <v>0</v>
          </cell>
          <cell r="AI18" t="str">
            <v>12/30/1899</v>
          </cell>
          <cell r="AJ18">
            <v>0</v>
          </cell>
          <cell r="AK18">
            <v>4200</v>
          </cell>
          <cell r="AL18">
            <v>4200</v>
          </cell>
          <cell r="AM18">
            <v>0</v>
          </cell>
          <cell r="AN18">
            <v>0</v>
          </cell>
          <cell r="AO18">
            <v>0</v>
          </cell>
          <cell r="AP18">
            <v>4200</v>
          </cell>
          <cell r="AQ18">
            <v>242</v>
          </cell>
          <cell r="AR18">
            <v>1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 t="str">
            <v>7</v>
          </cell>
          <cell r="BB18" t="str">
            <v>LTS 5 THRU 12 BLK 7</v>
          </cell>
          <cell r="BC18" t="str">
            <v>FAIRBANKS HEIGHTS</v>
          </cell>
          <cell r="BD18" t="str">
            <v>6007</v>
          </cell>
          <cell r="BE18" t="str">
            <v>Near Northwest</v>
          </cell>
          <cell r="BF18" t="str">
            <v>223</v>
          </cell>
          <cell r="BG18" t="str">
            <v>ISD 04 - Inside Beltway 8</v>
          </cell>
          <cell r="BH18" t="str">
            <v>9194.06</v>
          </cell>
          <cell r="BI18" t="str">
            <v>0</v>
          </cell>
          <cell r="BJ18" t="str">
            <v>04</v>
          </cell>
          <cell r="BK18" t="str">
            <v>4962D</v>
          </cell>
          <cell r="BL18" t="str">
            <v>410T</v>
          </cell>
          <cell r="BM18" t="str">
            <v>004 040 041 042 043 044 045 633</v>
          </cell>
          <cell r="BN18" t="str">
            <v>Real, Commercial</v>
          </cell>
          <cell r="BO18" t="str">
            <v>F1</v>
          </cell>
          <cell r="BP18" t="str">
            <v>Real, Commercial</v>
          </cell>
          <cell r="BQ18" t="str">
            <v>Warehouse - Metallic</v>
          </cell>
          <cell r="BR18" t="str">
            <v>Shell, Industrial</v>
          </cell>
          <cell r="BS18" t="str">
            <v>8001</v>
          </cell>
          <cell r="BT18" t="str">
            <v>Land Neighborhood Section 1</v>
          </cell>
          <cell r="BU18">
            <v>40000</v>
          </cell>
          <cell r="BV18" t="str">
            <v>SF</v>
          </cell>
          <cell r="BW18" t="str">
            <v>1.0000</v>
          </cell>
          <cell r="BX18" t="str">
            <v>1.0000</v>
          </cell>
          <cell r="BY18" t="str">
            <v>1.0000</v>
          </cell>
          <cell r="BZ18" t="str">
            <v>1.0000</v>
          </cell>
          <cell r="CA18">
            <v>4</v>
          </cell>
          <cell r="CB18">
            <v>4</v>
          </cell>
          <cell r="CC18">
            <v>140000</v>
          </cell>
          <cell r="CD18">
            <v>-1</v>
          </cell>
          <cell r="CE18" t="str">
            <v>01321700700194</v>
          </cell>
        </row>
        <row r="19">
          <cell r="C19" t="str">
            <v>01321700800011</v>
          </cell>
          <cell r="D19" t="str">
            <v>0132170080001</v>
          </cell>
          <cell r="E19" t="str">
            <v>03/01/2007</v>
          </cell>
          <cell r="F19" t="str">
            <v>EMMOTT BUSINESS PARK LLC</v>
          </cell>
          <cell r="G19">
            <v>0</v>
          </cell>
          <cell r="H19" t="str">
            <v>Barris</v>
          </cell>
          <cell r="I19" t="str">
            <v>9103 EMMOTT RD</v>
          </cell>
          <cell r="J19" t="str">
            <v>HOUSTON</v>
          </cell>
          <cell r="K19" t="str">
            <v>77040</v>
          </cell>
          <cell r="L19">
            <v>1201868</v>
          </cell>
          <cell r="M19">
            <v>1428821</v>
          </cell>
          <cell r="N19">
            <v>1428739</v>
          </cell>
          <cell r="O19">
            <v>0</v>
          </cell>
          <cell r="P19" t="e">
            <v>#REF!</v>
          </cell>
          <cell r="Q19" t="str">
            <v>COMMERCIAL</v>
          </cell>
          <cell r="R19" t="str">
            <v>1</v>
          </cell>
          <cell r="S19" t="str">
            <v>4399</v>
          </cell>
          <cell r="T19" t="str">
            <v>8454</v>
          </cell>
          <cell r="U19" t="str">
            <v>S</v>
          </cell>
          <cell r="V19" t="str">
            <v>Open Steel Skeleton</v>
          </cell>
          <cell r="W19">
            <v>187921</v>
          </cell>
          <cell r="X19">
            <v>0</v>
          </cell>
          <cell r="Y19">
            <v>354568</v>
          </cell>
          <cell r="Z19">
            <v>0</v>
          </cell>
          <cell r="AA19" t="str">
            <v>.470000</v>
          </cell>
          <cell r="AB19" t="str">
            <v>C</v>
          </cell>
          <cell r="AC19" t="str">
            <v>Average</v>
          </cell>
          <cell r="AD19" t="str">
            <v>1983</v>
          </cell>
          <cell r="AE19" t="str">
            <v>1983</v>
          </cell>
          <cell r="AF19" t="str">
            <v>0</v>
          </cell>
          <cell r="AG19" t="str">
            <v>1984</v>
          </cell>
          <cell r="AH19" t="str">
            <v>HTS</v>
          </cell>
          <cell r="AI19" t="str">
            <v>01/01/2004</v>
          </cell>
          <cell r="AJ19">
            <v>0</v>
          </cell>
          <cell r="AK19">
            <v>8684</v>
          </cell>
          <cell r="AL19">
            <v>11664</v>
          </cell>
          <cell r="AM19">
            <v>0</v>
          </cell>
          <cell r="AN19">
            <v>0</v>
          </cell>
          <cell r="AO19">
            <v>0</v>
          </cell>
          <cell r="AP19">
            <v>8684</v>
          </cell>
          <cell r="AQ19">
            <v>468</v>
          </cell>
          <cell r="AR19">
            <v>1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 t="str">
            <v>7</v>
          </cell>
          <cell r="BB19" t="str">
            <v>LTS 1 THRU 24 BLK 8</v>
          </cell>
          <cell r="BC19" t="str">
            <v>FAIRBANKS HEIGHTS</v>
          </cell>
          <cell r="BD19" t="str">
            <v>6007</v>
          </cell>
          <cell r="BE19" t="str">
            <v>Near Northwest</v>
          </cell>
          <cell r="BF19" t="str">
            <v>223</v>
          </cell>
          <cell r="BG19" t="str">
            <v>ISD 04 - Inside Beltway 8</v>
          </cell>
          <cell r="BH19" t="str">
            <v>9194.06</v>
          </cell>
          <cell r="BI19" t="str">
            <v>0</v>
          </cell>
          <cell r="BJ19" t="str">
            <v>04</v>
          </cell>
          <cell r="BK19" t="str">
            <v>4962D</v>
          </cell>
          <cell r="BL19" t="str">
            <v>410T</v>
          </cell>
          <cell r="BM19" t="str">
            <v>004 040 041 042 043 044 045 633</v>
          </cell>
          <cell r="BN19" t="str">
            <v>Real, Commercial</v>
          </cell>
          <cell r="BO19" t="str">
            <v>F1</v>
          </cell>
          <cell r="BP19" t="str">
            <v>Real, Commercial</v>
          </cell>
          <cell r="BQ19" t="str">
            <v>Warehouse - Metallic</v>
          </cell>
          <cell r="BR19" t="str">
            <v>Shell, Industrial</v>
          </cell>
          <cell r="BS19" t="str">
            <v>8001</v>
          </cell>
          <cell r="BT19" t="str">
            <v>Land Neighborhood Section 1</v>
          </cell>
          <cell r="BU19">
            <v>120000</v>
          </cell>
          <cell r="BV19" t="str">
            <v>SF</v>
          </cell>
          <cell r="BW19" t="str">
            <v>1.0000</v>
          </cell>
          <cell r="BX19" t="str">
            <v>1.0000</v>
          </cell>
          <cell r="BY19" t="str">
            <v>1.0000</v>
          </cell>
          <cell r="BZ19" t="str">
            <v>1.0000</v>
          </cell>
          <cell r="CA19">
            <v>4</v>
          </cell>
          <cell r="CB19">
            <v>4</v>
          </cell>
          <cell r="CC19">
            <v>420000</v>
          </cell>
          <cell r="CD19">
            <v>-1</v>
          </cell>
          <cell r="CE19" t="str">
            <v>01321700800011</v>
          </cell>
        </row>
        <row r="20">
          <cell r="C20" t="str">
            <v>01321700800012</v>
          </cell>
          <cell r="D20" t="str">
            <v>0132170080001</v>
          </cell>
          <cell r="E20" t="str">
            <v>03/01/2007</v>
          </cell>
          <cell r="F20" t="str">
            <v>EMMOTT BUSINESS PARK LLC</v>
          </cell>
          <cell r="G20">
            <v>0</v>
          </cell>
          <cell r="H20" t="str">
            <v>Barris</v>
          </cell>
          <cell r="I20" t="str">
            <v>9103 EMMOTT RD</v>
          </cell>
          <cell r="J20" t="str">
            <v>HOUSTON</v>
          </cell>
          <cell r="K20" t="str">
            <v>77040</v>
          </cell>
          <cell r="L20">
            <v>1201868</v>
          </cell>
          <cell r="M20">
            <v>1428821</v>
          </cell>
          <cell r="N20">
            <v>1428739</v>
          </cell>
          <cell r="O20">
            <v>0</v>
          </cell>
          <cell r="P20" t="e">
            <v>#REF!</v>
          </cell>
          <cell r="Q20" t="str">
            <v>COMMERCIAL</v>
          </cell>
          <cell r="R20" t="str">
            <v>2</v>
          </cell>
          <cell r="S20" t="str">
            <v>4399</v>
          </cell>
          <cell r="T20" t="str">
            <v>8454</v>
          </cell>
          <cell r="U20" t="str">
            <v>S</v>
          </cell>
          <cell r="V20" t="str">
            <v>Open Steel Skeleton</v>
          </cell>
          <cell r="W20">
            <v>187921</v>
          </cell>
          <cell r="X20">
            <v>0</v>
          </cell>
          <cell r="Y20">
            <v>354568</v>
          </cell>
          <cell r="Z20">
            <v>0</v>
          </cell>
          <cell r="AA20" t="str">
            <v>.470000</v>
          </cell>
          <cell r="AB20" t="str">
            <v>C</v>
          </cell>
          <cell r="AC20" t="str">
            <v>Average</v>
          </cell>
          <cell r="AD20" t="str">
            <v>1983</v>
          </cell>
          <cell r="AE20" t="str">
            <v>1983</v>
          </cell>
          <cell r="AF20" t="str">
            <v>0</v>
          </cell>
          <cell r="AG20" t="str">
            <v>1984</v>
          </cell>
          <cell r="AH20">
            <v>0</v>
          </cell>
          <cell r="AI20" t="str">
            <v>12/30/1899</v>
          </cell>
          <cell r="AJ20">
            <v>0</v>
          </cell>
          <cell r="AK20">
            <v>8684</v>
          </cell>
          <cell r="AL20">
            <v>12280</v>
          </cell>
          <cell r="AM20">
            <v>0</v>
          </cell>
          <cell r="AN20">
            <v>0</v>
          </cell>
          <cell r="AO20">
            <v>0</v>
          </cell>
          <cell r="AP20">
            <v>8684</v>
          </cell>
          <cell r="AQ20">
            <v>468</v>
          </cell>
          <cell r="AR20">
            <v>1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 t="str">
            <v>7</v>
          </cell>
          <cell r="BB20" t="str">
            <v>LTS 1 THRU 24 BLK 8</v>
          </cell>
          <cell r="BC20" t="str">
            <v>FAIRBANKS HEIGHTS</v>
          </cell>
          <cell r="BD20" t="str">
            <v>6007</v>
          </cell>
          <cell r="BE20" t="str">
            <v>Near Northwest</v>
          </cell>
          <cell r="BF20" t="str">
            <v>223</v>
          </cell>
          <cell r="BG20" t="str">
            <v>ISD 04 - Inside Beltway 8</v>
          </cell>
          <cell r="BH20" t="str">
            <v>9194.06</v>
          </cell>
          <cell r="BI20" t="str">
            <v>0</v>
          </cell>
          <cell r="BJ20" t="str">
            <v>04</v>
          </cell>
          <cell r="BK20" t="str">
            <v>4962D</v>
          </cell>
          <cell r="BL20" t="str">
            <v>410T</v>
          </cell>
          <cell r="BM20" t="str">
            <v>004 040 041 042 043 044 045 633</v>
          </cell>
          <cell r="BN20" t="str">
            <v>Real, Commercial</v>
          </cell>
          <cell r="BO20" t="str">
            <v>F1</v>
          </cell>
          <cell r="BP20" t="str">
            <v>Real, Commercial</v>
          </cell>
          <cell r="BQ20" t="str">
            <v>Warehouse - Metallic</v>
          </cell>
          <cell r="BR20" t="str">
            <v>Shell, Industrial</v>
          </cell>
          <cell r="BS20" t="str">
            <v>8001</v>
          </cell>
          <cell r="BT20" t="str">
            <v>Land Neighborhood Section 1</v>
          </cell>
          <cell r="BU20">
            <v>120000</v>
          </cell>
          <cell r="BV20" t="str">
            <v>SF</v>
          </cell>
          <cell r="BW20" t="str">
            <v>1.0000</v>
          </cell>
          <cell r="BX20" t="str">
            <v>1.0000</v>
          </cell>
          <cell r="BY20" t="str">
            <v>1.0000</v>
          </cell>
          <cell r="BZ20" t="str">
            <v>1.0000</v>
          </cell>
          <cell r="CA20">
            <v>4</v>
          </cell>
          <cell r="CB20">
            <v>4</v>
          </cell>
          <cell r="CC20">
            <v>420000</v>
          </cell>
          <cell r="CD20">
            <v>-1</v>
          </cell>
          <cell r="CE20" t="str">
            <v>01321700800012</v>
          </cell>
        </row>
        <row r="21">
          <cell r="C21" t="str">
            <v>01321700800013</v>
          </cell>
          <cell r="D21" t="str">
            <v>0132170080001</v>
          </cell>
          <cell r="E21" t="str">
            <v>03/01/2007</v>
          </cell>
          <cell r="F21" t="str">
            <v>EMMOTT BUSINESS PARK LLC</v>
          </cell>
          <cell r="G21">
            <v>0</v>
          </cell>
          <cell r="H21" t="str">
            <v>Barris</v>
          </cell>
          <cell r="I21" t="str">
            <v>9103 EMMOTT RD</v>
          </cell>
          <cell r="J21" t="str">
            <v>HOUSTON</v>
          </cell>
          <cell r="K21" t="str">
            <v>77040</v>
          </cell>
          <cell r="L21">
            <v>1201868</v>
          </cell>
          <cell r="M21">
            <v>1428821</v>
          </cell>
          <cell r="N21">
            <v>1428739</v>
          </cell>
          <cell r="O21">
            <v>0</v>
          </cell>
          <cell r="P21" t="e">
            <v>#REF!</v>
          </cell>
          <cell r="Q21" t="str">
            <v>COMMERCIAL</v>
          </cell>
          <cell r="R21" t="str">
            <v>3</v>
          </cell>
          <cell r="S21" t="str">
            <v>4399</v>
          </cell>
          <cell r="T21" t="str">
            <v>8454</v>
          </cell>
          <cell r="U21" t="str">
            <v>S</v>
          </cell>
          <cell r="V21" t="str">
            <v>Open Steel Skeleton</v>
          </cell>
          <cell r="W21">
            <v>203874</v>
          </cell>
          <cell r="X21">
            <v>0</v>
          </cell>
          <cell r="Y21">
            <v>334219</v>
          </cell>
          <cell r="Z21">
            <v>0</v>
          </cell>
          <cell r="AA21" t="str">
            <v>.390000</v>
          </cell>
          <cell r="AB21" t="str">
            <v>C</v>
          </cell>
          <cell r="AC21" t="str">
            <v>Average</v>
          </cell>
          <cell r="AD21" t="str">
            <v>1993</v>
          </cell>
          <cell r="AE21" t="str">
            <v>1993</v>
          </cell>
          <cell r="AF21" t="str">
            <v>0</v>
          </cell>
          <cell r="AG21" t="str">
            <v>1994</v>
          </cell>
          <cell r="AH21" t="str">
            <v>MAS</v>
          </cell>
          <cell r="AI21" t="str">
            <v>01/01/2004</v>
          </cell>
          <cell r="AJ21">
            <v>0</v>
          </cell>
          <cell r="AK21">
            <v>7840</v>
          </cell>
          <cell r="AL21">
            <v>7840</v>
          </cell>
          <cell r="AM21">
            <v>0</v>
          </cell>
          <cell r="AN21">
            <v>0</v>
          </cell>
          <cell r="AO21">
            <v>0</v>
          </cell>
          <cell r="AP21">
            <v>7840</v>
          </cell>
          <cell r="AQ21">
            <v>276</v>
          </cell>
          <cell r="AR21">
            <v>1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 t="str">
            <v>7</v>
          </cell>
          <cell r="BB21" t="str">
            <v>LTS 1 THRU 24 BLK 8</v>
          </cell>
          <cell r="BC21" t="str">
            <v>FAIRBANKS HEIGHTS</v>
          </cell>
          <cell r="BD21" t="str">
            <v>6007</v>
          </cell>
          <cell r="BE21" t="str">
            <v>Near Northwest</v>
          </cell>
          <cell r="BF21" t="str">
            <v>223</v>
          </cell>
          <cell r="BG21" t="str">
            <v>ISD 04 - Inside Beltway 8</v>
          </cell>
          <cell r="BH21" t="str">
            <v>9194.06</v>
          </cell>
          <cell r="BI21" t="str">
            <v>0</v>
          </cell>
          <cell r="BJ21" t="str">
            <v>04</v>
          </cell>
          <cell r="BK21" t="str">
            <v>4962D</v>
          </cell>
          <cell r="BL21" t="str">
            <v>410T</v>
          </cell>
          <cell r="BM21" t="str">
            <v>004 040 041 042 043 044 045 633</v>
          </cell>
          <cell r="BN21" t="str">
            <v>Real, Commercial</v>
          </cell>
          <cell r="BO21" t="str">
            <v>F1</v>
          </cell>
          <cell r="BP21" t="str">
            <v>Real, Commercial</v>
          </cell>
          <cell r="BQ21" t="str">
            <v>Warehouse - Metallic</v>
          </cell>
          <cell r="BR21" t="str">
            <v>Shell, Industrial</v>
          </cell>
          <cell r="BS21" t="str">
            <v>8001</v>
          </cell>
          <cell r="BT21" t="str">
            <v>Land Neighborhood Section 1</v>
          </cell>
          <cell r="BU21">
            <v>120000</v>
          </cell>
          <cell r="BV21" t="str">
            <v>SF</v>
          </cell>
          <cell r="BW21" t="str">
            <v>1.0000</v>
          </cell>
          <cell r="BX21" t="str">
            <v>1.0000</v>
          </cell>
          <cell r="BY21" t="str">
            <v>1.0000</v>
          </cell>
          <cell r="BZ21" t="str">
            <v>1.0000</v>
          </cell>
          <cell r="CA21">
            <v>4</v>
          </cell>
          <cell r="CB21">
            <v>4</v>
          </cell>
          <cell r="CC21">
            <v>420000</v>
          </cell>
          <cell r="CD21">
            <v>-1</v>
          </cell>
          <cell r="CE21" t="str">
            <v>01321700800013</v>
          </cell>
        </row>
        <row r="22">
          <cell r="C22" t="str">
            <v>01321700800014</v>
          </cell>
          <cell r="D22" t="str">
            <v>0132170080001</v>
          </cell>
          <cell r="E22" t="str">
            <v>03/01/2007</v>
          </cell>
          <cell r="F22" t="str">
            <v>EMMOTT BUSINESS PARK LLC</v>
          </cell>
          <cell r="G22">
            <v>0</v>
          </cell>
          <cell r="H22" t="str">
            <v>Barris</v>
          </cell>
          <cell r="I22" t="str">
            <v>9103 EMMOTT RD</v>
          </cell>
          <cell r="J22" t="str">
            <v>HOUSTON</v>
          </cell>
          <cell r="K22" t="str">
            <v>77040</v>
          </cell>
          <cell r="L22">
            <v>1201868</v>
          </cell>
          <cell r="M22">
            <v>1428821</v>
          </cell>
          <cell r="N22">
            <v>1428739</v>
          </cell>
          <cell r="O22">
            <v>0</v>
          </cell>
          <cell r="P22" t="e">
            <v>#REF!</v>
          </cell>
          <cell r="Q22" t="str">
            <v>COMMERCIAL</v>
          </cell>
          <cell r="R22" t="str">
            <v>4</v>
          </cell>
          <cell r="S22" t="str">
            <v>4399</v>
          </cell>
          <cell r="T22" t="str">
            <v>8454</v>
          </cell>
          <cell r="U22" t="str">
            <v>S</v>
          </cell>
          <cell r="V22" t="str">
            <v>Open Steel Skeleton</v>
          </cell>
          <cell r="W22">
            <v>174548</v>
          </cell>
          <cell r="X22">
            <v>0</v>
          </cell>
          <cell r="Y22">
            <v>232731</v>
          </cell>
          <cell r="Z22">
            <v>0</v>
          </cell>
          <cell r="AA22" t="str">
            <v>.250000</v>
          </cell>
          <cell r="AB22" t="str">
            <v>C</v>
          </cell>
          <cell r="AC22" t="str">
            <v>Average</v>
          </cell>
          <cell r="AD22" t="str">
            <v>2006</v>
          </cell>
          <cell r="AE22" t="str">
            <v>2006</v>
          </cell>
          <cell r="AF22" t="str">
            <v>0</v>
          </cell>
          <cell r="AG22" t="str">
            <v>2006</v>
          </cell>
          <cell r="AH22">
            <v>0</v>
          </cell>
          <cell r="AI22" t="str">
            <v>12/30/1899</v>
          </cell>
          <cell r="AJ22" t="str">
            <v>CONSTRUCTION STARTED AFTER 1/06 PER P/O &amp; AERIAL</v>
          </cell>
          <cell r="AK22">
            <v>5700</v>
          </cell>
          <cell r="AL22">
            <v>5700</v>
          </cell>
          <cell r="AM22">
            <v>0</v>
          </cell>
          <cell r="AN22">
            <v>0</v>
          </cell>
          <cell r="AO22">
            <v>0</v>
          </cell>
          <cell r="AP22">
            <v>5700</v>
          </cell>
          <cell r="AQ22">
            <v>310</v>
          </cell>
          <cell r="AR22">
            <v>1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 t="str">
            <v>7</v>
          </cell>
          <cell r="BB22" t="str">
            <v>LTS 1 THRU 24 BLK 8</v>
          </cell>
          <cell r="BC22" t="str">
            <v>FAIRBANKS HEIGHTS</v>
          </cell>
          <cell r="BD22" t="str">
            <v>6007</v>
          </cell>
          <cell r="BE22" t="str">
            <v>Near Northwest</v>
          </cell>
          <cell r="BF22" t="str">
            <v>223</v>
          </cell>
          <cell r="BG22" t="str">
            <v>ISD 04 - Inside Beltway 8</v>
          </cell>
          <cell r="BH22" t="str">
            <v>9194.06</v>
          </cell>
          <cell r="BI22" t="str">
            <v>0</v>
          </cell>
          <cell r="BJ22" t="str">
            <v>04</v>
          </cell>
          <cell r="BK22" t="str">
            <v>4962D</v>
          </cell>
          <cell r="BL22" t="str">
            <v>410T</v>
          </cell>
          <cell r="BM22" t="str">
            <v>004 040 041 042 043 044 045 633</v>
          </cell>
          <cell r="BN22" t="str">
            <v>Real, Commercial</v>
          </cell>
          <cell r="BO22" t="str">
            <v>F1</v>
          </cell>
          <cell r="BP22" t="str">
            <v>Real, Commercial</v>
          </cell>
          <cell r="BQ22" t="str">
            <v>Warehouse - Metallic</v>
          </cell>
          <cell r="BR22" t="str">
            <v>Shell, Industrial</v>
          </cell>
          <cell r="BS22" t="str">
            <v>8001</v>
          </cell>
          <cell r="BT22" t="str">
            <v>Land Neighborhood Section 1</v>
          </cell>
          <cell r="BU22">
            <v>120000</v>
          </cell>
          <cell r="BV22" t="str">
            <v>SF</v>
          </cell>
          <cell r="BW22" t="str">
            <v>1.0000</v>
          </cell>
          <cell r="BX22" t="str">
            <v>1.0000</v>
          </cell>
          <cell r="BY22" t="str">
            <v>1.0000</v>
          </cell>
          <cell r="BZ22" t="str">
            <v>1.0000</v>
          </cell>
          <cell r="CA22">
            <v>4</v>
          </cell>
          <cell r="CB22">
            <v>4</v>
          </cell>
          <cell r="CC22">
            <v>420000</v>
          </cell>
          <cell r="CD22">
            <v>-1</v>
          </cell>
          <cell r="CE22" t="str">
            <v>01321700800014</v>
          </cell>
        </row>
        <row r="23">
          <cell r="C23" t="str">
            <v>01321700800015</v>
          </cell>
          <cell r="D23" t="str">
            <v>0132170080001</v>
          </cell>
          <cell r="E23" t="str">
            <v>03/01/2007</v>
          </cell>
          <cell r="F23" t="str">
            <v>EMMOTT BUSINESS PARK LLC</v>
          </cell>
          <cell r="G23">
            <v>0</v>
          </cell>
          <cell r="H23" t="str">
            <v>Barris</v>
          </cell>
          <cell r="I23" t="str">
            <v>9103 EMMOTT RD</v>
          </cell>
          <cell r="J23" t="str">
            <v>HOUSTON</v>
          </cell>
          <cell r="K23" t="str">
            <v>77040</v>
          </cell>
          <cell r="L23">
            <v>1201868</v>
          </cell>
          <cell r="M23">
            <v>1428821</v>
          </cell>
          <cell r="N23">
            <v>1428739</v>
          </cell>
          <cell r="O23">
            <v>0</v>
          </cell>
          <cell r="P23" t="e">
            <v>#REF!</v>
          </cell>
          <cell r="Q23" t="str">
            <v>COMMERCIAL</v>
          </cell>
          <cell r="R23" t="str">
            <v>5</v>
          </cell>
          <cell r="S23" t="str">
            <v>4399</v>
          </cell>
          <cell r="T23" t="str">
            <v>8454</v>
          </cell>
          <cell r="U23" t="str">
            <v>S</v>
          </cell>
          <cell r="V23" t="str">
            <v>Open Steel Skeleton</v>
          </cell>
          <cell r="W23">
            <v>107993</v>
          </cell>
          <cell r="X23">
            <v>0</v>
          </cell>
          <cell r="Y23">
            <v>177037</v>
          </cell>
          <cell r="Z23">
            <v>0</v>
          </cell>
          <cell r="AA23" t="str">
            <v>.390000</v>
          </cell>
          <cell r="AB23" t="str">
            <v>C</v>
          </cell>
          <cell r="AC23" t="str">
            <v>Average</v>
          </cell>
          <cell r="AD23" t="str">
            <v>1993</v>
          </cell>
          <cell r="AE23" t="str">
            <v>1993</v>
          </cell>
          <cell r="AF23" t="str">
            <v>0</v>
          </cell>
          <cell r="AG23" t="str">
            <v>2017</v>
          </cell>
          <cell r="AH23">
            <v>0</v>
          </cell>
          <cell r="AI23" t="str">
            <v>12/30/1899</v>
          </cell>
          <cell r="AJ23">
            <v>0</v>
          </cell>
          <cell r="AK23">
            <v>4900</v>
          </cell>
          <cell r="AL23">
            <v>4900</v>
          </cell>
          <cell r="AM23">
            <v>0</v>
          </cell>
          <cell r="AN23">
            <v>0</v>
          </cell>
          <cell r="AO23">
            <v>0</v>
          </cell>
          <cell r="AP23">
            <v>4900</v>
          </cell>
          <cell r="AQ23">
            <v>246</v>
          </cell>
          <cell r="AR23">
            <v>1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 t="str">
            <v>7</v>
          </cell>
          <cell r="BB23" t="str">
            <v>LTS 1 THRU 24 BLK 8</v>
          </cell>
          <cell r="BC23" t="str">
            <v>FAIRBANKS HEIGHTS</v>
          </cell>
          <cell r="BD23" t="str">
            <v>6007</v>
          </cell>
          <cell r="BE23" t="str">
            <v>Near Northwest</v>
          </cell>
          <cell r="BF23" t="str">
            <v>223</v>
          </cell>
          <cell r="BG23" t="str">
            <v>ISD 04 - Inside Beltway 8</v>
          </cell>
          <cell r="BH23" t="str">
            <v>9194.06</v>
          </cell>
          <cell r="BI23" t="str">
            <v>0</v>
          </cell>
          <cell r="BJ23" t="str">
            <v>04</v>
          </cell>
          <cell r="BK23" t="str">
            <v>4962D</v>
          </cell>
          <cell r="BL23" t="str">
            <v>410T</v>
          </cell>
          <cell r="BM23" t="str">
            <v>004 040 041 042 043 044 045 633</v>
          </cell>
          <cell r="BN23" t="str">
            <v>Real, Commercial</v>
          </cell>
          <cell r="BO23" t="str">
            <v>F1</v>
          </cell>
          <cell r="BP23" t="str">
            <v>Real, Commercial</v>
          </cell>
          <cell r="BQ23" t="str">
            <v>Warehouse - Metallic</v>
          </cell>
          <cell r="BR23" t="str">
            <v>Shell, Industrial</v>
          </cell>
          <cell r="BS23" t="str">
            <v>8001</v>
          </cell>
          <cell r="BT23" t="str">
            <v>Land Neighborhood Section 1</v>
          </cell>
          <cell r="BU23">
            <v>120000</v>
          </cell>
          <cell r="BV23" t="str">
            <v>SF</v>
          </cell>
          <cell r="BW23" t="str">
            <v>1.0000</v>
          </cell>
          <cell r="BX23" t="str">
            <v>1.0000</v>
          </cell>
          <cell r="BY23" t="str">
            <v>1.0000</v>
          </cell>
          <cell r="BZ23" t="str">
            <v>1.0000</v>
          </cell>
          <cell r="CA23">
            <v>4</v>
          </cell>
          <cell r="CB23">
            <v>4</v>
          </cell>
          <cell r="CC23">
            <v>420000</v>
          </cell>
          <cell r="CD23">
            <v>-1</v>
          </cell>
          <cell r="CE23" t="str">
            <v>01321700800015</v>
          </cell>
        </row>
        <row r="24">
          <cell r="C24" t="str">
            <v>01321700900011</v>
          </cell>
          <cell r="D24" t="str">
            <v>0132170090001</v>
          </cell>
          <cell r="E24" t="str">
            <v>03/01/2007</v>
          </cell>
          <cell r="F24" t="str">
            <v>EMMOTT BUSINESS PARK LLC</v>
          </cell>
          <cell r="G24">
            <v>0</v>
          </cell>
          <cell r="H24" t="str">
            <v>Barris</v>
          </cell>
          <cell r="I24" t="str">
            <v>9015 HAHN RD</v>
          </cell>
          <cell r="J24" t="str">
            <v>HOUSTON</v>
          </cell>
          <cell r="K24" t="str">
            <v>77040</v>
          </cell>
          <cell r="L24">
            <v>361000</v>
          </cell>
          <cell r="M24">
            <v>379909</v>
          </cell>
          <cell r="N24">
            <v>379909</v>
          </cell>
          <cell r="O24">
            <v>0</v>
          </cell>
          <cell r="P24" t="e">
            <v>#REF!</v>
          </cell>
          <cell r="Q24" t="str">
            <v>COMMERCIAL</v>
          </cell>
          <cell r="R24" t="str">
            <v>1</v>
          </cell>
          <cell r="S24" t="str">
            <v>4399</v>
          </cell>
          <cell r="T24" t="str">
            <v>8454</v>
          </cell>
          <cell r="U24" t="str">
            <v>S</v>
          </cell>
          <cell r="V24" t="str">
            <v>Open Steel Skeleton</v>
          </cell>
          <cell r="W24">
            <v>172788</v>
          </cell>
          <cell r="X24">
            <v>0</v>
          </cell>
          <cell r="Y24">
            <v>283259</v>
          </cell>
          <cell r="Z24">
            <v>0</v>
          </cell>
          <cell r="AA24" t="str">
            <v>.390000</v>
          </cell>
          <cell r="AB24" t="str">
            <v>C</v>
          </cell>
          <cell r="AC24" t="str">
            <v>Average</v>
          </cell>
          <cell r="AD24" t="str">
            <v>1993</v>
          </cell>
          <cell r="AE24" t="str">
            <v>1993</v>
          </cell>
          <cell r="AF24" t="str">
            <v>0</v>
          </cell>
          <cell r="AG24" t="str">
            <v>1994</v>
          </cell>
          <cell r="AH24" t="str">
            <v>MAS</v>
          </cell>
          <cell r="AI24" t="str">
            <v>01/01/2004</v>
          </cell>
          <cell r="AJ24">
            <v>0</v>
          </cell>
          <cell r="AK24">
            <v>7840</v>
          </cell>
          <cell r="AL24">
            <v>12240</v>
          </cell>
          <cell r="AM24">
            <v>0</v>
          </cell>
          <cell r="AN24">
            <v>0</v>
          </cell>
          <cell r="AO24">
            <v>0</v>
          </cell>
          <cell r="AP24">
            <v>7840</v>
          </cell>
          <cell r="AQ24">
            <v>472</v>
          </cell>
          <cell r="AR24">
            <v>1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 t="str">
            <v>7</v>
          </cell>
          <cell r="BB24" t="str">
            <v>LTS 1 2 3 15 16 &amp; 17 BLK 9</v>
          </cell>
          <cell r="BC24" t="str">
            <v>FAIRBANKS HEIGHTS</v>
          </cell>
          <cell r="BD24" t="str">
            <v>6007</v>
          </cell>
          <cell r="BE24" t="str">
            <v>Near Northwest</v>
          </cell>
          <cell r="BF24" t="str">
            <v>223</v>
          </cell>
          <cell r="BG24" t="str">
            <v>ISD 04 - Inside Beltway 8</v>
          </cell>
          <cell r="BH24" t="str">
            <v>9194.06</v>
          </cell>
          <cell r="BI24" t="str">
            <v>0</v>
          </cell>
          <cell r="BJ24" t="str">
            <v>04</v>
          </cell>
          <cell r="BK24" t="str">
            <v>4962D</v>
          </cell>
          <cell r="BL24" t="str">
            <v>410T</v>
          </cell>
          <cell r="BM24" t="str">
            <v>004 040 041 042 043 044 045 633</v>
          </cell>
          <cell r="BN24" t="str">
            <v>Real, Commercial</v>
          </cell>
          <cell r="BO24" t="str">
            <v>F1</v>
          </cell>
          <cell r="BP24" t="str">
            <v>Real, Commercial</v>
          </cell>
          <cell r="BQ24" t="str">
            <v>Warehouse - Metallic</v>
          </cell>
          <cell r="BR24" t="str">
            <v>Shell, Industrial</v>
          </cell>
          <cell r="BS24" t="str">
            <v>8001</v>
          </cell>
          <cell r="BT24" t="str">
            <v>Land Neighborhood Section 1</v>
          </cell>
          <cell r="BU24">
            <v>30000</v>
          </cell>
          <cell r="BV24" t="str">
            <v>SF</v>
          </cell>
          <cell r="BW24" t="str">
            <v>1.0000</v>
          </cell>
          <cell r="BX24" t="str">
            <v>1.0000</v>
          </cell>
          <cell r="BY24" t="str">
            <v>1.0000</v>
          </cell>
          <cell r="BZ24" t="str">
            <v>1.0000</v>
          </cell>
          <cell r="CA24">
            <v>4</v>
          </cell>
          <cell r="CB24">
            <v>4</v>
          </cell>
          <cell r="CC24">
            <v>105000</v>
          </cell>
          <cell r="CD24">
            <v>-1</v>
          </cell>
          <cell r="CE24" t="str">
            <v>01321700900011</v>
          </cell>
        </row>
        <row r="25">
          <cell r="C25" t="str">
            <v>01321801100031</v>
          </cell>
          <cell r="D25" t="str">
            <v>0132180110003</v>
          </cell>
          <cell r="E25" t="str">
            <v>03/01/2007</v>
          </cell>
          <cell r="F25" t="str">
            <v>EMMOTT BUSINESS PARK LLC</v>
          </cell>
          <cell r="G25">
            <v>0</v>
          </cell>
          <cell r="H25" t="str">
            <v>Barris</v>
          </cell>
          <cell r="I25" t="str">
            <v>0 SAN ANTONIO AVE 8</v>
          </cell>
          <cell r="J25" t="str">
            <v>HOUSTON</v>
          </cell>
          <cell r="K25" t="str">
            <v>77040</v>
          </cell>
          <cell r="L25">
            <v>1759000</v>
          </cell>
          <cell r="M25">
            <v>1931227</v>
          </cell>
          <cell r="N25">
            <v>1930950</v>
          </cell>
          <cell r="O25">
            <v>0</v>
          </cell>
          <cell r="P25" t="e">
            <v>#REF!</v>
          </cell>
          <cell r="Q25" t="str">
            <v>COMMERCIAL</v>
          </cell>
          <cell r="R25" t="str">
            <v>1</v>
          </cell>
          <cell r="S25" t="str">
            <v>4399</v>
          </cell>
          <cell r="T25" t="str">
            <v>8454</v>
          </cell>
          <cell r="U25" t="str">
            <v>S</v>
          </cell>
          <cell r="V25" t="str">
            <v>Open Steel Skeleton</v>
          </cell>
          <cell r="W25">
            <v>131844</v>
          </cell>
          <cell r="X25">
            <v>0</v>
          </cell>
          <cell r="Y25">
            <v>212652</v>
          </cell>
          <cell r="Z25">
            <v>0</v>
          </cell>
          <cell r="AA25" t="str">
            <v>.380000</v>
          </cell>
          <cell r="AB25" t="str">
            <v>C</v>
          </cell>
          <cell r="AC25" t="str">
            <v>Average</v>
          </cell>
          <cell r="AD25" t="str">
            <v>1994</v>
          </cell>
          <cell r="AE25" t="str">
            <v>1994</v>
          </cell>
          <cell r="AF25" t="str">
            <v>0</v>
          </cell>
          <cell r="AG25" t="str">
            <v>1995</v>
          </cell>
          <cell r="AH25" t="str">
            <v>HTS</v>
          </cell>
          <cell r="AI25" t="str">
            <v>01/01/2004</v>
          </cell>
          <cell r="AJ25" t="str">
            <v>NO UTILITIES ON BLDG, SHELL ONLY</v>
          </cell>
          <cell r="AK25">
            <v>5400</v>
          </cell>
          <cell r="AL25">
            <v>5400</v>
          </cell>
          <cell r="AM25">
            <v>0</v>
          </cell>
          <cell r="AN25">
            <v>0</v>
          </cell>
          <cell r="AO25">
            <v>0</v>
          </cell>
          <cell r="AP25">
            <v>5400</v>
          </cell>
          <cell r="AQ25">
            <v>420</v>
          </cell>
          <cell r="AR25">
            <v>1</v>
          </cell>
          <cell r="AS25">
            <v>0</v>
          </cell>
          <cell r="AT25">
            <v>0</v>
          </cell>
          <cell r="AU25">
            <v>0</v>
          </cell>
          <cell r="AV25" t="str">
            <v>8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 t="str">
            <v>7</v>
          </cell>
          <cell r="BB25" t="str">
            <v>LTS 1 THRU 24 BLK 11</v>
          </cell>
          <cell r="BC25" t="str">
            <v>FAIRBANKS HEIGHTS</v>
          </cell>
          <cell r="BD25" t="str">
            <v>6007</v>
          </cell>
          <cell r="BE25" t="str">
            <v>Near Northwest</v>
          </cell>
          <cell r="BF25" t="str">
            <v>223</v>
          </cell>
          <cell r="BG25" t="str">
            <v>ISD 04 - Inside Beltway 8</v>
          </cell>
          <cell r="BH25" t="str">
            <v>9194.06</v>
          </cell>
          <cell r="BI25" t="str">
            <v>0</v>
          </cell>
          <cell r="BJ25" t="str">
            <v>04</v>
          </cell>
          <cell r="BK25" t="str">
            <v>4962D</v>
          </cell>
          <cell r="BL25" t="str">
            <v>410T</v>
          </cell>
          <cell r="BM25" t="str">
            <v>004 040 041 042 043 044 045 633</v>
          </cell>
          <cell r="BN25" t="str">
            <v>Real, Commercial</v>
          </cell>
          <cell r="BO25" t="str">
            <v>F1</v>
          </cell>
          <cell r="BP25" t="str">
            <v>Real, Commercial</v>
          </cell>
          <cell r="BQ25" t="str">
            <v>Warehouse - Metallic</v>
          </cell>
          <cell r="BR25" t="str">
            <v>Shell, Industrial</v>
          </cell>
          <cell r="BS25" t="str">
            <v>8001</v>
          </cell>
          <cell r="BT25" t="str">
            <v>Land Neighborhood Section 1</v>
          </cell>
          <cell r="BU25">
            <v>119999</v>
          </cell>
          <cell r="BV25" t="str">
            <v>SF</v>
          </cell>
          <cell r="BW25" t="str">
            <v>1.0000</v>
          </cell>
          <cell r="BX25" t="str">
            <v>1.0000</v>
          </cell>
          <cell r="BY25" t="str">
            <v>1.0000</v>
          </cell>
          <cell r="BZ25" t="str">
            <v>1.0000</v>
          </cell>
          <cell r="CA25">
            <v>4</v>
          </cell>
          <cell r="CB25">
            <v>4</v>
          </cell>
          <cell r="CC25">
            <v>419997</v>
          </cell>
          <cell r="CD25">
            <v>-1</v>
          </cell>
          <cell r="CE25" t="str">
            <v>01321801100031</v>
          </cell>
        </row>
        <row r="26">
          <cell r="C26" t="str">
            <v>01321801100032</v>
          </cell>
          <cell r="D26" t="str">
            <v>0132180110003</v>
          </cell>
          <cell r="E26" t="str">
            <v>03/01/2007</v>
          </cell>
          <cell r="F26" t="str">
            <v>EMMOTT BUSINESS PARK LLC</v>
          </cell>
          <cell r="G26">
            <v>0</v>
          </cell>
          <cell r="H26" t="str">
            <v>Barris</v>
          </cell>
          <cell r="I26" t="str">
            <v>0 SAN ANTONIO AVE 8</v>
          </cell>
          <cell r="J26" t="str">
            <v>HOUSTON</v>
          </cell>
          <cell r="K26" t="str">
            <v>77040</v>
          </cell>
          <cell r="L26">
            <v>1759000</v>
          </cell>
          <cell r="M26">
            <v>1931227</v>
          </cell>
          <cell r="N26">
            <v>1930950</v>
          </cell>
          <cell r="O26">
            <v>0</v>
          </cell>
          <cell r="P26" t="e">
            <v>#REF!</v>
          </cell>
          <cell r="Q26" t="str">
            <v>COMMERCIAL</v>
          </cell>
          <cell r="R26" t="str">
            <v>2</v>
          </cell>
          <cell r="S26" t="str">
            <v>4399</v>
          </cell>
          <cell r="T26" t="str">
            <v>8454</v>
          </cell>
          <cell r="U26" t="str">
            <v>S</v>
          </cell>
          <cell r="V26" t="str">
            <v>Open Steel Skeleton</v>
          </cell>
          <cell r="W26">
            <v>237816</v>
          </cell>
          <cell r="X26">
            <v>0</v>
          </cell>
          <cell r="Y26">
            <v>389862</v>
          </cell>
          <cell r="Z26">
            <v>0</v>
          </cell>
          <cell r="AA26" t="str">
            <v>.390000</v>
          </cell>
          <cell r="AB26" t="str">
            <v>C</v>
          </cell>
          <cell r="AC26" t="str">
            <v>Average</v>
          </cell>
          <cell r="AD26" t="str">
            <v>1993</v>
          </cell>
          <cell r="AE26" t="str">
            <v>1993</v>
          </cell>
          <cell r="AF26" t="str">
            <v>0</v>
          </cell>
          <cell r="AG26" t="str">
            <v>1994</v>
          </cell>
          <cell r="AH26">
            <v>0</v>
          </cell>
          <cell r="AI26" t="str">
            <v>01/01/1997</v>
          </cell>
          <cell r="AJ26">
            <v>0</v>
          </cell>
          <cell r="AK26">
            <v>9900</v>
          </cell>
          <cell r="AL26">
            <v>12650</v>
          </cell>
          <cell r="AM26">
            <v>0</v>
          </cell>
          <cell r="AN26">
            <v>0</v>
          </cell>
          <cell r="AO26">
            <v>0</v>
          </cell>
          <cell r="AP26">
            <v>9900</v>
          </cell>
          <cell r="AQ26">
            <v>470</v>
          </cell>
          <cell r="AR26">
            <v>1</v>
          </cell>
          <cell r="AS26">
            <v>0</v>
          </cell>
          <cell r="AT26">
            <v>0</v>
          </cell>
          <cell r="AU26">
            <v>0</v>
          </cell>
          <cell r="AV26" t="str">
            <v>8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 t="str">
            <v>7</v>
          </cell>
          <cell r="BB26" t="str">
            <v>LTS 1 THRU 24 BLK 11</v>
          </cell>
          <cell r="BC26" t="str">
            <v>FAIRBANKS HEIGHTS</v>
          </cell>
          <cell r="BD26" t="str">
            <v>6007</v>
          </cell>
          <cell r="BE26" t="str">
            <v>Near Northwest</v>
          </cell>
          <cell r="BF26" t="str">
            <v>223</v>
          </cell>
          <cell r="BG26" t="str">
            <v>ISD 04 - Inside Beltway 8</v>
          </cell>
          <cell r="BH26" t="str">
            <v>9194.06</v>
          </cell>
          <cell r="BI26" t="str">
            <v>0</v>
          </cell>
          <cell r="BJ26" t="str">
            <v>04</v>
          </cell>
          <cell r="BK26" t="str">
            <v>4962D</v>
          </cell>
          <cell r="BL26" t="str">
            <v>410T</v>
          </cell>
          <cell r="BM26" t="str">
            <v>004 040 041 042 043 044 045 633</v>
          </cell>
          <cell r="BN26" t="str">
            <v>Real, Commercial</v>
          </cell>
          <cell r="BO26" t="str">
            <v>F1</v>
          </cell>
          <cell r="BP26" t="str">
            <v>Real, Commercial</v>
          </cell>
          <cell r="BQ26" t="str">
            <v>Warehouse - Metallic</v>
          </cell>
          <cell r="BR26" t="str">
            <v>Shell, Industrial</v>
          </cell>
          <cell r="BS26" t="str">
            <v>8001</v>
          </cell>
          <cell r="BT26" t="str">
            <v>Land Neighborhood Section 1</v>
          </cell>
          <cell r="BU26">
            <v>119999</v>
          </cell>
          <cell r="BV26" t="str">
            <v>SF</v>
          </cell>
          <cell r="BW26" t="str">
            <v>1.0000</v>
          </cell>
          <cell r="BX26" t="str">
            <v>1.0000</v>
          </cell>
          <cell r="BY26" t="str">
            <v>1.0000</v>
          </cell>
          <cell r="BZ26" t="str">
            <v>1.0000</v>
          </cell>
          <cell r="CA26">
            <v>4</v>
          </cell>
          <cell r="CB26">
            <v>4</v>
          </cell>
          <cell r="CC26">
            <v>419997</v>
          </cell>
          <cell r="CD26">
            <v>-1</v>
          </cell>
          <cell r="CE26" t="str">
            <v>01321801100032</v>
          </cell>
        </row>
        <row r="27">
          <cell r="C27" t="str">
            <v>01321801100033</v>
          </cell>
          <cell r="D27" t="str">
            <v>0132180110003</v>
          </cell>
          <cell r="E27" t="str">
            <v>03/01/2007</v>
          </cell>
          <cell r="F27" t="str">
            <v>EMMOTT BUSINESS PARK LLC</v>
          </cell>
          <cell r="G27">
            <v>0</v>
          </cell>
          <cell r="H27" t="str">
            <v>Barris</v>
          </cell>
          <cell r="I27" t="str">
            <v>0 SAN ANTONIO AVE 8</v>
          </cell>
          <cell r="J27" t="str">
            <v>HOUSTON</v>
          </cell>
          <cell r="K27" t="str">
            <v>77040</v>
          </cell>
          <cell r="L27">
            <v>1759000</v>
          </cell>
          <cell r="M27">
            <v>1931227</v>
          </cell>
          <cell r="N27">
            <v>1930950</v>
          </cell>
          <cell r="O27">
            <v>0</v>
          </cell>
          <cell r="P27" t="e">
            <v>#REF!</v>
          </cell>
          <cell r="Q27" t="str">
            <v>COMMERCIAL</v>
          </cell>
          <cell r="R27" t="str">
            <v>3</v>
          </cell>
          <cell r="S27" t="str">
            <v>4399</v>
          </cell>
          <cell r="T27" t="str">
            <v>8454</v>
          </cell>
          <cell r="U27" t="str">
            <v>S</v>
          </cell>
          <cell r="V27" t="str">
            <v>Open Steel Skeleton</v>
          </cell>
          <cell r="W27">
            <v>237816</v>
          </cell>
          <cell r="X27">
            <v>0</v>
          </cell>
          <cell r="Y27">
            <v>389862</v>
          </cell>
          <cell r="Z27">
            <v>0</v>
          </cell>
          <cell r="AA27" t="str">
            <v>.390000</v>
          </cell>
          <cell r="AB27" t="str">
            <v>C</v>
          </cell>
          <cell r="AC27" t="str">
            <v>Average</v>
          </cell>
          <cell r="AD27" t="str">
            <v>1993</v>
          </cell>
          <cell r="AE27" t="str">
            <v>1993</v>
          </cell>
          <cell r="AF27" t="str">
            <v>0</v>
          </cell>
          <cell r="AG27" t="str">
            <v>1994</v>
          </cell>
          <cell r="AH27">
            <v>0</v>
          </cell>
          <cell r="AI27" t="str">
            <v>01/01/1997</v>
          </cell>
          <cell r="AJ27">
            <v>0</v>
          </cell>
          <cell r="AK27">
            <v>9900</v>
          </cell>
          <cell r="AL27">
            <v>13750</v>
          </cell>
          <cell r="AM27">
            <v>0</v>
          </cell>
          <cell r="AN27">
            <v>0</v>
          </cell>
          <cell r="AO27">
            <v>0</v>
          </cell>
          <cell r="AP27">
            <v>9900</v>
          </cell>
          <cell r="AQ27">
            <v>470</v>
          </cell>
          <cell r="AR27">
            <v>1</v>
          </cell>
          <cell r="AS27">
            <v>0</v>
          </cell>
          <cell r="AT27">
            <v>0</v>
          </cell>
          <cell r="AU27">
            <v>0</v>
          </cell>
          <cell r="AV27" t="str">
            <v>8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 t="str">
            <v>7</v>
          </cell>
          <cell r="BB27" t="str">
            <v>LTS 1 THRU 24 BLK 11</v>
          </cell>
          <cell r="BC27" t="str">
            <v>FAIRBANKS HEIGHTS</v>
          </cell>
          <cell r="BD27" t="str">
            <v>6007</v>
          </cell>
          <cell r="BE27" t="str">
            <v>Near Northwest</v>
          </cell>
          <cell r="BF27" t="str">
            <v>223</v>
          </cell>
          <cell r="BG27" t="str">
            <v>ISD 04 - Inside Beltway 8</v>
          </cell>
          <cell r="BH27" t="str">
            <v>9194.06</v>
          </cell>
          <cell r="BI27" t="str">
            <v>0</v>
          </cell>
          <cell r="BJ27" t="str">
            <v>04</v>
          </cell>
          <cell r="BK27" t="str">
            <v>4962D</v>
          </cell>
          <cell r="BL27" t="str">
            <v>410T</v>
          </cell>
          <cell r="BM27" t="str">
            <v>004 040 041 042 043 044 045 633</v>
          </cell>
          <cell r="BN27" t="str">
            <v>Real, Commercial</v>
          </cell>
          <cell r="BO27" t="str">
            <v>F1</v>
          </cell>
          <cell r="BP27" t="str">
            <v>Real, Commercial</v>
          </cell>
          <cell r="BQ27" t="str">
            <v>Warehouse - Metallic</v>
          </cell>
          <cell r="BR27" t="str">
            <v>Shell, Industrial</v>
          </cell>
          <cell r="BS27" t="str">
            <v>8001</v>
          </cell>
          <cell r="BT27" t="str">
            <v>Land Neighborhood Section 1</v>
          </cell>
          <cell r="BU27">
            <v>119999</v>
          </cell>
          <cell r="BV27" t="str">
            <v>SF</v>
          </cell>
          <cell r="BW27" t="str">
            <v>1.0000</v>
          </cell>
          <cell r="BX27" t="str">
            <v>1.0000</v>
          </cell>
          <cell r="BY27" t="str">
            <v>1.0000</v>
          </cell>
          <cell r="BZ27" t="str">
            <v>1.0000</v>
          </cell>
          <cell r="CA27">
            <v>4</v>
          </cell>
          <cell r="CB27">
            <v>4</v>
          </cell>
          <cell r="CC27">
            <v>419997</v>
          </cell>
          <cell r="CD27">
            <v>-1</v>
          </cell>
          <cell r="CE27" t="str">
            <v>01321801100033</v>
          </cell>
        </row>
        <row r="28">
          <cell r="C28" t="str">
            <v>01321801100034</v>
          </cell>
          <cell r="D28" t="str">
            <v>0132180110003</v>
          </cell>
          <cell r="E28" t="str">
            <v>03/01/2007</v>
          </cell>
          <cell r="F28" t="str">
            <v>EMMOTT BUSINESS PARK LLC</v>
          </cell>
          <cell r="G28">
            <v>0</v>
          </cell>
          <cell r="H28" t="str">
            <v>Barris</v>
          </cell>
          <cell r="I28" t="str">
            <v>0 SAN ANTONIO AVE 8</v>
          </cell>
          <cell r="J28" t="str">
            <v>HOUSTON</v>
          </cell>
          <cell r="K28" t="str">
            <v>77040</v>
          </cell>
          <cell r="L28">
            <v>1759000</v>
          </cell>
          <cell r="M28">
            <v>1931227</v>
          </cell>
          <cell r="N28">
            <v>1930950</v>
          </cell>
          <cell r="O28">
            <v>0</v>
          </cell>
          <cell r="P28" t="e">
            <v>#REF!</v>
          </cell>
          <cell r="Q28" t="str">
            <v>COMMERCIAL</v>
          </cell>
          <cell r="R28" t="str">
            <v>4</v>
          </cell>
          <cell r="S28" t="str">
            <v>4399</v>
          </cell>
          <cell r="T28" t="str">
            <v>8454</v>
          </cell>
          <cell r="U28" t="str">
            <v>S</v>
          </cell>
          <cell r="V28" t="str">
            <v>Open Steel Skeleton</v>
          </cell>
          <cell r="W28">
            <v>237816</v>
          </cell>
          <cell r="X28">
            <v>0</v>
          </cell>
          <cell r="Y28">
            <v>389862</v>
          </cell>
          <cell r="Z28">
            <v>0</v>
          </cell>
          <cell r="AA28" t="str">
            <v>.390000</v>
          </cell>
          <cell r="AB28" t="str">
            <v>C</v>
          </cell>
          <cell r="AC28" t="str">
            <v>Average</v>
          </cell>
          <cell r="AD28" t="str">
            <v>1993</v>
          </cell>
          <cell r="AE28" t="str">
            <v>1993</v>
          </cell>
          <cell r="AF28" t="str">
            <v>0</v>
          </cell>
          <cell r="AG28" t="str">
            <v>1994</v>
          </cell>
          <cell r="AH28">
            <v>0</v>
          </cell>
          <cell r="AI28" t="str">
            <v>01/01/1997</v>
          </cell>
          <cell r="AJ28">
            <v>0</v>
          </cell>
          <cell r="AK28">
            <v>9900</v>
          </cell>
          <cell r="AL28">
            <v>15050</v>
          </cell>
          <cell r="AM28">
            <v>0</v>
          </cell>
          <cell r="AN28">
            <v>0</v>
          </cell>
          <cell r="AO28">
            <v>0</v>
          </cell>
          <cell r="AP28">
            <v>9900</v>
          </cell>
          <cell r="AQ28">
            <v>320</v>
          </cell>
          <cell r="AR28">
            <v>1</v>
          </cell>
          <cell r="AS28">
            <v>0</v>
          </cell>
          <cell r="AT28">
            <v>0</v>
          </cell>
          <cell r="AU28">
            <v>0</v>
          </cell>
          <cell r="AV28" t="str">
            <v>8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 t="str">
            <v>7</v>
          </cell>
          <cell r="BB28" t="str">
            <v>LTS 1 THRU 24 BLK 11</v>
          </cell>
          <cell r="BC28" t="str">
            <v>FAIRBANKS HEIGHTS</v>
          </cell>
          <cell r="BD28" t="str">
            <v>6007</v>
          </cell>
          <cell r="BE28" t="str">
            <v>Near Northwest</v>
          </cell>
          <cell r="BF28" t="str">
            <v>223</v>
          </cell>
          <cell r="BG28" t="str">
            <v>ISD 04 - Inside Beltway 8</v>
          </cell>
          <cell r="BH28" t="str">
            <v>9194.06</v>
          </cell>
          <cell r="BI28" t="str">
            <v>0</v>
          </cell>
          <cell r="BJ28" t="str">
            <v>04</v>
          </cell>
          <cell r="BK28" t="str">
            <v>4962D</v>
          </cell>
          <cell r="BL28" t="str">
            <v>410T</v>
          </cell>
          <cell r="BM28" t="str">
            <v>004 040 041 042 043 044 045 633</v>
          </cell>
          <cell r="BN28" t="str">
            <v>Real, Commercial</v>
          </cell>
          <cell r="BO28" t="str">
            <v>F1</v>
          </cell>
          <cell r="BP28" t="str">
            <v>Real, Commercial</v>
          </cell>
          <cell r="BQ28" t="str">
            <v>Warehouse - Metallic</v>
          </cell>
          <cell r="BR28" t="str">
            <v>Shell, Industrial</v>
          </cell>
          <cell r="BS28" t="str">
            <v>8001</v>
          </cell>
          <cell r="BT28" t="str">
            <v>Land Neighborhood Section 1</v>
          </cell>
          <cell r="BU28">
            <v>119999</v>
          </cell>
          <cell r="BV28" t="str">
            <v>SF</v>
          </cell>
          <cell r="BW28" t="str">
            <v>1.0000</v>
          </cell>
          <cell r="BX28" t="str">
            <v>1.0000</v>
          </cell>
          <cell r="BY28" t="str">
            <v>1.0000</v>
          </cell>
          <cell r="BZ28" t="str">
            <v>1.0000</v>
          </cell>
          <cell r="CA28">
            <v>4</v>
          </cell>
          <cell r="CB28">
            <v>4</v>
          </cell>
          <cell r="CC28">
            <v>419997</v>
          </cell>
          <cell r="CD28">
            <v>-1</v>
          </cell>
          <cell r="CE28" t="str">
            <v>01321801100034</v>
          </cell>
        </row>
        <row r="29">
          <cell r="C29" t="str">
            <v>01321801100035</v>
          </cell>
          <cell r="D29" t="str">
            <v>0132180110003</v>
          </cell>
          <cell r="E29" t="str">
            <v>03/01/2007</v>
          </cell>
          <cell r="F29" t="str">
            <v>EMMOTT BUSINESS PARK LLC</v>
          </cell>
          <cell r="G29">
            <v>0</v>
          </cell>
          <cell r="H29" t="str">
            <v>Barris</v>
          </cell>
          <cell r="I29" t="str">
            <v>0 SAN ANTONIO AVE 8</v>
          </cell>
          <cell r="J29" t="str">
            <v>HOUSTON</v>
          </cell>
          <cell r="K29" t="str">
            <v>77040</v>
          </cell>
          <cell r="L29">
            <v>1759000</v>
          </cell>
          <cell r="M29">
            <v>1931227</v>
          </cell>
          <cell r="N29">
            <v>1930950</v>
          </cell>
          <cell r="O29">
            <v>0</v>
          </cell>
          <cell r="P29" t="e">
            <v>#REF!</v>
          </cell>
          <cell r="Q29" t="str">
            <v>COMMERCIAL</v>
          </cell>
          <cell r="R29" t="str">
            <v>5</v>
          </cell>
          <cell r="S29" t="str">
            <v>4399</v>
          </cell>
          <cell r="T29" t="str">
            <v>8454</v>
          </cell>
          <cell r="U29" t="str">
            <v>S</v>
          </cell>
          <cell r="V29" t="str">
            <v>Open Steel Skeleton</v>
          </cell>
          <cell r="W29">
            <v>230666</v>
          </cell>
          <cell r="X29">
            <v>0</v>
          </cell>
          <cell r="Y29">
            <v>372042</v>
          </cell>
          <cell r="Z29">
            <v>0</v>
          </cell>
          <cell r="AA29" t="str">
            <v>.380000</v>
          </cell>
          <cell r="AB29" t="str">
            <v>C</v>
          </cell>
          <cell r="AC29" t="str">
            <v>Average</v>
          </cell>
          <cell r="AD29" t="str">
            <v>1994</v>
          </cell>
          <cell r="AE29" t="str">
            <v>1994</v>
          </cell>
          <cell r="AF29" t="str">
            <v>0</v>
          </cell>
          <cell r="AG29" t="str">
            <v>1995</v>
          </cell>
          <cell r="AH29">
            <v>0</v>
          </cell>
          <cell r="AI29" t="str">
            <v>01/01/1997</v>
          </cell>
          <cell r="AJ29">
            <v>0</v>
          </cell>
          <cell r="AK29">
            <v>9900</v>
          </cell>
          <cell r="AL29">
            <v>9900</v>
          </cell>
          <cell r="AM29">
            <v>0</v>
          </cell>
          <cell r="AN29">
            <v>0</v>
          </cell>
          <cell r="AO29">
            <v>0</v>
          </cell>
          <cell r="AP29">
            <v>9900</v>
          </cell>
          <cell r="AQ29">
            <v>320</v>
          </cell>
          <cell r="AR29">
            <v>1</v>
          </cell>
          <cell r="AS29">
            <v>0</v>
          </cell>
          <cell r="AT29">
            <v>0</v>
          </cell>
          <cell r="AU29">
            <v>0</v>
          </cell>
          <cell r="AV29" t="str">
            <v>8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 t="str">
            <v>7</v>
          </cell>
          <cell r="BB29" t="str">
            <v>LTS 1 THRU 24 BLK 11</v>
          </cell>
          <cell r="BC29" t="str">
            <v>FAIRBANKS HEIGHTS</v>
          </cell>
          <cell r="BD29" t="str">
            <v>6007</v>
          </cell>
          <cell r="BE29" t="str">
            <v>Near Northwest</v>
          </cell>
          <cell r="BF29" t="str">
            <v>223</v>
          </cell>
          <cell r="BG29" t="str">
            <v>ISD 04 - Inside Beltway 8</v>
          </cell>
          <cell r="BH29" t="str">
            <v>9194.06</v>
          </cell>
          <cell r="BI29" t="str">
            <v>0</v>
          </cell>
          <cell r="BJ29" t="str">
            <v>04</v>
          </cell>
          <cell r="BK29" t="str">
            <v>4962D</v>
          </cell>
          <cell r="BL29" t="str">
            <v>410T</v>
          </cell>
          <cell r="BM29" t="str">
            <v>004 040 041 042 043 044 045 633</v>
          </cell>
          <cell r="BN29" t="str">
            <v>Real, Commercial</v>
          </cell>
          <cell r="BO29" t="str">
            <v>F1</v>
          </cell>
          <cell r="BP29" t="str">
            <v>Real, Commercial</v>
          </cell>
          <cell r="BQ29" t="str">
            <v>Warehouse - Metallic</v>
          </cell>
          <cell r="BR29" t="str">
            <v>Shell, Industrial</v>
          </cell>
          <cell r="BS29" t="str">
            <v>8001</v>
          </cell>
          <cell r="BT29" t="str">
            <v>Land Neighborhood Section 1</v>
          </cell>
          <cell r="BU29">
            <v>119999</v>
          </cell>
          <cell r="BV29" t="str">
            <v>SF</v>
          </cell>
          <cell r="BW29" t="str">
            <v>1.0000</v>
          </cell>
          <cell r="BX29" t="str">
            <v>1.0000</v>
          </cell>
          <cell r="BY29" t="str">
            <v>1.0000</v>
          </cell>
          <cell r="BZ29" t="str">
            <v>1.0000</v>
          </cell>
          <cell r="CA29">
            <v>4</v>
          </cell>
          <cell r="CB29">
            <v>4</v>
          </cell>
          <cell r="CC29">
            <v>419997</v>
          </cell>
          <cell r="CD29">
            <v>-1</v>
          </cell>
          <cell r="CE29" t="str">
            <v>01321801100035</v>
          </cell>
        </row>
        <row r="30">
          <cell r="C30" t="str">
            <v>01321801100036</v>
          </cell>
          <cell r="D30" t="str">
            <v>0132180110003</v>
          </cell>
          <cell r="E30" t="str">
            <v>03/01/2007</v>
          </cell>
          <cell r="F30" t="str">
            <v>EMMOTT BUSINESS PARK LLC</v>
          </cell>
          <cell r="G30">
            <v>0</v>
          </cell>
          <cell r="H30" t="str">
            <v>Barris</v>
          </cell>
          <cell r="I30" t="str">
            <v>0 SAN ANTONIO AVE 8</v>
          </cell>
          <cell r="J30" t="str">
            <v>HOUSTON</v>
          </cell>
          <cell r="K30" t="str">
            <v>77040</v>
          </cell>
          <cell r="L30">
            <v>1759000</v>
          </cell>
          <cell r="M30">
            <v>1931227</v>
          </cell>
          <cell r="N30">
            <v>1930950</v>
          </cell>
          <cell r="O30">
            <v>0</v>
          </cell>
          <cell r="P30" t="e">
            <v>#REF!</v>
          </cell>
          <cell r="Q30" t="str">
            <v>COMMERCIAL</v>
          </cell>
          <cell r="R30" t="str">
            <v>6</v>
          </cell>
          <cell r="S30" t="str">
            <v>4399</v>
          </cell>
          <cell r="T30" t="str">
            <v>8454</v>
          </cell>
          <cell r="U30" t="str">
            <v>S</v>
          </cell>
          <cell r="V30" t="str">
            <v>Open Steel Skeleton</v>
          </cell>
          <cell r="W30">
            <v>91601</v>
          </cell>
          <cell r="X30">
            <v>0</v>
          </cell>
          <cell r="Y30">
            <v>140925</v>
          </cell>
          <cell r="Z30">
            <v>0</v>
          </cell>
          <cell r="AA30" t="str">
            <v>.350000</v>
          </cell>
          <cell r="AB30" t="str">
            <v>C</v>
          </cell>
          <cell r="AC30" t="str">
            <v>Average</v>
          </cell>
          <cell r="AD30" t="str">
            <v>1997</v>
          </cell>
          <cell r="AE30" t="str">
            <v>1997</v>
          </cell>
          <cell r="AF30" t="str">
            <v>0</v>
          </cell>
          <cell r="AG30" t="str">
            <v>1998</v>
          </cell>
          <cell r="AH30">
            <v>0</v>
          </cell>
          <cell r="AI30" t="str">
            <v>12/30/1899</v>
          </cell>
          <cell r="AJ30" t="str">
            <v>SHELL ONLY,NO UTILITIES</v>
          </cell>
          <cell r="AK30">
            <v>3750</v>
          </cell>
          <cell r="AL30">
            <v>3750</v>
          </cell>
          <cell r="AM30">
            <v>0</v>
          </cell>
          <cell r="AN30">
            <v>0</v>
          </cell>
          <cell r="AO30">
            <v>0</v>
          </cell>
          <cell r="AP30">
            <v>3750</v>
          </cell>
          <cell r="AQ30">
            <v>200</v>
          </cell>
          <cell r="AR30">
            <v>1</v>
          </cell>
          <cell r="AS30">
            <v>0</v>
          </cell>
          <cell r="AT30">
            <v>0</v>
          </cell>
          <cell r="AU30">
            <v>0</v>
          </cell>
          <cell r="AV30" t="str">
            <v>8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 t="str">
            <v>7</v>
          </cell>
          <cell r="BB30" t="str">
            <v>LTS 1 THRU 24 BLK 11</v>
          </cell>
          <cell r="BC30" t="str">
            <v>FAIRBANKS HEIGHTS</v>
          </cell>
          <cell r="BD30" t="str">
            <v>6007</v>
          </cell>
          <cell r="BE30" t="str">
            <v>Near Northwest</v>
          </cell>
          <cell r="BF30" t="str">
            <v>223</v>
          </cell>
          <cell r="BG30" t="str">
            <v>ISD 04 - Inside Beltway 8</v>
          </cell>
          <cell r="BH30" t="str">
            <v>9194.06</v>
          </cell>
          <cell r="BI30" t="str">
            <v>0</v>
          </cell>
          <cell r="BJ30" t="str">
            <v>04</v>
          </cell>
          <cell r="BK30" t="str">
            <v>4962D</v>
          </cell>
          <cell r="BL30" t="str">
            <v>410T</v>
          </cell>
          <cell r="BM30" t="str">
            <v>004 040 041 042 043 044 045 633</v>
          </cell>
          <cell r="BN30" t="str">
            <v>Real, Commercial</v>
          </cell>
          <cell r="BO30" t="str">
            <v>F1</v>
          </cell>
          <cell r="BP30" t="str">
            <v>Real, Commercial</v>
          </cell>
          <cell r="BQ30" t="str">
            <v>Warehouse - Metallic</v>
          </cell>
          <cell r="BR30" t="str">
            <v>Shell, Industrial</v>
          </cell>
          <cell r="BS30" t="str">
            <v>8001</v>
          </cell>
          <cell r="BT30" t="str">
            <v>Land Neighborhood Section 1</v>
          </cell>
          <cell r="BU30">
            <v>119999</v>
          </cell>
          <cell r="BV30" t="str">
            <v>SF</v>
          </cell>
          <cell r="BW30" t="str">
            <v>1.0000</v>
          </cell>
          <cell r="BX30" t="str">
            <v>1.0000</v>
          </cell>
          <cell r="BY30" t="str">
            <v>1.0000</v>
          </cell>
          <cell r="BZ30" t="str">
            <v>1.0000</v>
          </cell>
          <cell r="CA30">
            <v>4</v>
          </cell>
          <cell r="CB30">
            <v>4</v>
          </cell>
          <cell r="CC30">
            <v>419997</v>
          </cell>
          <cell r="CD30">
            <v>-1</v>
          </cell>
          <cell r="CE30" t="str">
            <v>01321801100036</v>
          </cell>
        </row>
        <row r="31">
          <cell r="C31" t="str">
            <v>01321801100037</v>
          </cell>
          <cell r="D31" t="str">
            <v>0132180110003</v>
          </cell>
          <cell r="E31" t="str">
            <v>03/01/2007</v>
          </cell>
          <cell r="F31" t="str">
            <v>EMMOTT BUSINESS PARK LLC</v>
          </cell>
          <cell r="G31">
            <v>0</v>
          </cell>
          <cell r="H31" t="str">
            <v>Barris</v>
          </cell>
          <cell r="I31" t="str">
            <v>0 SAN ANTONIO AVE 8</v>
          </cell>
          <cell r="J31" t="str">
            <v>HOUSTON</v>
          </cell>
          <cell r="K31" t="str">
            <v>77040</v>
          </cell>
          <cell r="L31">
            <v>1759000</v>
          </cell>
          <cell r="M31">
            <v>1931227</v>
          </cell>
          <cell r="N31">
            <v>1930950</v>
          </cell>
          <cell r="O31">
            <v>0</v>
          </cell>
          <cell r="P31" t="e">
            <v>#REF!</v>
          </cell>
          <cell r="Q31" t="str">
            <v>COMMERCIAL</v>
          </cell>
          <cell r="R31" t="str">
            <v>7</v>
          </cell>
          <cell r="S31" t="str">
            <v>4399</v>
          </cell>
          <cell r="T31" t="str">
            <v>8454</v>
          </cell>
          <cell r="U31" t="str">
            <v>S</v>
          </cell>
          <cell r="V31" t="str">
            <v>Open Steel Skeleton</v>
          </cell>
          <cell r="W31">
            <v>91601</v>
          </cell>
          <cell r="X31">
            <v>0</v>
          </cell>
          <cell r="Y31">
            <v>140925</v>
          </cell>
          <cell r="Z31">
            <v>0</v>
          </cell>
          <cell r="AA31" t="str">
            <v>.350000</v>
          </cell>
          <cell r="AB31" t="str">
            <v>C</v>
          </cell>
          <cell r="AC31" t="str">
            <v>Average</v>
          </cell>
          <cell r="AD31" t="str">
            <v>1997</v>
          </cell>
          <cell r="AE31" t="str">
            <v>1997</v>
          </cell>
          <cell r="AF31" t="str">
            <v>0</v>
          </cell>
          <cell r="AG31" t="str">
            <v>1998</v>
          </cell>
          <cell r="AH31">
            <v>0</v>
          </cell>
          <cell r="AI31" t="str">
            <v>12/30/1899</v>
          </cell>
          <cell r="AJ31" t="str">
            <v>NO UTILITIES IN BLDG,SHELL ONLY</v>
          </cell>
          <cell r="AK31">
            <v>3750</v>
          </cell>
          <cell r="AL31">
            <v>3750</v>
          </cell>
          <cell r="AM31">
            <v>0</v>
          </cell>
          <cell r="AN31">
            <v>0</v>
          </cell>
          <cell r="AO31">
            <v>0</v>
          </cell>
          <cell r="AP31">
            <v>3750</v>
          </cell>
          <cell r="AQ31">
            <v>200</v>
          </cell>
          <cell r="AR31">
            <v>1</v>
          </cell>
          <cell r="AS31">
            <v>0</v>
          </cell>
          <cell r="AT31">
            <v>0</v>
          </cell>
          <cell r="AU31">
            <v>0</v>
          </cell>
          <cell r="AV31" t="str">
            <v>8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 t="str">
            <v>7</v>
          </cell>
          <cell r="BB31" t="str">
            <v>LTS 1 THRU 24 BLK 11</v>
          </cell>
          <cell r="BC31" t="str">
            <v>FAIRBANKS HEIGHTS</v>
          </cell>
          <cell r="BD31" t="str">
            <v>6007</v>
          </cell>
          <cell r="BE31" t="str">
            <v>Near Northwest</v>
          </cell>
          <cell r="BF31" t="str">
            <v>223</v>
          </cell>
          <cell r="BG31" t="str">
            <v>ISD 04 - Inside Beltway 8</v>
          </cell>
          <cell r="BH31" t="str">
            <v>9194.06</v>
          </cell>
          <cell r="BI31" t="str">
            <v>0</v>
          </cell>
          <cell r="BJ31" t="str">
            <v>04</v>
          </cell>
          <cell r="BK31" t="str">
            <v>4962D</v>
          </cell>
          <cell r="BL31" t="str">
            <v>410T</v>
          </cell>
          <cell r="BM31" t="str">
            <v>004 040 041 042 043 044 045 633</v>
          </cell>
          <cell r="BN31" t="str">
            <v>Real, Commercial</v>
          </cell>
          <cell r="BO31" t="str">
            <v>F1</v>
          </cell>
          <cell r="BP31" t="str">
            <v>Real, Commercial</v>
          </cell>
          <cell r="BQ31" t="str">
            <v>Warehouse - Metallic</v>
          </cell>
          <cell r="BR31" t="str">
            <v>Shell, Industrial</v>
          </cell>
          <cell r="BS31" t="str">
            <v>8001</v>
          </cell>
          <cell r="BT31" t="str">
            <v>Land Neighborhood Section 1</v>
          </cell>
          <cell r="BU31">
            <v>119999</v>
          </cell>
          <cell r="BV31" t="str">
            <v>SF</v>
          </cell>
          <cell r="BW31" t="str">
            <v>1.0000</v>
          </cell>
          <cell r="BX31" t="str">
            <v>1.0000</v>
          </cell>
          <cell r="BY31" t="str">
            <v>1.0000</v>
          </cell>
          <cell r="BZ31" t="str">
            <v>1.0000</v>
          </cell>
          <cell r="CA31">
            <v>4</v>
          </cell>
          <cell r="CB31">
            <v>4</v>
          </cell>
          <cell r="CC31">
            <v>419997</v>
          </cell>
          <cell r="CD31">
            <v>-1</v>
          </cell>
          <cell r="CE31" t="str">
            <v>01321801100037</v>
          </cell>
        </row>
        <row r="32">
          <cell r="C32" t="str">
            <v>01905000000011</v>
          </cell>
          <cell r="D32" t="str">
            <v>0190500000001</v>
          </cell>
          <cell r="E32" t="str">
            <v>05/22/2018</v>
          </cell>
          <cell r="F32" t="str">
            <v>JERRY NICHOLAS FAMILY TRUST</v>
          </cell>
          <cell r="G32" t="str">
            <v>MILLIONHAIR</v>
          </cell>
          <cell r="H32">
            <v>0</v>
          </cell>
          <cell r="I32" t="str">
            <v>2702 MCGOWEN ST</v>
          </cell>
          <cell r="J32" t="str">
            <v>HOUSTON</v>
          </cell>
          <cell r="K32" t="str">
            <v>77004</v>
          </cell>
          <cell r="L32">
            <v>550550</v>
          </cell>
          <cell r="M32">
            <v>558485</v>
          </cell>
          <cell r="N32">
            <v>416000</v>
          </cell>
          <cell r="O32">
            <v>0</v>
          </cell>
          <cell r="P32" t="e">
            <v>#REF!</v>
          </cell>
          <cell r="Q32" t="str">
            <v>COMMERCIAL</v>
          </cell>
          <cell r="R32" t="str">
            <v>1</v>
          </cell>
          <cell r="S32" t="str">
            <v>4374</v>
          </cell>
          <cell r="T32" t="str">
            <v>8412</v>
          </cell>
          <cell r="U32" t="str">
            <v>C</v>
          </cell>
          <cell r="V32" t="str">
            <v>Masonry Bearing</v>
          </cell>
          <cell r="W32">
            <v>379056</v>
          </cell>
          <cell r="X32">
            <v>0</v>
          </cell>
          <cell r="Y32">
            <v>653544</v>
          </cell>
          <cell r="Z32">
            <v>0</v>
          </cell>
          <cell r="AA32" t="str">
            <v>.420000</v>
          </cell>
          <cell r="AB32" t="str">
            <v>C</v>
          </cell>
          <cell r="AC32" t="str">
            <v>Average</v>
          </cell>
          <cell r="AD32" t="str">
            <v>1958</v>
          </cell>
          <cell r="AE32" t="str">
            <v>1994</v>
          </cell>
          <cell r="AF32" t="str">
            <v>2013</v>
          </cell>
          <cell r="AG32" t="str">
            <v>1959</v>
          </cell>
          <cell r="AH32" t="str">
            <v>MAS</v>
          </cell>
          <cell r="AI32" t="str">
            <v>01/01/2004</v>
          </cell>
          <cell r="AJ32">
            <v>0</v>
          </cell>
          <cell r="AK32">
            <v>7200</v>
          </cell>
          <cell r="AL32">
            <v>7488</v>
          </cell>
          <cell r="AM32">
            <v>0</v>
          </cell>
          <cell r="AN32">
            <v>0</v>
          </cell>
          <cell r="AO32">
            <v>0</v>
          </cell>
          <cell r="AP32">
            <v>7200</v>
          </cell>
          <cell r="AQ32">
            <v>520</v>
          </cell>
          <cell r="AR32">
            <v>1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 t="str">
            <v>2</v>
          </cell>
          <cell r="BB32" t="str">
            <v>LTS 1 &amp; 2 BLK 6</v>
          </cell>
          <cell r="BC32" t="str">
            <v>HOLMAN OUTLOT 13</v>
          </cell>
          <cell r="BD32" t="str">
            <v>5002</v>
          </cell>
          <cell r="BE32" t="str">
            <v>Inner Loop East</v>
          </cell>
          <cell r="BF32" t="str">
            <v>130</v>
          </cell>
          <cell r="BG32" t="str">
            <v>1C Midtown, Riverside Terrace, University Areas</v>
          </cell>
          <cell r="BH32" t="str">
            <v>5916.01</v>
          </cell>
          <cell r="BI32" t="str">
            <v>0</v>
          </cell>
          <cell r="BJ32" t="str">
            <v>01</v>
          </cell>
          <cell r="BK32" t="str">
            <v>5456A</v>
          </cell>
          <cell r="BL32" t="str">
            <v>493V</v>
          </cell>
          <cell r="BM32" t="str">
            <v>001 040 041 042 043 044 048 061 888 944</v>
          </cell>
          <cell r="BN32" t="str">
            <v>Real, Commercial</v>
          </cell>
          <cell r="BO32" t="str">
            <v>F1</v>
          </cell>
          <cell r="BP32" t="str">
            <v>Real, Commercial</v>
          </cell>
          <cell r="BQ32" t="str">
            <v>Retail Multi-Occupancy</v>
          </cell>
          <cell r="BR32" t="str">
            <v>Neighborhood Shopping Ctr</v>
          </cell>
          <cell r="BS32" t="str">
            <v>8001</v>
          </cell>
          <cell r="BT32" t="str">
            <v>Land Neighborhood Section 1</v>
          </cell>
          <cell r="BU32">
            <v>10000</v>
          </cell>
          <cell r="BV32" t="str">
            <v>SF</v>
          </cell>
          <cell r="BW32" t="str">
            <v>1.0000</v>
          </cell>
          <cell r="BX32" t="str">
            <v>1.0000</v>
          </cell>
          <cell r="BY32" t="str">
            <v>1.0000</v>
          </cell>
          <cell r="BZ32" t="str">
            <v>1.0000</v>
          </cell>
          <cell r="CA32">
            <v>20</v>
          </cell>
          <cell r="CB32">
            <v>20</v>
          </cell>
          <cell r="CC32">
            <v>200000</v>
          </cell>
          <cell r="CD32">
            <v>-1</v>
          </cell>
          <cell r="CE32" t="str">
            <v>01905000000011</v>
          </cell>
        </row>
        <row r="33">
          <cell r="C33" t="str">
            <v>01920600000131</v>
          </cell>
          <cell r="D33" t="str">
            <v>0192060000013</v>
          </cell>
          <cell r="E33" t="str">
            <v>05/31/2013</v>
          </cell>
          <cell r="F33" t="str">
            <v>YUEN MOLLY W</v>
          </cell>
          <cell r="G33" t="str">
            <v>2402 BERRY</v>
          </cell>
          <cell r="H33">
            <v>0</v>
          </cell>
          <cell r="I33" t="str">
            <v>2402 BERRY ST 8</v>
          </cell>
          <cell r="J33" t="str">
            <v>HOUSTON</v>
          </cell>
          <cell r="K33" t="str">
            <v>77004</v>
          </cell>
          <cell r="L33">
            <v>310500</v>
          </cell>
          <cell r="M33">
            <v>338455</v>
          </cell>
          <cell r="N33">
            <v>310500</v>
          </cell>
          <cell r="O33">
            <v>0</v>
          </cell>
          <cell r="P33" t="e">
            <v>#REF!</v>
          </cell>
          <cell r="Q33" t="str">
            <v>COMMERCIAL</v>
          </cell>
          <cell r="R33" t="str">
            <v>1</v>
          </cell>
          <cell r="S33" t="str">
            <v>4209</v>
          </cell>
          <cell r="T33" t="str">
            <v>8352</v>
          </cell>
          <cell r="U33" t="str">
            <v>C</v>
          </cell>
          <cell r="V33" t="str">
            <v>Masonry Bearing</v>
          </cell>
          <cell r="W33">
            <v>225817</v>
          </cell>
          <cell r="X33">
            <v>0</v>
          </cell>
          <cell r="Y33">
            <v>451634</v>
          </cell>
          <cell r="Z33">
            <v>0</v>
          </cell>
          <cell r="AA33" t="str">
            <v>.500000</v>
          </cell>
          <cell r="AB33" t="str">
            <v>C</v>
          </cell>
          <cell r="AC33" t="str">
            <v>Average</v>
          </cell>
          <cell r="AD33" t="str">
            <v>1960</v>
          </cell>
          <cell r="AE33" t="str">
            <v>1960</v>
          </cell>
          <cell r="AF33" t="str">
            <v>0</v>
          </cell>
          <cell r="AG33" t="str">
            <v>1961</v>
          </cell>
          <cell r="AH33" t="str">
            <v>MAS</v>
          </cell>
          <cell r="AI33" t="str">
            <v>01/01/2004</v>
          </cell>
          <cell r="AJ33">
            <v>0</v>
          </cell>
          <cell r="AK33">
            <v>5220</v>
          </cell>
          <cell r="AL33">
            <v>5940</v>
          </cell>
          <cell r="AM33">
            <v>0</v>
          </cell>
          <cell r="AN33">
            <v>0</v>
          </cell>
          <cell r="AO33">
            <v>0</v>
          </cell>
          <cell r="AP33">
            <v>5220</v>
          </cell>
          <cell r="AQ33">
            <v>476</v>
          </cell>
          <cell r="AR33">
            <v>1</v>
          </cell>
          <cell r="AS33">
            <v>0</v>
          </cell>
          <cell r="AT33">
            <v>0</v>
          </cell>
          <cell r="AU33">
            <v>0</v>
          </cell>
          <cell r="AV33" t="str">
            <v>8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 t="str">
            <v>12</v>
          </cell>
          <cell r="BB33" t="str">
            <v>TRS 1A 1B &amp; 2A BLK 3</v>
          </cell>
          <cell r="BC33" t="str">
            <v>GEISELMAN</v>
          </cell>
          <cell r="BD33" t="str">
            <v>1712</v>
          </cell>
          <cell r="BE33" t="str">
            <v>U of H/ I-45 South</v>
          </cell>
          <cell r="BF33" t="str">
            <v>130</v>
          </cell>
          <cell r="BG33" t="str">
            <v>1C Midtown, Riverside Terrace, University Areas</v>
          </cell>
          <cell r="BH33" t="str">
            <v>5916.01</v>
          </cell>
          <cell r="BI33" t="str">
            <v>0</v>
          </cell>
          <cell r="BJ33" t="str">
            <v>01</v>
          </cell>
          <cell r="BK33" t="str">
            <v>5456C</v>
          </cell>
          <cell r="BL33" t="str">
            <v>493Y</v>
          </cell>
          <cell r="BM33" t="str">
            <v>001 040 041 042 043 044 048 061 888 944</v>
          </cell>
          <cell r="BN33" t="str">
            <v>Real, Residential, Multi-Family</v>
          </cell>
          <cell r="BO33" t="str">
            <v>B1</v>
          </cell>
          <cell r="BP33" t="str">
            <v>Real, Residential, Multi-Family</v>
          </cell>
          <cell r="BQ33" t="str">
            <v>Apartment Struct. 4-20 Units</v>
          </cell>
          <cell r="BR33" t="str">
            <v>Multiple Res (Low Rise)</v>
          </cell>
          <cell r="BS33" t="str">
            <v>8002</v>
          </cell>
          <cell r="BT33" t="str">
            <v>Land Neighborhood Section 2</v>
          </cell>
          <cell r="BU33">
            <v>5130</v>
          </cell>
          <cell r="BV33" t="str">
            <v>SF</v>
          </cell>
          <cell r="BW33" t="str">
            <v>1.0000</v>
          </cell>
          <cell r="BX33" t="str">
            <v>1.0000</v>
          </cell>
          <cell r="BY33" t="str">
            <v>1.0000</v>
          </cell>
          <cell r="BZ33" t="str">
            <v>1.0000</v>
          </cell>
          <cell r="CA33">
            <v>30</v>
          </cell>
          <cell r="CB33">
            <v>30</v>
          </cell>
          <cell r="CC33">
            <v>153900</v>
          </cell>
          <cell r="CD33">
            <v>-1</v>
          </cell>
          <cell r="CE33" t="str">
            <v>01920600000131</v>
          </cell>
        </row>
        <row r="34">
          <cell r="C34" t="str">
            <v>02121100000011</v>
          </cell>
          <cell r="D34" t="str">
            <v>0212110000001</v>
          </cell>
          <cell r="E34" t="str">
            <v>01/15/2019</v>
          </cell>
          <cell r="F34" t="str">
            <v>CDAP VI LP</v>
          </cell>
          <cell r="G34" t="str">
            <v>FRITZ IMPORT &amp; EXPORT</v>
          </cell>
          <cell r="H34">
            <v>0</v>
          </cell>
          <cell r="I34" t="str">
            <v>4720 CLINTON DR</v>
          </cell>
          <cell r="J34" t="str">
            <v>HOUSTON</v>
          </cell>
          <cell r="K34" t="str">
            <v>77020</v>
          </cell>
          <cell r="L34">
            <v>3292000</v>
          </cell>
          <cell r="M34">
            <v>4853196</v>
          </cell>
          <cell r="N34">
            <v>3275000</v>
          </cell>
          <cell r="O34">
            <v>0</v>
          </cell>
          <cell r="P34" t="e">
            <v>#REF!</v>
          </cell>
          <cell r="Q34" t="str">
            <v>COMMERCIAL</v>
          </cell>
          <cell r="R34" t="str">
            <v>1</v>
          </cell>
          <cell r="S34" t="str">
            <v>4399</v>
          </cell>
          <cell r="T34" t="str">
            <v>8454</v>
          </cell>
          <cell r="U34" t="str">
            <v>S</v>
          </cell>
          <cell r="V34" t="str">
            <v>Open Steel Skeleton</v>
          </cell>
          <cell r="W34">
            <v>350315</v>
          </cell>
          <cell r="X34">
            <v>0</v>
          </cell>
          <cell r="Y34">
            <v>969865</v>
          </cell>
          <cell r="Z34">
            <v>0</v>
          </cell>
          <cell r="AA34" t="str">
            <v>.638800</v>
          </cell>
          <cell r="AB34" t="str">
            <v>C</v>
          </cell>
          <cell r="AC34" t="str">
            <v>Average</v>
          </cell>
          <cell r="AD34" t="str">
            <v>1960</v>
          </cell>
          <cell r="AE34" t="str">
            <v>1960</v>
          </cell>
          <cell r="AF34" t="str">
            <v>0</v>
          </cell>
          <cell r="AG34" t="str">
            <v>1961</v>
          </cell>
          <cell r="AH34" t="str">
            <v>415</v>
          </cell>
          <cell r="AI34" t="str">
            <v>01/01/2004</v>
          </cell>
          <cell r="AJ34" t="str">
            <v>FRITZ IMPORT &amp; EXPORT</v>
          </cell>
          <cell r="AK34">
            <v>24436</v>
          </cell>
          <cell r="AL34">
            <v>24436</v>
          </cell>
          <cell r="AM34">
            <v>0</v>
          </cell>
          <cell r="AN34">
            <v>0</v>
          </cell>
          <cell r="AO34">
            <v>0</v>
          </cell>
          <cell r="AP34">
            <v>24436</v>
          </cell>
          <cell r="AQ34">
            <v>836</v>
          </cell>
          <cell r="AR34">
            <v>1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 t="str">
            <v>2</v>
          </cell>
          <cell r="BB34" t="str">
            <v>TRS A B C D 11A &amp; 12 &amp; ALL BLKS 11 14 15 16 21 22</v>
          </cell>
          <cell r="BC34" t="str">
            <v>23 26 27 &amp; AJD STS</v>
          </cell>
          <cell r="BD34" t="str">
            <v>6002</v>
          </cell>
          <cell r="BE34" t="str">
            <v>Inner Loop Southeast</v>
          </cell>
          <cell r="BF34" t="str">
            <v>142</v>
          </cell>
          <cell r="BG34" t="str">
            <v>1D Lyons, Denver/Houston Harbor, Pleasantville</v>
          </cell>
          <cell r="BH34" t="str">
            <v>5981.21</v>
          </cell>
          <cell r="BI34" t="str">
            <v>0</v>
          </cell>
          <cell r="BJ34" t="str">
            <v>01</v>
          </cell>
          <cell r="BK34" t="str">
            <v>5557A</v>
          </cell>
          <cell r="BL34" t="str">
            <v>494K</v>
          </cell>
          <cell r="BM34" t="str">
            <v>001 040 041 042 043 044 048 061 835 976</v>
          </cell>
          <cell r="BN34" t="str">
            <v>Real, Commercial</v>
          </cell>
          <cell r="BO34" t="str">
            <v>F1</v>
          </cell>
          <cell r="BP34" t="str">
            <v>Real, Commercial</v>
          </cell>
          <cell r="BQ34" t="str">
            <v>Warehouse - Metallic</v>
          </cell>
          <cell r="BR34" t="str">
            <v>Shell, Industrial</v>
          </cell>
          <cell r="BS34" t="str">
            <v>8002</v>
          </cell>
          <cell r="BT34" t="str">
            <v>Land Neighborhood Section 2</v>
          </cell>
          <cell r="BU34">
            <v>550598</v>
          </cell>
          <cell r="BV34" t="str">
            <v>SF</v>
          </cell>
          <cell r="BW34" t="str">
            <v>1.0000</v>
          </cell>
          <cell r="BX34" t="str">
            <v>1.0000</v>
          </cell>
          <cell r="BY34" t="str">
            <v>1.0000</v>
          </cell>
          <cell r="BZ34" t="str">
            <v>1.0000</v>
          </cell>
          <cell r="CA34">
            <v>6</v>
          </cell>
          <cell r="CB34">
            <v>6</v>
          </cell>
          <cell r="CC34">
            <v>3303588</v>
          </cell>
          <cell r="CD34">
            <v>-1</v>
          </cell>
          <cell r="CE34" t="str">
            <v>02121100000011</v>
          </cell>
        </row>
        <row r="35">
          <cell r="C35" t="str">
            <v>02121100000016</v>
          </cell>
          <cell r="D35" t="str">
            <v>0212110000001</v>
          </cell>
          <cell r="E35" t="str">
            <v>01/15/2019</v>
          </cell>
          <cell r="F35" t="str">
            <v>CDAP VI LP</v>
          </cell>
          <cell r="G35" t="str">
            <v>FRITZ IMPORT &amp; EXPORT</v>
          </cell>
          <cell r="H35">
            <v>0</v>
          </cell>
          <cell r="I35" t="str">
            <v>4720 CLINTON DR</v>
          </cell>
          <cell r="J35" t="str">
            <v>HOUSTON</v>
          </cell>
          <cell r="K35" t="str">
            <v>77020</v>
          </cell>
          <cell r="L35">
            <v>3292000</v>
          </cell>
          <cell r="M35">
            <v>4853196</v>
          </cell>
          <cell r="N35">
            <v>3275000</v>
          </cell>
          <cell r="O35">
            <v>0</v>
          </cell>
          <cell r="P35" t="e">
            <v>#REF!</v>
          </cell>
          <cell r="Q35" t="str">
            <v>COMMERCIAL</v>
          </cell>
          <cell r="R35" t="str">
            <v>6</v>
          </cell>
          <cell r="S35" t="str">
            <v>4398</v>
          </cell>
          <cell r="T35" t="str">
            <v>8454</v>
          </cell>
          <cell r="U35" t="str">
            <v>C</v>
          </cell>
          <cell r="V35" t="str">
            <v>Masonry Bearing</v>
          </cell>
          <cell r="W35">
            <v>1129035</v>
          </cell>
          <cell r="X35">
            <v>0</v>
          </cell>
          <cell r="Y35">
            <v>3125790</v>
          </cell>
          <cell r="Z35">
            <v>0</v>
          </cell>
          <cell r="AA35" t="str">
            <v>.638800</v>
          </cell>
          <cell r="AB35" t="str">
            <v>D</v>
          </cell>
          <cell r="AC35" t="str">
            <v>Low</v>
          </cell>
          <cell r="AD35" t="str">
            <v>1925</v>
          </cell>
          <cell r="AE35" t="str">
            <v>1925</v>
          </cell>
          <cell r="AF35" t="str">
            <v>0</v>
          </cell>
          <cell r="AG35" t="str">
            <v>1926</v>
          </cell>
          <cell r="AH35" t="str">
            <v>415</v>
          </cell>
          <cell r="AI35" t="str">
            <v>01/01/2004</v>
          </cell>
          <cell r="AJ35">
            <v>0</v>
          </cell>
          <cell r="AK35">
            <v>91800</v>
          </cell>
          <cell r="AL35">
            <v>93720</v>
          </cell>
          <cell r="AM35">
            <v>0</v>
          </cell>
          <cell r="AN35">
            <v>0</v>
          </cell>
          <cell r="AO35">
            <v>0</v>
          </cell>
          <cell r="AP35">
            <v>91800</v>
          </cell>
          <cell r="AQ35">
            <v>1380</v>
          </cell>
          <cell r="AR35">
            <v>1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 t="str">
            <v>2</v>
          </cell>
          <cell r="BB35" t="str">
            <v>TRS A B C D 11A &amp; 12 &amp; ALL BLKS 11 14 15 16 21 22</v>
          </cell>
          <cell r="BC35" t="str">
            <v>23 26 27 &amp; AJD STS</v>
          </cell>
          <cell r="BD35" t="str">
            <v>6002</v>
          </cell>
          <cell r="BE35" t="str">
            <v>Inner Loop Southeast</v>
          </cell>
          <cell r="BF35" t="str">
            <v>142</v>
          </cell>
          <cell r="BG35" t="str">
            <v>1D Lyons, Denver/Houston Harbor, Pleasantville</v>
          </cell>
          <cell r="BH35" t="str">
            <v>5981.21</v>
          </cell>
          <cell r="BI35" t="str">
            <v>0</v>
          </cell>
          <cell r="BJ35" t="str">
            <v>01</v>
          </cell>
          <cell r="BK35" t="str">
            <v>5557A</v>
          </cell>
          <cell r="BL35" t="str">
            <v>494K</v>
          </cell>
          <cell r="BM35" t="str">
            <v>001 040 041 042 043 044 048 061 835 976</v>
          </cell>
          <cell r="BN35" t="str">
            <v>Real, Commercial</v>
          </cell>
          <cell r="BO35" t="str">
            <v>F1</v>
          </cell>
          <cell r="BP35" t="str">
            <v>Real, Commercial</v>
          </cell>
          <cell r="BQ35" t="str">
            <v>Warehouse</v>
          </cell>
          <cell r="BR35" t="str">
            <v>Shell, Industrial</v>
          </cell>
          <cell r="BS35" t="str">
            <v>8002</v>
          </cell>
          <cell r="BT35" t="str">
            <v>Land Neighborhood Section 2</v>
          </cell>
          <cell r="BU35">
            <v>550598</v>
          </cell>
          <cell r="BV35" t="str">
            <v>SF</v>
          </cell>
          <cell r="BW35" t="str">
            <v>1.0000</v>
          </cell>
          <cell r="BX35" t="str">
            <v>1.0000</v>
          </cell>
          <cell r="BY35" t="str">
            <v>1.0000</v>
          </cell>
          <cell r="BZ35" t="str">
            <v>1.0000</v>
          </cell>
          <cell r="CA35">
            <v>6</v>
          </cell>
          <cell r="CB35">
            <v>6</v>
          </cell>
          <cell r="CC35">
            <v>3303588</v>
          </cell>
          <cell r="CD35">
            <v>-1</v>
          </cell>
          <cell r="CE35" t="str">
            <v>02121100000016</v>
          </cell>
        </row>
        <row r="36">
          <cell r="C36" t="str">
            <v>02509700000011</v>
          </cell>
          <cell r="D36" t="str">
            <v>0250970000001</v>
          </cell>
          <cell r="E36" t="str">
            <v>08/22/2008</v>
          </cell>
          <cell r="F36" t="str">
            <v>EAST END HOLDINGS LTD</v>
          </cell>
          <cell r="G36">
            <v>0</v>
          </cell>
          <cell r="H36" t="str">
            <v>Avi</v>
          </cell>
          <cell r="I36" t="str">
            <v>7647 HARRISBURG BLVD</v>
          </cell>
          <cell r="J36" t="str">
            <v>HOUSTON</v>
          </cell>
          <cell r="K36" t="str">
            <v>77012</v>
          </cell>
          <cell r="L36">
            <v>370000</v>
          </cell>
          <cell r="M36">
            <v>424848</v>
          </cell>
          <cell r="N36">
            <v>390000</v>
          </cell>
          <cell r="O36">
            <v>0</v>
          </cell>
          <cell r="P36" t="e">
            <v>#REF!</v>
          </cell>
          <cell r="Q36" t="str">
            <v>COMMERCIAL</v>
          </cell>
          <cell r="R36" t="str">
            <v>1</v>
          </cell>
          <cell r="S36" t="str">
            <v>4398</v>
          </cell>
          <cell r="T36" t="str">
            <v>8454</v>
          </cell>
          <cell r="U36" t="str">
            <v>C</v>
          </cell>
          <cell r="V36" t="str">
            <v>Masonry Bearing</v>
          </cell>
          <cell r="W36">
            <v>90885</v>
          </cell>
          <cell r="X36">
            <v>0</v>
          </cell>
          <cell r="Y36">
            <v>181770</v>
          </cell>
          <cell r="Z36">
            <v>0</v>
          </cell>
          <cell r="AA36" t="str">
            <v>.500000</v>
          </cell>
          <cell r="AB36" t="str">
            <v>C</v>
          </cell>
          <cell r="AC36" t="str">
            <v>Average</v>
          </cell>
          <cell r="AD36" t="str">
            <v>1952</v>
          </cell>
          <cell r="AE36" t="str">
            <v>1952</v>
          </cell>
          <cell r="AF36" t="str">
            <v>0</v>
          </cell>
          <cell r="AG36" t="str">
            <v>1953</v>
          </cell>
          <cell r="AH36" t="str">
            <v>1006</v>
          </cell>
          <cell r="AI36" t="str">
            <v>01/01/2004</v>
          </cell>
          <cell r="AJ36" t="str">
            <v>FOR SALE @ $600,000 AS OF 2/28/2014</v>
          </cell>
          <cell r="AK36">
            <v>3920</v>
          </cell>
          <cell r="AL36">
            <v>4700</v>
          </cell>
          <cell r="AM36">
            <v>0</v>
          </cell>
          <cell r="AN36">
            <v>0</v>
          </cell>
          <cell r="AO36">
            <v>0</v>
          </cell>
          <cell r="AP36">
            <v>3920</v>
          </cell>
          <cell r="AQ36">
            <v>258</v>
          </cell>
          <cell r="AR36">
            <v>1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 t="str">
            <v>2</v>
          </cell>
          <cell r="BB36" t="str">
            <v>LTS 1 THRU 8 BLK 5</v>
          </cell>
          <cell r="BC36" t="str">
            <v>MAGNOLIA PARK SEC 2</v>
          </cell>
          <cell r="BD36" t="str">
            <v>6002</v>
          </cell>
          <cell r="BE36" t="str">
            <v>Inner Loop Southeast</v>
          </cell>
          <cell r="BF36" t="str">
            <v>140</v>
          </cell>
          <cell r="BG36" t="str">
            <v>1D Navigation, Harrisburg, Lawndale Areas</v>
          </cell>
          <cell r="BH36" t="str">
            <v>5915.20</v>
          </cell>
          <cell r="BI36" t="str">
            <v>0</v>
          </cell>
          <cell r="BJ36" t="str">
            <v>01</v>
          </cell>
          <cell r="BK36" t="str">
            <v>5556B</v>
          </cell>
          <cell r="BL36" t="str">
            <v>495W</v>
          </cell>
          <cell r="BM36" t="str">
            <v>001 040 041 042 043 044 048 061 976</v>
          </cell>
          <cell r="BN36" t="str">
            <v>Real, Commercial</v>
          </cell>
          <cell r="BO36" t="str">
            <v>F1</v>
          </cell>
          <cell r="BP36" t="str">
            <v>Real, Commercial</v>
          </cell>
          <cell r="BQ36" t="str">
            <v>Warehouse</v>
          </cell>
          <cell r="BR36" t="str">
            <v>Shell, Industrial</v>
          </cell>
          <cell r="BS36" t="str">
            <v>8002</v>
          </cell>
          <cell r="BT36" t="str">
            <v>Land Neighborhood Section 2</v>
          </cell>
          <cell r="BU36">
            <v>28000</v>
          </cell>
          <cell r="BV36" t="str">
            <v>SF</v>
          </cell>
          <cell r="BW36" t="str">
            <v>1.0000</v>
          </cell>
          <cell r="BX36" t="str">
            <v>1.0000</v>
          </cell>
          <cell r="BY36" t="str">
            <v>1.0000</v>
          </cell>
          <cell r="BZ36" t="str">
            <v>1.0000</v>
          </cell>
          <cell r="CA36">
            <v>9</v>
          </cell>
          <cell r="CB36">
            <v>9</v>
          </cell>
          <cell r="CC36">
            <v>245000</v>
          </cell>
          <cell r="CD36">
            <v>-1</v>
          </cell>
          <cell r="CE36" t="str">
            <v>02509700000011</v>
          </cell>
        </row>
        <row r="37">
          <cell r="C37" t="str">
            <v>02509700000012</v>
          </cell>
          <cell r="D37" t="str">
            <v>0250970000001</v>
          </cell>
          <cell r="E37" t="str">
            <v>08/22/2008</v>
          </cell>
          <cell r="F37" t="str">
            <v>EAST END HOLDINGS LTD</v>
          </cell>
          <cell r="G37">
            <v>0</v>
          </cell>
          <cell r="H37" t="str">
            <v>Avi</v>
          </cell>
          <cell r="I37" t="str">
            <v>7647 HARRISBURG BLVD</v>
          </cell>
          <cell r="J37" t="str">
            <v>HOUSTON</v>
          </cell>
          <cell r="K37" t="str">
            <v>77012</v>
          </cell>
          <cell r="L37">
            <v>370000</v>
          </cell>
          <cell r="M37">
            <v>424848</v>
          </cell>
          <cell r="N37">
            <v>390000</v>
          </cell>
          <cell r="O37">
            <v>0</v>
          </cell>
          <cell r="P37" t="e">
            <v>#REF!</v>
          </cell>
          <cell r="Q37" t="str">
            <v>COMMERCIAL</v>
          </cell>
          <cell r="R37" t="str">
            <v>2</v>
          </cell>
          <cell r="S37" t="str">
            <v>4399</v>
          </cell>
          <cell r="T37" t="str">
            <v>8454</v>
          </cell>
          <cell r="U37" t="str">
            <v>S</v>
          </cell>
          <cell r="V37" t="str">
            <v>Open Steel Skeleton</v>
          </cell>
          <cell r="W37">
            <v>56370</v>
          </cell>
          <cell r="X37">
            <v>0</v>
          </cell>
          <cell r="Y37">
            <v>112740</v>
          </cell>
          <cell r="Z37">
            <v>0</v>
          </cell>
          <cell r="AA37" t="str">
            <v>.500000</v>
          </cell>
          <cell r="AB37" t="str">
            <v>C</v>
          </cell>
          <cell r="AC37" t="str">
            <v>Average</v>
          </cell>
          <cell r="AD37" t="str">
            <v>1979</v>
          </cell>
          <cell r="AE37" t="str">
            <v>1979</v>
          </cell>
          <cell r="AF37" t="str">
            <v>0</v>
          </cell>
          <cell r="AG37" t="str">
            <v>1980</v>
          </cell>
          <cell r="AH37" t="str">
            <v>MAS</v>
          </cell>
          <cell r="AI37" t="str">
            <v>01/01/2004</v>
          </cell>
          <cell r="AJ37">
            <v>0</v>
          </cell>
          <cell r="AK37">
            <v>3000</v>
          </cell>
          <cell r="AL37">
            <v>3000</v>
          </cell>
          <cell r="AM37">
            <v>0</v>
          </cell>
          <cell r="AN37">
            <v>0</v>
          </cell>
          <cell r="AO37">
            <v>0</v>
          </cell>
          <cell r="AP37">
            <v>3000</v>
          </cell>
          <cell r="AQ37">
            <v>230</v>
          </cell>
          <cell r="AR37">
            <v>1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 t="str">
            <v>2</v>
          </cell>
          <cell r="BB37" t="str">
            <v>LTS 1 THRU 8 BLK 5</v>
          </cell>
          <cell r="BC37" t="str">
            <v>MAGNOLIA PARK SEC 2</v>
          </cell>
          <cell r="BD37" t="str">
            <v>6002</v>
          </cell>
          <cell r="BE37" t="str">
            <v>Inner Loop Southeast</v>
          </cell>
          <cell r="BF37" t="str">
            <v>140</v>
          </cell>
          <cell r="BG37" t="str">
            <v>1D Navigation, Harrisburg, Lawndale Areas</v>
          </cell>
          <cell r="BH37" t="str">
            <v>5915.20</v>
          </cell>
          <cell r="BI37" t="str">
            <v>0</v>
          </cell>
          <cell r="BJ37" t="str">
            <v>01</v>
          </cell>
          <cell r="BK37" t="str">
            <v>5556B</v>
          </cell>
          <cell r="BL37" t="str">
            <v>495W</v>
          </cell>
          <cell r="BM37" t="str">
            <v>001 040 041 042 043 044 048 061 976</v>
          </cell>
          <cell r="BN37" t="str">
            <v>Real, Commercial</v>
          </cell>
          <cell r="BO37" t="str">
            <v>F1</v>
          </cell>
          <cell r="BP37" t="str">
            <v>Real, Commercial</v>
          </cell>
          <cell r="BQ37" t="str">
            <v>Warehouse - Metallic</v>
          </cell>
          <cell r="BR37" t="str">
            <v>Shell, Industrial</v>
          </cell>
          <cell r="BS37" t="str">
            <v>8002</v>
          </cell>
          <cell r="BT37" t="str">
            <v>Land Neighborhood Section 2</v>
          </cell>
          <cell r="BU37">
            <v>28000</v>
          </cell>
          <cell r="BV37" t="str">
            <v>SF</v>
          </cell>
          <cell r="BW37" t="str">
            <v>1.0000</v>
          </cell>
          <cell r="BX37" t="str">
            <v>1.0000</v>
          </cell>
          <cell r="BY37" t="str">
            <v>1.0000</v>
          </cell>
          <cell r="BZ37" t="str">
            <v>1.0000</v>
          </cell>
          <cell r="CA37">
            <v>9</v>
          </cell>
          <cell r="CB37">
            <v>9</v>
          </cell>
          <cell r="CC37">
            <v>245000</v>
          </cell>
          <cell r="CD37">
            <v>-1</v>
          </cell>
          <cell r="CE37" t="str">
            <v>02509700000012</v>
          </cell>
        </row>
        <row r="38">
          <cell r="C38" t="str">
            <v>02509700000013</v>
          </cell>
          <cell r="D38" t="str">
            <v>0250970000001</v>
          </cell>
          <cell r="E38" t="str">
            <v>08/22/2008</v>
          </cell>
          <cell r="F38" t="str">
            <v>EAST END HOLDINGS LTD</v>
          </cell>
          <cell r="G38">
            <v>0</v>
          </cell>
          <cell r="H38" t="str">
            <v>Avi</v>
          </cell>
          <cell r="I38" t="str">
            <v>7647 HARRISBURG BLVD</v>
          </cell>
          <cell r="J38" t="str">
            <v>HOUSTON</v>
          </cell>
          <cell r="K38" t="str">
            <v>77012</v>
          </cell>
          <cell r="L38">
            <v>370000</v>
          </cell>
          <cell r="M38">
            <v>424848</v>
          </cell>
          <cell r="N38">
            <v>390000</v>
          </cell>
          <cell r="O38">
            <v>0</v>
          </cell>
          <cell r="P38" t="e">
            <v>#REF!</v>
          </cell>
          <cell r="Q38" t="str">
            <v>COMMERCIAL</v>
          </cell>
          <cell r="R38" t="str">
            <v>3</v>
          </cell>
          <cell r="S38" t="str">
            <v>4399</v>
          </cell>
          <cell r="T38" t="str">
            <v>8454</v>
          </cell>
          <cell r="U38" t="str">
            <v>S</v>
          </cell>
          <cell r="V38" t="str">
            <v>Open Steel Skeleton</v>
          </cell>
          <cell r="W38">
            <v>71872</v>
          </cell>
          <cell r="X38">
            <v>0</v>
          </cell>
          <cell r="Y38">
            <v>140925</v>
          </cell>
          <cell r="Z38">
            <v>0</v>
          </cell>
          <cell r="AA38" t="str">
            <v>.490000</v>
          </cell>
          <cell r="AB38" t="str">
            <v>C</v>
          </cell>
          <cell r="AC38" t="str">
            <v>Average</v>
          </cell>
          <cell r="AD38" t="str">
            <v>1981</v>
          </cell>
          <cell r="AE38" t="str">
            <v>1981</v>
          </cell>
          <cell r="AF38" t="str">
            <v>0</v>
          </cell>
          <cell r="AG38" t="str">
            <v>1982</v>
          </cell>
          <cell r="AH38">
            <v>0</v>
          </cell>
          <cell r="AI38" t="str">
            <v>01/01/1997</v>
          </cell>
          <cell r="AJ38">
            <v>0</v>
          </cell>
          <cell r="AK38">
            <v>3750</v>
          </cell>
          <cell r="AL38">
            <v>3750</v>
          </cell>
          <cell r="AM38">
            <v>0</v>
          </cell>
          <cell r="AN38">
            <v>0</v>
          </cell>
          <cell r="AO38">
            <v>0</v>
          </cell>
          <cell r="AP38">
            <v>3750</v>
          </cell>
          <cell r="AQ38">
            <v>250</v>
          </cell>
          <cell r="AR38">
            <v>1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 t="str">
            <v>2</v>
          </cell>
          <cell r="BB38" t="str">
            <v>LTS 1 THRU 8 BLK 5</v>
          </cell>
          <cell r="BC38" t="str">
            <v>MAGNOLIA PARK SEC 2</v>
          </cell>
          <cell r="BD38" t="str">
            <v>6002</v>
          </cell>
          <cell r="BE38" t="str">
            <v>Inner Loop Southeast</v>
          </cell>
          <cell r="BF38" t="str">
            <v>140</v>
          </cell>
          <cell r="BG38" t="str">
            <v>1D Navigation, Harrisburg, Lawndale Areas</v>
          </cell>
          <cell r="BH38" t="str">
            <v>5915.20</v>
          </cell>
          <cell r="BI38" t="str">
            <v>0</v>
          </cell>
          <cell r="BJ38" t="str">
            <v>01</v>
          </cell>
          <cell r="BK38" t="str">
            <v>5556B</v>
          </cell>
          <cell r="BL38" t="str">
            <v>495W</v>
          </cell>
          <cell r="BM38" t="str">
            <v>001 040 041 042 043 044 048 061 976</v>
          </cell>
          <cell r="BN38" t="str">
            <v>Real, Commercial</v>
          </cell>
          <cell r="BO38" t="str">
            <v>F1</v>
          </cell>
          <cell r="BP38" t="str">
            <v>Real, Commercial</v>
          </cell>
          <cell r="BQ38" t="str">
            <v>Warehouse - Metallic</v>
          </cell>
          <cell r="BR38" t="str">
            <v>Shell, Industrial</v>
          </cell>
          <cell r="BS38" t="str">
            <v>8002</v>
          </cell>
          <cell r="BT38" t="str">
            <v>Land Neighborhood Section 2</v>
          </cell>
          <cell r="BU38">
            <v>28000</v>
          </cell>
          <cell r="BV38" t="str">
            <v>SF</v>
          </cell>
          <cell r="BW38" t="str">
            <v>1.0000</v>
          </cell>
          <cell r="BX38" t="str">
            <v>1.0000</v>
          </cell>
          <cell r="BY38" t="str">
            <v>1.0000</v>
          </cell>
          <cell r="BZ38" t="str">
            <v>1.0000</v>
          </cell>
          <cell r="CA38">
            <v>9</v>
          </cell>
          <cell r="CB38">
            <v>9</v>
          </cell>
          <cell r="CC38">
            <v>245000</v>
          </cell>
          <cell r="CD38">
            <v>-1</v>
          </cell>
          <cell r="CE38" t="str">
            <v>02509700000013</v>
          </cell>
        </row>
        <row r="39">
          <cell r="C39" t="str">
            <v>02600400000051</v>
          </cell>
          <cell r="D39" t="str">
            <v>0260040000005</v>
          </cell>
          <cell r="E39" t="str">
            <v>11/21/2013</v>
          </cell>
          <cell r="F39" t="str">
            <v>MILAM 2 INTERESTS LLC</v>
          </cell>
          <cell r="G39" t="str">
            <v>WOOSTER'S GARDEN</v>
          </cell>
          <cell r="H39" t="str">
            <v>Aweida &amp; Baratizadeh</v>
          </cell>
          <cell r="I39" t="str">
            <v>0 TRAVIS</v>
          </cell>
          <cell r="J39" t="str">
            <v>HOUSTON</v>
          </cell>
          <cell r="K39" t="str">
            <v>77006</v>
          </cell>
          <cell r="L39">
            <v>460000</v>
          </cell>
          <cell r="M39">
            <v>482563</v>
          </cell>
          <cell r="N39">
            <v>468609</v>
          </cell>
          <cell r="O39">
            <v>0</v>
          </cell>
          <cell r="P39" t="e">
            <v>#REF!</v>
          </cell>
          <cell r="Q39" t="str">
            <v>COMMERCIAL</v>
          </cell>
          <cell r="R39" t="str">
            <v>1</v>
          </cell>
          <cell r="S39" t="str">
            <v>4327</v>
          </cell>
          <cell r="T39" t="str">
            <v>8442</v>
          </cell>
          <cell r="U39" t="str">
            <v>C</v>
          </cell>
          <cell r="V39" t="str">
            <v>Masonry Bearing</v>
          </cell>
          <cell r="W39">
            <v>214077</v>
          </cell>
          <cell r="X39">
            <v>0</v>
          </cell>
          <cell r="Y39">
            <v>301517</v>
          </cell>
          <cell r="Z39">
            <v>0</v>
          </cell>
          <cell r="AA39" t="str">
            <v>.290000</v>
          </cell>
          <cell r="AB39" t="str">
            <v>C</v>
          </cell>
          <cell r="AC39" t="str">
            <v>Average</v>
          </cell>
          <cell r="AD39" t="str">
            <v>1973</v>
          </cell>
          <cell r="AE39" t="str">
            <v>2004</v>
          </cell>
          <cell r="AF39" t="str">
            <v>2014</v>
          </cell>
          <cell r="AG39" t="str">
            <v>1974</v>
          </cell>
          <cell r="AH39" t="str">
            <v>HTS</v>
          </cell>
          <cell r="AI39" t="str">
            <v>01/01/2004</v>
          </cell>
          <cell r="AJ39">
            <v>0</v>
          </cell>
          <cell r="AK39">
            <v>2952</v>
          </cell>
          <cell r="AL39">
            <v>2952</v>
          </cell>
          <cell r="AM39">
            <v>0</v>
          </cell>
          <cell r="AN39">
            <v>0</v>
          </cell>
          <cell r="AO39">
            <v>0</v>
          </cell>
          <cell r="AP39">
            <v>2952</v>
          </cell>
          <cell r="AQ39">
            <v>226</v>
          </cell>
          <cell r="AR39">
            <v>1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 t="str">
            <v>3</v>
          </cell>
          <cell r="BB39" t="str">
            <v>TRS 5 &amp; 6A BLK 4</v>
          </cell>
          <cell r="BC39" t="str">
            <v>MAIN STREET</v>
          </cell>
          <cell r="BD39" t="str">
            <v>5003</v>
          </cell>
          <cell r="BE39" t="str">
            <v>Inner Loop West</v>
          </cell>
          <cell r="BF39" t="str">
            <v>130</v>
          </cell>
          <cell r="BG39" t="str">
            <v>1C Midtown, Riverside Terrace, University Areas</v>
          </cell>
          <cell r="BH39" t="str">
            <v>5958.06</v>
          </cell>
          <cell r="BI39" t="str">
            <v>0</v>
          </cell>
          <cell r="BJ39" t="str">
            <v>01</v>
          </cell>
          <cell r="BK39" t="str">
            <v>5356B</v>
          </cell>
          <cell r="BL39" t="str">
            <v>493T</v>
          </cell>
          <cell r="BM39" t="str">
            <v>001 040 041 042 043 044 048 061 285 300 581 953 958</v>
          </cell>
          <cell r="BN39" t="str">
            <v>Real, Commercial</v>
          </cell>
          <cell r="BO39" t="str">
            <v>F1</v>
          </cell>
          <cell r="BP39" t="str">
            <v>Real, Commercial</v>
          </cell>
          <cell r="BQ39" t="str">
            <v>Bar/Lounge</v>
          </cell>
          <cell r="BR39" t="str">
            <v>Bar/Tavern</v>
          </cell>
          <cell r="BS39" t="str">
            <v>8003</v>
          </cell>
          <cell r="BT39" t="str">
            <v>Land Neighborhood Section 3</v>
          </cell>
          <cell r="BU39">
            <v>5000</v>
          </cell>
          <cell r="BV39" t="str">
            <v>SF</v>
          </cell>
          <cell r="BW39" t="str">
            <v>1.0000</v>
          </cell>
          <cell r="BX39" t="str">
            <v>1.0000</v>
          </cell>
          <cell r="BY39" t="str">
            <v>1.0000</v>
          </cell>
          <cell r="BZ39" t="str">
            <v>1.0000</v>
          </cell>
          <cell r="CA39">
            <v>50</v>
          </cell>
          <cell r="CB39">
            <v>50</v>
          </cell>
          <cell r="CC39">
            <v>250000</v>
          </cell>
          <cell r="CD39">
            <v>-1</v>
          </cell>
          <cell r="CE39" t="str">
            <v>02600400000051</v>
          </cell>
        </row>
        <row r="40">
          <cell r="C40" t="str">
            <v>02601200000041</v>
          </cell>
          <cell r="D40" t="str">
            <v>0260120000004</v>
          </cell>
          <cell r="E40" t="str">
            <v>03/10/2016</v>
          </cell>
          <cell r="F40" t="str">
            <v>HOLMAN INTERESTS LLC</v>
          </cell>
          <cell r="G40" t="str">
            <v>HOLMAN DRAFT HOUSE</v>
          </cell>
          <cell r="H40" t="str">
            <v>Aweida &amp; Baratizadeh</v>
          </cell>
          <cell r="I40" t="str">
            <v>820 HOLMAN ST</v>
          </cell>
          <cell r="J40" t="str">
            <v>HOUSTON</v>
          </cell>
          <cell r="K40" t="str">
            <v>77002</v>
          </cell>
          <cell r="L40">
            <v>1414432</v>
          </cell>
          <cell r="M40">
            <v>1488013</v>
          </cell>
          <cell r="N40">
            <v>1425000</v>
          </cell>
          <cell r="O40">
            <v>0</v>
          </cell>
          <cell r="P40" t="e">
            <v>#REF!</v>
          </cell>
          <cell r="Q40" t="str">
            <v>COMMERCIAL</v>
          </cell>
          <cell r="R40" t="str">
            <v>1</v>
          </cell>
          <cell r="S40" t="str">
            <v>4327</v>
          </cell>
          <cell r="T40" t="str">
            <v>8441</v>
          </cell>
          <cell r="U40" t="str">
            <v>C</v>
          </cell>
          <cell r="V40" t="str">
            <v>Masonry Bearing</v>
          </cell>
          <cell r="W40">
            <v>472125</v>
          </cell>
          <cell r="X40">
            <v>0</v>
          </cell>
          <cell r="Y40">
            <v>621217</v>
          </cell>
          <cell r="Z40">
            <v>0</v>
          </cell>
          <cell r="AA40" t="str">
            <v>.240000</v>
          </cell>
          <cell r="AB40" t="str">
            <v>B</v>
          </cell>
          <cell r="AC40" t="str">
            <v>Good</v>
          </cell>
          <cell r="AD40" t="str">
            <v>1960</v>
          </cell>
          <cell r="AE40" t="str">
            <v>2006</v>
          </cell>
          <cell r="AF40" t="str">
            <v>2017</v>
          </cell>
          <cell r="AG40" t="str">
            <v>1961</v>
          </cell>
          <cell r="AH40" t="str">
            <v>HTS</v>
          </cell>
          <cell r="AI40" t="str">
            <v>01/01/2004</v>
          </cell>
          <cell r="AJ40" t="str">
            <v>CHANGED USE TO LOUNGE. DEMO'D 2ND FLOOR. NOW OPEN TO ROOF. ADDED AREA TO MAKE BLDG RECTANGLE. ADDED ENCLOSED ENTRY. SEE OLD VS NEW PHOTOS.</v>
          </cell>
          <cell r="AK40">
            <v>4372</v>
          </cell>
          <cell r="AL40">
            <v>5432</v>
          </cell>
          <cell r="AM40">
            <v>0</v>
          </cell>
          <cell r="AN40">
            <v>0</v>
          </cell>
          <cell r="AO40">
            <v>0</v>
          </cell>
          <cell r="AP40">
            <v>4372</v>
          </cell>
          <cell r="AQ40">
            <v>226</v>
          </cell>
          <cell r="AR40">
            <v>1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 t="str">
            <v>1</v>
          </cell>
          <cell r="BB40" t="str">
            <v>LTS 4 &amp; 5 &amp; TRS 9A 10A 11 &amp;</v>
          </cell>
          <cell r="BC40" t="str">
            <v>11A BLK 12</v>
          </cell>
          <cell r="BD40" t="str">
            <v>5001</v>
          </cell>
          <cell r="BE40" t="str">
            <v>Central Business District</v>
          </cell>
          <cell r="BF40" t="str">
            <v>130</v>
          </cell>
          <cell r="BG40" t="str">
            <v>1C Midtown, Riverside Terrace, University Areas</v>
          </cell>
          <cell r="BH40" t="str">
            <v>5958.06</v>
          </cell>
          <cell r="BI40" t="str">
            <v>0</v>
          </cell>
          <cell r="BJ40" t="str">
            <v>01</v>
          </cell>
          <cell r="BK40" t="str">
            <v>5356B</v>
          </cell>
          <cell r="BL40" t="str">
            <v>493T</v>
          </cell>
          <cell r="BM40" t="str">
            <v>001 040 041 042 043 044 048 061 285 300 581 953 958</v>
          </cell>
          <cell r="BN40" t="str">
            <v>Real, Commercial</v>
          </cell>
          <cell r="BO40" t="str">
            <v>F1</v>
          </cell>
          <cell r="BP40" t="str">
            <v>Real, Commercial</v>
          </cell>
          <cell r="BQ40" t="str">
            <v>Bar/Lounge</v>
          </cell>
          <cell r="BR40" t="str">
            <v>Cocktail Lounge</v>
          </cell>
          <cell r="BS40" t="str">
            <v>8003</v>
          </cell>
          <cell r="BT40" t="str">
            <v>Land Neighborhood Section 3</v>
          </cell>
          <cell r="BU40">
            <v>18112</v>
          </cell>
          <cell r="BV40" t="str">
            <v>SF</v>
          </cell>
          <cell r="BW40" t="str">
            <v>1.0000</v>
          </cell>
          <cell r="BX40" t="str">
            <v>1.0000</v>
          </cell>
          <cell r="BY40" t="str">
            <v>1.0000</v>
          </cell>
          <cell r="BZ40" t="str">
            <v>1.0000</v>
          </cell>
          <cell r="CA40">
            <v>50</v>
          </cell>
          <cell r="CB40">
            <v>50</v>
          </cell>
          <cell r="CC40">
            <v>905600</v>
          </cell>
          <cell r="CD40">
            <v>-1</v>
          </cell>
          <cell r="CE40" t="str">
            <v>02601200000041</v>
          </cell>
        </row>
        <row r="41">
          <cell r="C41" t="str">
            <v>02601200000042</v>
          </cell>
          <cell r="D41" t="str">
            <v>0260120000004</v>
          </cell>
          <cell r="E41" t="str">
            <v>03/10/2016</v>
          </cell>
          <cell r="F41" t="str">
            <v>HOLMAN INTERESTS LLC</v>
          </cell>
          <cell r="G41" t="str">
            <v>HOLMAN DRAFT HOUSE</v>
          </cell>
          <cell r="H41" t="str">
            <v>Aweida &amp; Baratizadeh</v>
          </cell>
          <cell r="I41" t="str">
            <v>820 HOLMAN ST</v>
          </cell>
          <cell r="J41" t="str">
            <v>HOUSTON</v>
          </cell>
          <cell r="K41" t="str">
            <v>77002</v>
          </cell>
          <cell r="L41">
            <v>1414432</v>
          </cell>
          <cell r="M41">
            <v>1488013</v>
          </cell>
          <cell r="N41">
            <v>1425000</v>
          </cell>
          <cell r="O41">
            <v>0</v>
          </cell>
          <cell r="P41" t="e">
            <v>#REF!</v>
          </cell>
          <cell r="Q41" t="str">
            <v>COMMERCIAL</v>
          </cell>
          <cell r="R41" t="str">
            <v>2</v>
          </cell>
          <cell r="S41" t="str">
            <v>4327</v>
          </cell>
          <cell r="T41" t="str">
            <v>8441</v>
          </cell>
          <cell r="U41" t="str">
            <v>C</v>
          </cell>
          <cell r="V41" t="str">
            <v>Masonry Bearing</v>
          </cell>
          <cell r="W41">
            <v>68500</v>
          </cell>
          <cell r="X41">
            <v>0</v>
          </cell>
          <cell r="Y41">
            <v>74457</v>
          </cell>
          <cell r="Z41">
            <v>0</v>
          </cell>
          <cell r="AA41" t="str">
            <v>.080000</v>
          </cell>
          <cell r="AB41" t="str">
            <v>B</v>
          </cell>
          <cell r="AC41" t="str">
            <v>Good</v>
          </cell>
          <cell r="AD41" t="str">
            <v>2015</v>
          </cell>
          <cell r="AE41" t="str">
            <v>2015</v>
          </cell>
          <cell r="AF41" t="str">
            <v>0</v>
          </cell>
          <cell r="AG41" t="str">
            <v>2016</v>
          </cell>
          <cell r="AH41">
            <v>0</v>
          </cell>
          <cell r="AI41" t="str">
            <v>12/30/1899</v>
          </cell>
          <cell r="AJ41">
            <v>0</v>
          </cell>
          <cell r="AK41">
            <v>524</v>
          </cell>
          <cell r="AL41">
            <v>524</v>
          </cell>
          <cell r="AM41">
            <v>0</v>
          </cell>
          <cell r="AN41">
            <v>0</v>
          </cell>
          <cell r="AO41">
            <v>0</v>
          </cell>
          <cell r="AP41">
            <v>524</v>
          </cell>
          <cell r="AQ41">
            <v>74</v>
          </cell>
          <cell r="AR41">
            <v>1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 t="str">
            <v>1</v>
          </cell>
          <cell r="BB41" t="str">
            <v>LTS 4 &amp; 5 &amp; TRS 9A 10A 11 &amp;</v>
          </cell>
          <cell r="BC41" t="str">
            <v>11A BLK 12</v>
          </cell>
          <cell r="BD41" t="str">
            <v>5001</v>
          </cell>
          <cell r="BE41" t="str">
            <v>Central Business District</v>
          </cell>
          <cell r="BF41" t="str">
            <v>130</v>
          </cell>
          <cell r="BG41" t="str">
            <v>1C Midtown, Riverside Terrace, University Areas</v>
          </cell>
          <cell r="BH41" t="str">
            <v>5958.06</v>
          </cell>
          <cell r="BI41" t="str">
            <v>0</v>
          </cell>
          <cell r="BJ41" t="str">
            <v>01</v>
          </cell>
          <cell r="BK41" t="str">
            <v>5356B</v>
          </cell>
          <cell r="BL41" t="str">
            <v>493T</v>
          </cell>
          <cell r="BM41" t="str">
            <v>001 040 041 042 043 044 048 061 285 300 581 953 958</v>
          </cell>
          <cell r="BN41" t="str">
            <v>Real, Commercial</v>
          </cell>
          <cell r="BO41" t="str">
            <v>F1</v>
          </cell>
          <cell r="BP41" t="str">
            <v>Real, Commercial</v>
          </cell>
          <cell r="BQ41" t="str">
            <v>Bar/Lounge</v>
          </cell>
          <cell r="BR41" t="str">
            <v>Cocktail Lounge</v>
          </cell>
          <cell r="BS41" t="str">
            <v>8003</v>
          </cell>
          <cell r="BT41" t="str">
            <v>Land Neighborhood Section 3</v>
          </cell>
          <cell r="BU41">
            <v>18112</v>
          </cell>
          <cell r="BV41" t="str">
            <v>SF</v>
          </cell>
          <cell r="BW41" t="str">
            <v>1.0000</v>
          </cell>
          <cell r="BX41" t="str">
            <v>1.0000</v>
          </cell>
          <cell r="BY41" t="str">
            <v>1.0000</v>
          </cell>
          <cell r="BZ41" t="str">
            <v>1.0000</v>
          </cell>
          <cell r="CA41">
            <v>50</v>
          </cell>
          <cell r="CB41">
            <v>50</v>
          </cell>
          <cell r="CC41">
            <v>905600</v>
          </cell>
          <cell r="CD41">
            <v>-1</v>
          </cell>
          <cell r="CE41" t="str">
            <v>02601200000042</v>
          </cell>
        </row>
        <row r="42">
          <cell r="C42" t="str">
            <v>02609500000011</v>
          </cell>
          <cell r="D42" t="str">
            <v>0260950000001</v>
          </cell>
          <cell r="E42" t="str">
            <v>10/05/2017</v>
          </cell>
          <cell r="F42" t="str">
            <v>ORSAK &amp; STEVENS LLC</v>
          </cell>
          <cell r="G42" t="str">
            <v>SOUTHWESTERN PAINT</v>
          </cell>
          <cell r="H42">
            <v>0</v>
          </cell>
          <cell r="I42" t="str">
            <v>1902 TAFT ST</v>
          </cell>
          <cell r="J42" t="str">
            <v>HOUSTON</v>
          </cell>
          <cell r="K42" t="str">
            <v>77006</v>
          </cell>
          <cell r="L42">
            <v>1280000</v>
          </cell>
          <cell r="M42">
            <v>0</v>
          </cell>
          <cell r="N42">
            <v>1408482</v>
          </cell>
          <cell r="O42">
            <v>0</v>
          </cell>
          <cell r="P42" t="e">
            <v>#REF!</v>
          </cell>
          <cell r="Q42" t="str">
            <v>COMMERCIAL</v>
          </cell>
          <cell r="R42" t="str">
            <v>1</v>
          </cell>
          <cell r="S42" t="str">
            <v>4373</v>
          </cell>
          <cell r="T42" t="str">
            <v>8353</v>
          </cell>
          <cell r="U42" t="str">
            <v>S</v>
          </cell>
          <cell r="V42" t="str">
            <v>Open Steel Skeleton</v>
          </cell>
          <cell r="W42">
            <v>184670</v>
          </cell>
          <cell r="X42">
            <v>0</v>
          </cell>
          <cell r="Y42">
            <v>323982</v>
          </cell>
          <cell r="Z42">
            <v>0</v>
          </cell>
          <cell r="AA42" t="str">
            <v>.430000</v>
          </cell>
          <cell r="AB42" t="str">
            <v>D</v>
          </cell>
          <cell r="AC42" t="str">
            <v>Low</v>
          </cell>
          <cell r="AD42" t="str">
            <v>1963</v>
          </cell>
          <cell r="AE42" t="str">
            <v>1993</v>
          </cell>
          <cell r="AF42" t="str">
            <v>2013</v>
          </cell>
          <cell r="AG42" t="str">
            <v>1971</v>
          </cell>
          <cell r="AH42" t="str">
            <v>1006</v>
          </cell>
          <cell r="AI42" t="str">
            <v>01/01/2004</v>
          </cell>
          <cell r="AJ42">
            <v>0</v>
          </cell>
          <cell r="AK42">
            <v>6150</v>
          </cell>
          <cell r="AL42">
            <v>7096</v>
          </cell>
          <cell r="AM42">
            <v>0</v>
          </cell>
          <cell r="AN42">
            <v>0</v>
          </cell>
          <cell r="AO42">
            <v>0</v>
          </cell>
          <cell r="AP42">
            <v>6150</v>
          </cell>
          <cell r="AQ42">
            <v>384</v>
          </cell>
          <cell r="AR42">
            <v>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 t="str">
            <v>3</v>
          </cell>
          <cell r="BB42" t="str">
            <v>LTS 1 2 &amp; 3 4 &amp; TR 10A</v>
          </cell>
          <cell r="BC42" t="str">
            <v>MEYER</v>
          </cell>
          <cell r="BD42" t="str">
            <v>5003</v>
          </cell>
          <cell r="BE42" t="str">
            <v>Inner Loop West</v>
          </cell>
          <cell r="BF42" t="str">
            <v>163</v>
          </cell>
          <cell r="BG42" t="str">
            <v>1F Montrose, Fourth Ward Areas</v>
          </cell>
          <cell r="BH42" t="str">
            <v>5904.02</v>
          </cell>
          <cell r="BI42" t="str">
            <v>0</v>
          </cell>
          <cell r="BJ42" t="str">
            <v>01</v>
          </cell>
          <cell r="BK42" t="str">
            <v>5357D</v>
          </cell>
          <cell r="BL42" t="str">
            <v>493N</v>
          </cell>
          <cell r="BM42" t="str">
            <v>001 040 041 042 043 044 048 061 930</v>
          </cell>
          <cell r="BN42" t="str">
            <v>Real, Commercial</v>
          </cell>
          <cell r="BO42" t="str">
            <v>F1</v>
          </cell>
          <cell r="BP42" t="str">
            <v>Real, Commercial</v>
          </cell>
          <cell r="BQ42" t="str">
            <v>Retail Single-Occupancy</v>
          </cell>
          <cell r="BR42" t="str">
            <v>Retail Store</v>
          </cell>
          <cell r="BS42" t="str">
            <v>8003</v>
          </cell>
          <cell r="BT42" t="str">
            <v>Land Neighborhood Section 3</v>
          </cell>
          <cell r="BU42">
            <v>17592</v>
          </cell>
          <cell r="BV42" t="str">
            <v>SF</v>
          </cell>
          <cell r="BW42" t="str">
            <v>1.0000</v>
          </cell>
          <cell r="BX42" t="str">
            <v>1.0000</v>
          </cell>
          <cell r="BY42" t="str">
            <v>1.0000</v>
          </cell>
          <cell r="BZ42" t="str">
            <v>1.0000</v>
          </cell>
          <cell r="CA42">
            <v>70</v>
          </cell>
          <cell r="CB42">
            <v>70</v>
          </cell>
          <cell r="CC42">
            <v>1231440</v>
          </cell>
          <cell r="CD42">
            <v>-1</v>
          </cell>
          <cell r="CE42" t="str">
            <v>02609500000011</v>
          </cell>
        </row>
        <row r="43">
          <cell r="C43" t="str">
            <v>03617500000211</v>
          </cell>
          <cell r="D43" t="str">
            <v>0361750000021</v>
          </cell>
          <cell r="E43" t="str">
            <v>03/15/2006</v>
          </cell>
          <cell r="F43" t="str">
            <v>702 BAY PARTNERS LP</v>
          </cell>
          <cell r="G43" t="str">
            <v>BARBAZZAR</v>
          </cell>
          <cell r="H43" t="str">
            <v>Avi</v>
          </cell>
          <cell r="I43" t="str">
            <v>702 W BAY AREA BLVD</v>
          </cell>
          <cell r="J43" t="str">
            <v>WEBSTER</v>
          </cell>
          <cell r="K43" t="str">
            <v>77598</v>
          </cell>
          <cell r="L43">
            <v>949000</v>
          </cell>
          <cell r="M43">
            <v>1081919</v>
          </cell>
          <cell r="N43">
            <v>1081919</v>
          </cell>
          <cell r="O43">
            <v>0</v>
          </cell>
          <cell r="P43" t="e">
            <v>#REF!</v>
          </cell>
          <cell r="Q43" t="str">
            <v>COMMERCIAL</v>
          </cell>
          <cell r="R43" t="str">
            <v>1</v>
          </cell>
          <cell r="S43" t="str">
            <v>4325</v>
          </cell>
          <cell r="T43" t="str">
            <v>8349</v>
          </cell>
          <cell r="U43" t="str">
            <v>D</v>
          </cell>
          <cell r="V43" t="str">
            <v>Wood or Light Steel</v>
          </cell>
          <cell r="W43">
            <v>593795</v>
          </cell>
          <cell r="X43">
            <v>0</v>
          </cell>
          <cell r="Y43">
            <v>682523</v>
          </cell>
          <cell r="Z43">
            <v>0</v>
          </cell>
          <cell r="AA43" t="str">
            <v>.130000</v>
          </cell>
          <cell r="AB43" t="str">
            <v>A</v>
          </cell>
          <cell r="AC43" t="str">
            <v>Excellent</v>
          </cell>
          <cell r="AD43" t="str">
            <v>2011</v>
          </cell>
          <cell r="AE43" t="str">
            <v>2014</v>
          </cell>
          <cell r="AF43" t="str">
            <v>2015</v>
          </cell>
          <cell r="AG43" t="str">
            <v>2012</v>
          </cell>
          <cell r="AH43" t="str">
            <v>01149</v>
          </cell>
          <cell r="AI43" t="str">
            <v>06/15/2015</v>
          </cell>
          <cell r="AJ43">
            <v>0</v>
          </cell>
          <cell r="AK43">
            <v>2453</v>
          </cell>
          <cell r="AL43">
            <v>2697</v>
          </cell>
          <cell r="AM43">
            <v>0</v>
          </cell>
          <cell r="AN43">
            <v>0</v>
          </cell>
          <cell r="AO43">
            <v>0</v>
          </cell>
          <cell r="AP43">
            <v>2453</v>
          </cell>
          <cell r="AQ43">
            <v>212</v>
          </cell>
          <cell r="AR43">
            <v>1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 t="str">
            <v>19</v>
          </cell>
          <cell r="BB43" t="str">
            <v>TR 5A</v>
          </cell>
          <cell r="BC43" t="str">
            <v>WEBSTER OUTLOTS 20</v>
          </cell>
          <cell r="BD43" t="str">
            <v>5019</v>
          </cell>
          <cell r="BE43" t="str">
            <v>Clear Lake</v>
          </cell>
          <cell r="BF43" t="str">
            <v>410</v>
          </cell>
          <cell r="BG43" t="str">
            <v>ISD 27 - West of NASA Parkway (I-45 Area)</v>
          </cell>
          <cell r="BH43" t="str">
            <v>9953.01</v>
          </cell>
          <cell r="BI43" t="str">
            <v>0</v>
          </cell>
          <cell r="BJ43" t="str">
            <v>27</v>
          </cell>
          <cell r="BK43" t="str">
            <v>5948B</v>
          </cell>
          <cell r="BL43" t="str">
            <v>618S</v>
          </cell>
          <cell r="BM43" t="str">
            <v>027 040 041 042 043 044 084</v>
          </cell>
          <cell r="BN43" t="str">
            <v>Real, Commercial</v>
          </cell>
          <cell r="BO43" t="str">
            <v>F1</v>
          </cell>
          <cell r="BP43" t="str">
            <v>Real, Commercial</v>
          </cell>
          <cell r="BQ43" t="str">
            <v>Fast Food</v>
          </cell>
          <cell r="BR43" t="str">
            <v>Fast Food Restaurant</v>
          </cell>
          <cell r="BS43" t="str">
            <v>8001</v>
          </cell>
          <cell r="BT43" t="str">
            <v>Land Neighborhood Section 1</v>
          </cell>
          <cell r="BU43">
            <v>30000</v>
          </cell>
          <cell r="BV43" t="str">
            <v>SF</v>
          </cell>
          <cell r="BW43" t="str">
            <v>1.0000</v>
          </cell>
          <cell r="BX43" t="str">
            <v>1.0000</v>
          </cell>
          <cell r="BY43" t="str">
            <v>1.0000</v>
          </cell>
          <cell r="BZ43" t="str">
            <v>1.0000</v>
          </cell>
          <cell r="CA43">
            <v>20</v>
          </cell>
          <cell r="CB43">
            <v>20</v>
          </cell>
          <cell r="CC43">
            <v>600000</v>
          </cell>
          <cell r="CD43">
            <v>-1</v>
          </cell>
          <cell r="CE43" t="str">
            <v>03617500000211</v>
          </cell>
        </row>
        <row r="44">
          <cell r="C44" t="str">
            <v>03705802301341</v>
          </cell>
          <cell r="D44" t="str">
            <v>0370580230134</v>
          </cell>
          <cell r="E44" t="str">
            <v>03/12/2014</v>
          </cell>
          <cell r="F44" t="str">
            <v>KOL PROPERTIES LLC</v>
          </cell>
          <cell r="G44">
            <v>0</v>
          </cell>
          <cell r="H44" t="str">
            <v>Kol</v>
          </cell>
          <cell r="I44" t="str">
            <v>6503 ATWELL DR</v>
          </cell>
          <cell r="J44" t="str">
            <v>HOUSTON</v>
          </cell>
          <cell r="K44" t="str">
            <v>77081</v>
          </cell>
          <cell r="L44">
            <v>217672</v>
          </cell>
          <cell r="M44">
            <v>218435</v>
          </cell>
          <cell r="N44">
            <v>217672</v>
          </cell>
          <cell r="O44">
            <v>0</v>
          </cell>
          <cell r="P44" t="e">
            <v>#REF!</v>
          </cell>
          <cell r="Q44" t="str">
            <v>COMMERCIAL</v>
          </cell>
          <cell r="R44" t="str">
            <v>1</v>
          </cell>
          <cell r="S44" t="str">
            <v>4399</v>
          </cell>
          <cell r="T44" t="str">
            <v>8454</v>
          </cell>
          <cell r="U44" t="str">
            <v>S</v>
          </cell>
          <cell r="V44" t="str">
            <v>Open Steel Skeleton</v>
          </cell>
          <cell r="W44">
            <v>8852</v>
          </cell>
          <cell r="X44">
            <v>0</v>
          </cell>
          <cell r="Y44">
            <v>72260</v>
          </cell>
          <cell r="Z44">
            <v>0</v>
          </cell>
          <cell r="AA44" t="str">
            <v>.877500</v>
          </cell>
          <cell r="AB44" t="str">
            <v>C</v>
          </cell>
          <cell r="AC44" t="str">
            <v>Average</v>
          </cell>
          <cell r="AD44" t="str">
            <v>1965</v>
          </cell>
          <cell r="AE44" t="str">
            <v>1965</v>
          </cell>
          <cell r="AF44" t="str">
            <v>0</v>
          </cell>
          <cell r="AG44" t="str">
            <v>1966</v>
          </cell>
          <cell r="AH44" t="str">
            <v>MAS</v>
          </cell>
          <cell r="AI44" t="str">
            <v>01/01/2004</v>
          </cell>
          <cell r="AJ44">
            <v>0</v>
          </cell>
          <cell r="AK44">
            <v>2000</v>
          </cell>
          <cell r="AL44">
            <v>2000</v>
          </cell>
          <cell r="AM44">
            <v>0</v>
          </cell>
          <cell r="AN44">
            <v>0</v>
          </cell>
          <cell r="AO44">
            <v>0</v>
          </cell>
          <cell r="AP44">
            <v>2000</v>
          </cell>
          <cell r="AQ44">
            <v>180</v>
          </cell>
          <cell r="AR44">
            <v>1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 t="str">
            <v>5</v>
          </cell>
          <cell r="BB44" t="str">
            <v>TR 7D BLK 23</v>
          </cell>
          <cell r="BC44" t="str">
            <v>WESTMORELAND FARMS</v>
          </cell>
          <cell r="BD44" t="str">
            <v>6005</v>
          </cell>
          <cell r="BE44" t="str">
            <v>Near Southwest</v>
          </cell>
          <cell r="BF44" t="str">
            <v>102</v>
          </cell>
          <cell r="BG44" t="str">
            <v>1A Sharpstown Area</v>
          </cell>
          <cell r="BH44" t="str">
            <v>5907.00</v>
          </cell>
          <cell r="BI44" t="str">
            <v>0</v>
          </cell>
          <cell r="BJ44" t="str">
            <v>01</v>
          </cell>
          <cell r="BK44" t="str">
            <v>5155C</v>
          </cell>
          <cell r="BL44" t="str">
            <v>531F</v>
          </cell>
          <cell r="BM44" t="str">
            <v>001 040 041 042 043 044 048 061 928</v>
          </cell>
          <cell r="BN44" t="str">
            <v>Real, Commercial</v>
          </cell>
          <cell r="BO44" t="str">
            <v>F1</v>
          </cell>
          <cell r="BP44" t="str">
            <v>Real, Commercial</v>
          </cell>
          <cell r="BQ44" t="str">
            <v>Warehouse - Metallic</v>
          </cell>
          <cell r="BR44" t="str">
            <v>Shell, Industrial</v>
          </cell>
          <cell r="BS44" t="str">
            <v>8004</v>
          </cell>
          <cell r="BT44" t="str">
            <v>Land Neighborhood Section 4</v>
          </cell>
          <cell r="BU44">
            <v>15250</v>
          </cell>
          <cell r="BV44" t="str">
            <v>SF</v>
          </cell>
          <cell r="BW44" t="str">
            <v>1.0000</v>
          </cell>
          <cell r="BX44" t="str">
            <v>1.0000</v>
          </cell>
          <cell r="BY44" t="str">
            <v>1.0000</v>
          </cell>
          <cell r="BZ44" t="str">
            <v>1.0000</v>
          </cell>
          <cell r="CA44">
            <v>12</v>
          </cell>
          <cell r="CB44">
            <v>12</v>
          </cell>
          <cell r="CC44">
            <v>183000</v>
          </cell>
          <cell r="CD44">
            <v>-1</v>
          </cell>
          <cell r="CE44" t="str">
            <v>03705802301341</v>
          </cell>
        </row>
        <row r="45">
          <cell r="C45" t="str">
            <v>03705802301342</v>
          </cell>
          <cell r="D45" t="str">
            <v>0370580230134</v>
          </cell>
          <cell r="E45" t="str">
            <v>03/12/2014</v>
          </cell>
          <cell r="F45" t="str">
            <v>KOL PROPERTIES LLC</v>
          </cell>
          <cell r="G45">
            <v>0</v>
          </cell>
          <cell r="H45" t="str">
            <v>Kol</v>
          </cell>
          <cell r="I45" t="str">
            <v>6503 ATWELL DR</v>
          </cell>
          <cell r="J45" t="str">
            <v>HOUSTON</v>
          </cell>
          <cell r="K45" t="str">
            <v>77081</v>
          </cell>
          <cell r="L45">
            <v>217672</v>
          </cell>
          <cell r="M45">
            <v>218435</v>
          </cell>
          <cell r="N45">
            <v>217672</v>
          </cell>
          <cell r="O45">
            <v>0</v>
          </cell>
          <cell r="P45" t="e">
            <v>#REF!</v>
          </cell>
          <cell r="Q45" t="str">
            <v>COMMERCIAL</v>
          </cell>
          <cell r="R45" t="str">
            <v>2</v>
          </cell>
          <cell r="S45" t="str">
            <v>4399</v>
          </cell>
          <cell r="T45" t="str">
            <v>8454</v>
          </cell>
          <cell r="U45" t="str">
            <v>S</v>
          </cell>
          <cell r="V45" t="str">
            <v>Open Steel Skeleton</v>
          </cell>
          <cell r="W45">
            <v>8441</v>
          </cell>
          <cell r="X45">
            <v>0</v>
          </cell>
          <cell r="Y45">
            <v>65034</v>
          </cell>
          <cell r="Z45">
            <v>0</v>
          </cell>
          <cell r="AA45" t="str">
            <v>.870200</v>
          </cell>
          <cell r="AB45" t="str">
            <v>C</v>
          </cell>
          <cell r="AC45" t="str">
            <v>Average</v>
          </cell>
          <cell r="AD45" t="str">
            <v>1983</v>
          </cell>
          <cell r="AE45" t="str">
            <v>1983</v>
          </cell>
          <cell r="AF45" t="str">
            <v>0</v>
          </cell>
          <cell r="AG45" t="str">
            <v>1984</v>
          </cell>
          <cell r="AH45">
            <v>0</v>
          </cell>
          <cell r="AI45" t="str">
            <v>01/01/1997</v>
          </cell>
          <cell r="AJ45">
            <v>0</v>
          </cell>
          <cell r="AK45">
            <v>1800</v>
          </cell>
          <cell r="AL45">
            <v>3000</v>
          </cell>
          <cell r="AM45">
            <v>0</v>
          </cell>
          <cell r="AN45">
            <v>0</v>
          </cell>
          <cell r="AO45">
            <v>0</v>
          </cell>
          <cell r="AP45">
            <v>1800</v>
          </cell>
          <cell r="AQ45">
            <v>180</v>
          </cell>
          <cell r="AR45">
            <v>1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 t="str">
            <v>5</v>
          </cell>
          <cell r="BB45" t="str">
            <v>TR 7D BLK 23</v>
          </cell>
          <cell r="BC45" t="str">
            <v>WESTMORELAND FARMS</v>
          </cell>
          <cell r="BD45" t="str">
            <v>6005</v>
          </cell>
          <cell r="BE45" t="str">
            <v>Near Southwest</v>
          </cell>
          <cell r="BF45" t="str">
            <v>102</v>
          </cell>
          <cell r="BG45" t="str">
            <v>1A Sharpstown Area</v>
          </cell>
          <cell r="BH45" t="str">
            <v>5907.00</v>
          </cell>
          <cell r="BI45" t="str">
            <v>0</v>
          </cell>
          <cell r="BJ45" t="str">
            <v>01</v>
          </cell>
          <cell r="BK45" t="str">
            <v>5155C</v>
          </cell>
          <cell r="BL45" t="str">
            <v>531F</v>
          </cell>
          <cell r="BM45" t="str">
            <v>001 040 041 042 043 044 048 061 928</v>
          </cell>
          <cell r="BN45" t="str">
            <v>Real, Commercial</v>
          </cell>
          <cell r="BO45" t="str">
            <v>F1</v>
          </cell>
          <cell r="BP45" t="str">
            <v>Real, Commercial</v>
          </cell>
          <cell r="BQ45" t="str">
            <v>Warehouse - Metallic</v>
          </cell>
          <cell r="BR45" t="str">
            <v>Shell, Industrial</v>
          </cell>
          <cell r="BS45" t="str">
            <v>8004</v>
          </cell>
          <cell r="BT45" t="str">
            <v>Land Neighborhood Section 4</v>
          </cell>
          <cell r="BU45">
            <v>15250</v>
          </cell>
          <cell r="BV45" t="str">
            <v>SF</v>
          </cell>
          <cell r="BW45" t="str">
            <v>1.0000</v>
          </cell>
          <cell r="BX45" t="str">
            <v>1.0000</v>
          </cell>
          <cell r="BY45" t="str">
            <v>1.0000</v>
          </cell>
          <cell r="BZ45" t="str">
            <v>1.0000</v>
          </cell>
          <cell r="CA45">
            <v>12</v>
          </cell>
          <cell r="CB45">
            <v>12</v>
          </cell>
          <cell r="CC45">
            <v>183000</v>
          </cell>
          <cell r="CD45">
            <v>-1</v>
          </cell>
          <cell r="CE45" t="str">
            <v>03705802301342</v>
          </cell>
        </row>
        <row r="46">
          <cell r="C46" t="str">
            <v>03705802301343</v>
          </cell>
          <cell r="D46" t="str">
            <v>0370580230134</v>
          </cell>
          <cell r="E46" t="str">
            <v>03/12/2014</v>
          </cell>
          <cell r="F46" t="str">
            <v>KOL PROPERTIES LLC</v>
          </cell>
          <cell r="G46">
            <v>0</v>
          </cell>
          <cell r="H46" t="str">
            <v>Kol</v>
          </cell>
          <cell r="I46" t="str">
            <v>6503 ATWELL DR</v>
          </cell>
          <cell r="J46" t="str">
            <v>HOUSTON</v>
          </cell>
          <cell r="K46" t="str">
            <v>77081</v>
          </cell>
          <cell r="L46">
            <v>217672</v>
          </cell>
          <cell r="M46">
            <v>218435</v>
          </cell>
          <cell r="N46">
            <v>217672</v>
          </cell>
          <cell r="O46">
            <v>0</v>
          </cell>
          <cell r="P46" t="e">
            <v>#REF!</v>
          </cell>
          <cell r="Q46" t="str">
            <v>COMMERCIAL</v>
          </cell>
          <cell r="R46" t="str">
            <v>3</v>
          </cell>
          <cell r="S46" t="str">
            <v>4399</v>
          </cell>
          <cell r="T46" t="str">
            <v>8471</v>
          </cell>
          <cell r="U46" t="str">
            <v>S</v>
          </cell>
          <cell r="V46" t="str">
            <v>Open Steel Skeleton</v>
          </cell>
          <cell r="W46">
            <v>14887</v>
          </cell>
          <cell r="X46">
            <v>0</v>
          </cell>
          <cell r="Y46">
            <v>17112</v>
          </cell>
          <cell r="Z46">
            <v>0</v>
          </cell>
          <cell r="AA46" t="str">
            <v>.130000</v>
          </cell>
          <cell r="AB46" t="str">
            <v>C</v>
          </cell>
          <cell r="AC46" t="str">
            <v>Average</v>
          </cell>
          <cell r="AD46" t="str">
            <v>2013</v>
          </cell>
          <cell r="AE46" t="str">
            <v>2013</v>
          </cell>
          <cell r="AF46" t="str">
            <v>0</v>
          </cell>
          <cell r="AG46" t="str">
            <v>2016</v>
          </cell>
          <cell r="AH46">
            <v>0</v>
          </cell>
          <cell r="AI46" t="str">
            <v>12/30/1899</v>
          </cell>
          <cell r="AJ46">
            <v>0</v>
          </cell>
          <cell r="AK46">
            <v>800</v>
          </cell>
          <cell r="AL46">
            <v>800</v>
          </cell>
          <cell r="AM46">
            <v>0</v>
          </cell>
          <cell r="AN46">
            <v>0</v>
          </cell>
          <cell r="AO46">
            <v>0</v>
          </cell>
          <cell r="AP46">
            <v>800</v>
          </cell>
          <cell r="AQ46">
            <v>120</v>
          </cell>
          <cell r="AR46">
            <v>1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 t="str">
            <v>5</v>
          </cell>
          <cell r="BB46" t="str">
            <v>TR 7D BLK 23</v>
          </cell>
          <cell r="BC46" t="str">
            <v>WESTMORELAND FARMS</v>
          </cell>
          <cell r="BD46" t="str">
            <v>6005</v>
          </cell>
          <cell r="BE46" t="str">
            <v>Near Southwest</v>
          </cell>
          <cell r="BF46" t="str">
            <v>102</v>
          </cell>
          <cell r="BG46" t="str">
            <v>1A Sharpstown Area</v>
          </cell>
          <cell r="BH46" t="str">
            <v>5907.00</v>
          </cell>
          <cell r="BI46" t="str">
            <v>0</v>
          </cell>
          <cell r="BJ46" t="str">
            <v>01</v>
          </cell>
          <cell r="BK46" t="str">
            <v>5155C</v>
          </cell>
          <cell r="BL46" t="str">
            <v>531F</v>
          </cell>
          <cell r="BM46" t="str">
            <v>001 040 041 042 043 044 048 061 928</v>
          </cell>
          <cell r="BN46" t="str">
            <v>Real, Commercial</v>
          </cell>
          <cell r="BO46" t="str">
            <v>F1</v>
          </cell>
          <cell r="BP46" t="str">
            <v>Real, Commercial</v>
          </cell>
          <cell r="BQ46" t="str">
            <v>Warehouse - Metallic</v>
          </cell>
          <cell r="BR46" t="str">
            <v>Lt. Commercial Utility Build.</v>
          </cell>
          <cell r="BS46" t="str">
            <v>8004</v>
          </cell>
          <cell r="BT46" t="str">
            <v>Land Neighborhood Section 4</v>
          </cell>
          <cell r="BU46">
            <v>15250</v>
          </cell>
          <cell r="BV46" t="str">
            <v>SF</v>
          </cell>
          <cell r="BW46" t="str">
            <v>1.0000</v>
          </cell>
          <cell r="BX46" t="str">
            <v>1.0000</v>
          </cell>
          <cell r="BY46" t="str">
            <v>1.0000</v>
          </cell>
          <cell r="BZ46" t="str">
            <v>1.0000</v>
          </cell>
          <cell r="CA46">
            <v>12</v>
          </cell>
          <cell r="CB46">
            <v>12</v>
          </cell>
          <cell r="CC46">
            <v>183000</v>
          </cell>
          <cell r="CD46">
            <v>-1</v>
          </cell>
          <cell r="CE46" t="str">
            <v>03705802301343</v>
          </cell>
        </row>
        <row r="47">
          <cell r="C47" t="str">
            <v>03705802301351</v>
          </cell>
          <cell r="D47" t="str">
            <v>0370580230135</v>
          </cell>
          <cell r="E47" t="str">
            <v>11/19/2009</v>
          </cell>
          <cell r="F47" t="str">
            <v>YH PROPERTIES LLC</v>
          </cell>
          <cell r="G47">
            <v>0</v>
          </cell>
          <cell r="H47" t="str">
            <v>Kol</v>
          </cell>
          <cell r="I47" t="str">
            <v>6427 ATWELL DR</v>
          </cell>
          <cell r="J47" t="str">
            <v>HOUSTON</v>
          </cell>
          <cell r="K47" t="str">
            <v>77081</v>
          </cell>
          <cell r="L47">
            <v>160413</v>
          </cell>
          <cell r="M47">
            <v>173885</v>
          </cell>
          <cell r="N47">
            <v>167808</v>
          </cell>
          <cell r="O47">
            <v>0</v>
          </cell>
          <cell r="P47" t="e">
            <v>#REF!</v>
          </cell>
          <cell r="Q47" t="str">
            <v>COMMERCIAL</v>
          </cell>
          <cell r="R47" t="str">
            <v>1</v>
          </cell>
          <cell r="S47" t="str">
            <v>4399</v>
          </cell>
          <cell r="T47" t="str">
            <v>8454</v>
          </cell>
          <cell r="U47" t="str">
            <v>S</v>
          </cell>
          <cell r="V47" t="str">
            <v>Open Steel Skeleton</v>
          </cell>
          <cell r="W47">
            <v>65901</v>
          </cell>
          <cell r="X47">
            <v>0</v>
          </cell>
          <cell r="Y47">
            <v>131802</v>
          </cell>
          <cell r="Z47">
            <v>0</v>
          </cell>
          <cell r="AA47" t="str">
            <v>.500000</v>
          </cell>
          <cell r="AB47" t="str">
            <v>C</v>
          </cell>
          <cell r="AC47" t="str">
            <v>Average</v>
          </cell>
          <cell r="AD47" t="str">
            <v>1964</v>
          </cell>
          <cell r="AE47" t="str">
            <v>1964</v>
          </cell>
          <cell r="AF47" t="str">
            <v>0</v>
          </cell>
          <cell r="AG47" t="str">
            <v>1965</v>
          </cell>
          <cell r="AH47" t="str">
            <v>HTS</v>
          </cell>
          <cell r="AI47" t="str">
            <v>01/01/2004</v>
          </cell>
          <cell r="AJ47">
            <v>0</v>
          </cell>
          <cell r="AK47">
            <v>3648</v>
          </cell>
          <cell r="AL47">
            <v>3648</v>
          </cell>
          <cell r="AM47">
            <v>0</v>
          </cell>
          <cell r="AN47">
            <v>0</v>
          </cell>
          <cell r="AO47">
            <v>0</v>
          </cell>
          <cell r="AP47">
            <v>3648</v>
          </cell>
          <cell r="AQ47">
            <v>248</v>
          </cell>
          <cell r="AR47">
            <v>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 t="str">
            <v>5</v>
          </cell>
          <cell r="BB47" t="str">
            <v>TR 7E BLK 23</v>
          </cell>
          <cell r="BC47" t="str">
            <v>WESTMORELAND FARMS</v>
          </cell>
          <cell r="BD47" t="str">
            <v>6005</v>
          </cell>
          <cell r="BE47" t="str">
            <v>Near Southwest</v>
          </cell>
          <cell r="BF47" t="str">
            <v>102</v>
          </cell>
          <cell r="BG47" t="str">
            <v>1A Sharpstown Area</v>
          </cell>
          <cell r="BH47" t="str">
            <v>5907.00</v>
          </cell>
          <cell r="BI47" t="str">
            <v>0</v>
          </cell>
          <cell r="BJ47" t="str">
            <v>01</v>
          </cell>
          <cell r="BK47" t="str">
            <v>5155C</v>
          </cell>
          <cell r="BL47" t="str">
            <v>531F</v>
          </cell>
          <cell r="BM47" t="str">
            <v>001 040 041 042 043 044 048 061 928</v>
          </cell>
          <cell r="BN47" t="str">
            <v>Real, Commercial</v>
          </cell>
          <cell r="BO47" t="str">
            <v>F1</v>
          </cell>
          <cell r="BP47" t="str">
            <v>Real, Commercial</v>
          </cell>
          <cell r="BQ47" t="str">
            <v>Warehouse - Metallic</v>
          </cell>
          <cell r="BR47" t="str">
            <v>Shell, Industrial</v>
          </cell>
          <cell r="BS47" t="str">
            <v>8004</v>
          </cell>
          <cell r="BT47" t="str">
            <v>Land Neighborhood Section 4</v>
          </cell>
          <cell r="BU47">
            <v>9120</v>
          </cell>
          <cell r="BV47" t="str">
            <v>SF</v>
          </cell>
          <cell r="BW47" t="str">
            <v>1.0000</v>
          </cell>
          <cell r="BX47" t="str">
            <v>1.0000</v>
          </cell>
          <cell r="BY47" t="str">
            <v>1.0000</v>
          </cell>
          <cell r="BZ47" t="str">
            <v>1.0000</v>
          </cell>
          <cell r="CA47">
            <v>12</v>
          </cell>
          <cell r="CB47">
            <v>12</v>
          </cell>
          <cell r="CC47">
            <v>109440</v>
          </cell>
          <cell r="CD47">
            <v>-1</v>
          </cell>
          <cell r="CE47" t="str">
            <v>03705802301351</v>
          </cell>
        </row>
        <row r="48">
          <cell r="C48" t="str">
            <v>03705802301361</v>
          </cell>
          <cell r="D48" t="str">
            <v>0370580230136</v>
          </cell>
          <cell r="E48" t="str">
            <v>09/03/2014</v>
          </cell>
          <cell r="F48" t="str">
            <v>KOL PROPERTIES LLC</v>
          </cell>
          <cell r="G48" t="str">
            <v>MBM</v>
          </cell>
          <cell r="H48" t="str">
            <v>Kol</v>
          </cell>
          <cell r="I48" t="str">
            <v>6423 ATWELL DR</v>
          </cell>
          <cell r="J48" t="str">
            <v>HOUSTON</v>
          </cell>
          <cell r="K48" t="str">
            <v>77081</v>
          </cell>
          <cell r="L48">
            <v>354056</v>
          </cell>
          <cell r="M48">
            <v>362401</v>
          </cell>
          <cell r="N48">
            <v>357809</v>
          </cell>
          <cell r="O48">
            <v>0</v>
          </cell>
          <cell r="P48" t="e">
            <v>#REF!</v>
          </cell>
          <cell r="Q48" t="str">
            <v>COMMERCIAL</v>
          </cell>
          <cell r="R48" t="str">
            <v>1</v>
          </cell>
          <cell r="S48" t="str">
            <v>4399</v>
          </cell>
          <cell r="T48" t="str">
            <v>8454</v>
          </cell>
          <cell r="U48" t="str">
            <v>S</v>
          </cell>
          <cell r="V48" t="str">
            <v>Open Steel Skeleton</v>
          </cell>
          <cell r="W48">
            <v>39150</v>
          </cell>
          <cell r="X48">
            <v>0</v>
          </cell>
          <cell r="Y48">
            <v>108390</v>
          </cell>
          <cell r="Z48">
            <v>0</v>
          </cell>
          <cell r="AA48" t="str">
            <v>.638800</v>
          </cell>
          <cell r="AB48" t="str">
            <v>C</v>
          </cell>
          <cell r="AC48" t="str">
            <v>Average</v>
          </cell>
          <cell r="AD48" t="str">
            <v>1966</v>
          </cell>
          <cell r="AE48" t="str">
            <v>1966</v>
          </cell>
          <cell r="AF48" t="str">
            <v>0</v>
          </cell>
          <cell r="AG48" t="str">
            <v>1967</v>
          </cell>
          <cell r="AH48" t="str">
            <v>MAS</v>
          </cell>
          <cell r="AI48" t="str">
            <v>01/01/2004</v>
          </cell>
          <cell r="AJ48">
            <v>0</v>
          </cell>
          <cell r="AK48">
            <v>3000</v>
          </cell>
          <cell r="AL48">
            <v>6370</v>
          </cell>
          <cell r="AM48">
            <v>0</v>
          </cell>
          <cell r="AN48">
            <v>0</v>
          </cell>
          <cell r="AO48">
            <v>0</v>
          </cell>
          <cell r="AP48">
            <v>3000</v>
          </cell>
          <cell r="AQ48">
            <v>230</v>
          </cell>
          <cell r="AR48">
            <v>1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 t="str">
            <v>5</v>
          </cell>
          <cell r="BB48" t="str">
            <v>TR 7F BLK 23</v>
          </cell>
          <cell r="BC48" t="str">
            <v>WESTMORELAND FARMS</v>
          </cell>
          <cell r="BD48" t="str">
            <v>6005</v>
          </cell>
          <cell r="BE48" t="str">
            <v>Near Southwest</v>
          </cell>
          <cell r="BF48" t="str">
            <v>102</v>
          </cell>
          <cell r="BG48" t="str">
            <v>1A Sharpstown Area</v>
          </cell>
          <cell r="BH48" t="str">
            <v>5907.00</v>
          </cell>
          <cell r="BI48" t="str">
            <v>0</v>
          </cell>
          <cell r="BJ48" t="str">
            <v>01</v>
          </cell>
          <cell r="BK48" t="str">
            <v>5155C</v>
          </cell>
          <cell r="BL48" t="str">
            <v>531F</v>
          </cell>
          <cell r="BM48" t="str">
            <v>001 040 041 042 043 044 048 061 928</v>
          </cell>
          <cell r="BN48" t="str">
            <v>Real, Commercial</v>
          </cell>
          <cell r="BO48" t="str">
            <v>F1</v>
          </cell>
          <cell r="BP48" t="str">
            <v>Real, Commercial</v>
          </cell>
          <cell r="BQ48" t="str">
            <v>Warehouse - Metallic</v>
          </cell>
          <cell r="BR48" t="str">
            <v>Shell, Industrial</v>
          </cell>
          <cell r="BS48" t="str">
            <v>8004</v>
          </cell>
          <cell r="BT48" t="str">
            <v>Land Neighborhood Section 4</v>
          </cell>
          <cell r="BU48">
            <v>7392</v>
          </cell>
          <cell r="BV48" t="str">
            <v>SF</v>
          </cell>
          <cell r="BW48" t="str">
            <v>1.0000</v>
          </cell>
          <cell r="BX48" t="str">
            <v>1.0000</v>
          </cell>
          <cell r="BY48" t="str">
            <v>1.0000</v>
          </cell>
          <cell r="BZ48" t="str">
            <v>1.0000</v>
          </cell>
          <cell r="CA48">
            <v>12</v>
          </cell>
          <cell r="CB48">
            <v>12</v>
          </cell>
          <cell r="CC48">
            <v>88704</v>
          </cell>
          <cell r="CD48">
            <v>-1</v>
          </cell>
          <cell r="CE48" t="str">
            <v>03705802301361</v>
          </cell>
        </row>
        <row r="49">
          <cell r="C49" t="str">
            <v>03705802301362</v>
          </cell>
          <cell r="D49" t="str">
            <v>0370580230136</v>
          </cell>
          <cell r="E49" t="str">
            <v>09/03/2014</v>
          </cell>
          <cell r="F49" t="str">
            <v>KOL PROPERTIES LLC</v>
          </cell>
          <cell r="G49" t="str">
            <v>MBM</v>
          </cell>
          <cell r="H49" t="str">
            <v>Kol</v>
          </cell>
          <cell r="I49" t="str">
            <v>6423 ATWELL DR</v>
          </cell>
          <cell r="J49" t="str">
            <v>HOUSTON</v>
          </cell>
          <cell r="K49" t="str">
            <v>77081</v>
          </cell>
          <cell r="L49">
            <v>354056</v>
          </cell>
          <cell r="M49">
            <v>362401</v>
          </cell>
          <cell r="N49">
            <v>357809</v>
          </cell>
          <cell r="O49">
            <v>0</v>
          </cell>
          <cell r="P49" t="e">
            <v>#REF!</v>
          </cell>
          <cell r="Q49" t="str">
            <v>COMMERCIAL</v>
          </cell>
          <cell r="R49" t="str">
            <v>2</v>
          </cell>
          <cell r="S49" t="str">
            <v>4398</v>
          </cell>
          <cell r="T49" t="str">
            <v>8454</v>
          </cell>
          <cell r="U49" t="str">
            <v>C</v>
          </cell>
          <cell r="V49" t="str">
            <v>Masonry Bearing</v>
          </cell>
          <cell r="W49">
            <v>54680</v>
          </cell>
          <cell r="X49">
            <v>0</v>
          </cell>
          <cell r="Y49">
            <v>148384</v>
          </cell>
          <cell r="Z49">
            <v>0</v>
          </cell>
          <cell r="AA49" t="str">
            <v>.631500</v>
          </cell>
          <cell r="AB49" t="str">
            <v>C</v>
          </cell>
          <cell r="AC49" t="str">
            <v>Average</v>
          </cell>
          <cell r="AD49" t="str">
            <v>1976</v>
          </cell>
          <cell r="AE49" t="str">
            <v>1976</v>
          </cell>
          <cell r="AF49" t="str">
            <v>0</v>
          </cell>
          <cell r="AG49" t="str">
            <v>1977</v>
          </cell>
          <cell r="AH49">
            <v>0</v>
          </cell>
          <cell r="AI49" t="str">
            <v>01/01/1997</v>
          </cell>
          <cell r="AJ49">
            <v>0</v>
          </cell>
          <cell r="AK49">
            <v>3200</v>
          </cell>
          <cell r="AL49">
            <v>4240</v>
          </cell>
          <cell r="AM49">
            <v>0</v>
          </cell>
          <cell r="AN49">
            <v>0</v>
          </cell>
          <cell r="AO49">
            <v>0</v>
          </cell>
          <cell r="AP49">
            <v>3200</v>
          </cell>
          <cell r="AQ49">
            <v>240</v>
          </cell>
          <cell r="AR49">
            <v>1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 t="str">
            <v>5</v>
          </cell>
          <cell r="BB49" t="str">
            <v>TR 7F BLK 23</v>
          </cell>
          <cell r="BC49" t="str">
            <v>WESTMORELAND FARMS</v>
          </cell>
          <cell r="BD49" t="str">
            <v>6005</v>
          </cell>
          <cell r="BE49" t="str">
            <v>Near Southwest</v>
          </cell>
          <cell r="BF49" t="str">
            <v>102</v>
          </cell>
          <cell r="BG49" t="str">
            <v>1A Sharpstown Area</v>
          </cell>
          <cell r="BH49" t="str">
            <v>5907.00</v>
          </cell>
          <cell r="BI49" t="str">
            <v>0</v>
          </cell>
          <cell r="BJ49" t="str">
            <v>01</v>
          </cell>
          <cell r="BK49" t="str">
            <v>5155C</v>
          </cell>
          <cell r="BL49" t="str">
            <v>531F</v>
          </cell>
          <cell r="BM49" t="str">
            <v>001 040 041 042 043 044 048 061 928</v>
          </cell>
          <cell r="BN49" t="str">
            <v>Real, Commercial</v>
          </cell>
          <cell r="BO49" t="str">
            <v>F1</v>
          </cell>
          <cell r="BP49" t="str">
            <v>Real, Commercial</v>
          </cell>
          <cell r="BQ49" t="str">
            <v>Warehouse</v>
          </cell>
          <cell r="BR49" t="str">
            <v>Shell, Industrial</v>
          </cell>
          <cell r="BS49" t="str">
            <v>8004</v>
          </cell>
          <cell r="BT49" t="str">
            <v>Land Neighborhood Section 4</v>
          </cell>
          <cell r="BU49">
            <v>12280</v>
          </cell>
          <cell r="BV49" t="str">
            <v>SF</v>
          </cell>
          <cell r="BW49" t="str">
            <v>1.0000</v>
          </cell>
          <cell r="BX49" t="str">
            <v>1.0000</v>
          </cell>
          <cell r="BY49" t="str">
            <v>1.0000</v>
          </cell>
          <cell r="BZ49" t="str">
            <v>1.0000</v>
          </cell>
          <cell r="CA49">
            <v>12</v>
          </cell>
          <cell r="CB49">
            <v>12</v>
          </cell>
          <cell r="CC49">
            <v>147360</v>
          </cell>
          <cell r="CD49">
            <v>-1</v>
          </cell>
          <cell r="CE49" t="str">
            <v>03705802301362</v>
          </cell>
        </row>
        <row r="50">
          <cell r="C50" t="str">
            <v>03828400000131</v>
          </cell>
          <cell r="D50" t="str">
            <v>0382840000013</v>
          </cell>
          <cell r="E50" t="str">
            <v>11/04/2008</v>
          </cell>
          <cell r="F50" t="str">
            <v>HEMPSTEAD 14620 PROPERTIES LLC</v>
          </cell>
          <cell r="G50">
            <v>0</v>
          </cell>
          <cell r="H50" t="str">
            <v>Barris</v>
          </cell>
          <cell r="I50" t="str">
            <v>14620 HEMPSTEAD RD</v>
          </cell>
          <cell r="J50" t="str">
            <v>HOUSTON</v>
          </cell>
          <cell r="K50" t="str">
            <v>77040</v>
          </cell>
          <cell r="L50">
            <v>1198000</v>
          </cell>
          <cell r="M50">
            <v>1297444</v>
          </cell>
          <cell r="N50">
            <v>1216174</v>
          </cell>
          <cell r="O50">
            <v>0</v>
          </cell>
          <cell r="P50" t="e">
            <v>#REF!</v>
          </cell>
          <cell r="Q50" t="str">
            <v>COMMERCIAL</v>
          </cell>
          <cell r="R50" t="str">
            <v>1</v>
          </cell>
          <cell r="S50" t="str">
            <v>4399</v>
          </cell>
          <cell r="T50" t="str">
            <v>8454</v>
          </cell>
          <cell r="U50" t="str">
            <v>S</v>
          </cell>
          <cell r="V50" t="str">
            <v>Open Steel Skeleton</v>
          </cell>
          <cell r="W50">
            <v>139101</v>
          </cell>
          <cell r="X50">
            <v>0</v>
          </cell>
          <cell r="Y50">
            <v>278201</v>
          </cell>
          <cell r="Z50">
            <v>0</v>
          </cell>
          <cell r="AA50" t="str">
            <v>.500000</v>
          </cell>
          <cell r="AB50" t="str">
            <v>C</v>
          </cell>
          <cell r="AC50" t="str">
            <v>Average</v>
          </cell>
          <cell r="AD50" t="str">
            <v>1973</v>
          </cell>
          <cell r="AE50" t="str">
            <v>1973</v>
          </cell>
          <cell r="AF50" t="str">
            <v>0</v>
          </cell>
          <cell r="AG50" t="str">
            <v>1974</v>
          </cell>
          <cell r="AH50" t="str">
            <v>HTS</v>
          </cell>
          <cell r="AI50" t="str">
            <v>01/01/2004</v>
          </cell>
          <cell r="AJ50" t="str">
            <v>2 UNITS</v>
          </cell>
          <cell r="AK50">
            <v>7700</v>
          </cell>
          <cell r="AL50">
            <v>7950</v>
          </cell>
          <cell r="AM50">
            <v>0</v>
          </cell>
          <cell r="AN50">
            <v>0</v>
          </cell>
          <cell r="AO50">
            <v>0</v>
          </cell>
          <cell r="AP50">
            <v>7700</v>
          </cell>
          <cell r="AQ50">
            <v>408</v>
          </cell>
          <cell r="AR50">
            <v>1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 t="str">
            <v>17</v>
          </cell>
          <cell r="BB50" t="str">
            <v>TRS 13A &amp; 13B</v>
          </cell>
          <cell r="BC50" t="str">
            <v>HAHLS SUBURBAN FARM SEC F</v>
          </cell>
          <cell r="BD50" t="str">
            <v>6017</v>
          </cell>
          <cell r="BE50" t="str">
            <v>Beltway Northwest</v>
          </cell>
          <cell r="BF50" t="str">
            <v>223</v>
          </cell>
          <cell r="BG50" t="str">
            <v>ISD 04 - Inside Beltway 8</v>
          </cell>
          <cell r="BH50" t="str">
            <v>9100.01</v>
          </cell>
          <cell r="BI50" t="str">
            <v>0</v>
          </cell>
          <cell r="BJ50" t="str">
            <v>04</v>
          </cell>
          <cell r="BK50" t="str">
            <v>4961B</v>
          </cell>
          <cell r="BL50" t="str">
            <v>410W</v>
          </cell>
          <cell r="BM50" t="str">
            <v>004 040 041 042 043 044 045 061</v>
          </cell>
          <cell r="BN50" t="str">
            <v>Real, Commercial</v>
          </cell>
          <cell r="BO50" t="str">
            <v>F1</v>
          </cell>
          <cell r="BP50" t="str">
            <v>Real, Commercial</v>
          </cell>
          <cell r="BQ50" t="str">
            <v>Warehouse - Metallic</v>
          </cell>
          <cell r="BR50" t="str">
            <v>Shell, Industrial</v>
          </cell>
          <cell r="BS50" t="str">
            <v>8004</v>
          </cell>
          <cell r="BT50" t="str">
            <v>Land Neighborhood Section 4</v>
          </cell>
          <cell r="BU50">
            <v>100981</v>
          </cell>
          <cell r="BV50" t="str">
            <v>SF</v>
          </cell>
          <cell r="BW50" t="str">
            <v>1.0000</v>
          </cell>
          <cell r="BX50" t="str">
            <v>1.0000</v>
          </cell>
          <cell r="BY50" t="str">
            <v>1.0000</v>
          </cell>
          <cell r="BZ50" t="str">
            <v>1.0000</v>
          </cell>
          <cell r="CA50">
            <v>4</v>
          </cell>
          <cell r="CB50">
            <v>4</v>
          </cell>
          <cell r="CC50">
            <v>403924</v>
          </cell>
          <cell r="CD50">
            <v>-1</v>
          </cell>
          <cell r="CE50" t="str">
            <v>03828400000131</v>
          </cell>
        </row>
        <row r="51">
          <cell r="C51" t="str">
            <v>03828400000132</v>
          </cell>
          <cell r="D51" t="str">
            <v>0382840000013</v>
          </cell>
          <cell r="E51" t="str">
            <v>11/04/2008</v>
          </cell>
          <cell r="F51" t="str">
            <v>HEMPSTEAD 14620 PROPERTIES LLC</v>
          </cell>
          <cell r="G51">
            <v>0</v>
          </cell>
          <cell r="H51" t="str">
            <v>Barris</v>
          </cell>
          <cell r="I51" t="str">
            <v>14620 HEMPSTEAD RD</v>
          </cell>
          <cell r="J51" t="str">
            <v>HOUSTON</v>
          </cell>
          <cell r="K51" t="str">
            <v>77040</v>
          </cell>
          <cell r="L51">
            <v>1198000</v>
          </cell>
          <cell r="M51">
            <v>1297444</v>
          </cell>
          <cell r="N51">
            <v>1216174</v>
          </cell>
          <cell r="O51">
            <v>0</v>
          </cell>
          <cell r="P51" t="e">
            <v>#REF!</v>
          </cell>
          <cell r="Q51" t="str">
            <v>COMMERCIAL</v>
          </cell>
          <cell r="R51" t="str">
            <v>2</v>
          </cell>
          <cell r="S51" t="str">
            <v>4399</v>
          </cell>
          <cell r="T51" t="str">
            <v>8454</v>
          </cell>
          <cell r="U51" t="str">
            <v>S</v>
          </cell>
          <cell r="V51" t="str">
            <v>Open Steel Skeleton</v>
          </cell>
          <cell r="W51">
            <v>249297</v>
          </cell>
          <cell r="X51">
            <v>0</v>
          </cell>
          <cell r="Y51">
            <v>498594</v>
          </cell>
          <cell r="Z51">
            <v>0</v>
          </cell>
          <cell r="AA51" t="str">
            <v>.500000</v>
          </cell>
          <cell r="AB51" t="str">
            <v>C</v>
          </cell>
          <cell r="AC51" t="str">
            <v>Average</v>
          </cell>
          <cell r="AD51" t="str">
            <v>1973</v>
          </cell>
          <cell r="AE51" t="str">
            <v>1973</v>
          </cell>
          <cell r="AF51" t="str">
            <v>0</v>
          </cell>
          <cell r="AG51" t="str">
            <v>1974</v>
          </cell>
          <cell r="AH51">
            <v>0</v>
          </cell>
          <cell r="AI51" t="str">
            <v>01/01/1997</v>
          </cell>
          <cell r="AJ51" t="str">
            <v>5 UNITS</v>
          </cell>
          <cell r="AK51">
            <v>13800</v>
          </cell>
          <cell r="AL51">
            <v>14550</v>
          </cell>
          <cell r="AM51">
            <v>0</v>
          </cell>
          <cell r="AN51">
            <v>0</v>
          </cell>
          <cell r="AO51">
            <v>0</v>
          </cell>
          <cell r="AP51">
            <v>13800</v>
          </cell>
          <cell r="AQ51">
            <v>652</v>
          </cell>
          <cell r="AR51">
            <v>1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 t="str">
            <v>17</v>
          </cell>
          <cell r="BB51" t="str">
            <v>TRS 13A &amp; 13B</v>
          </cell>
          <cell r="BC51" t="str">
            <v>HAHLS SUBURBAN FARM SEC F</v>
          </cell>
          <cell r="BD51" t="str">
            <v>6017</v>
          </cell>
          <cell r="BE51" t="str">
            <v>Beltway Northwest</v>
          </cell>
          <cell r="BF51" t="str">
            <v>223</v>
          </cell>
          <cell r="BG51" t="str">
            <v>ISD 04 - Inside Beltway 8</v>
          </cell>
          <cell r="BH51" t="str">
            <v>9100.01</v>
          </cell>
          <cell r="BI51" t="str">
            <v>0</v>
          </cell>
          <cell r="BJ51" t="str">
            <v>04</v>
          </cell>
          <cell r="BK51" t="str">
            <v>4961B</v>
          </cell>
          <cell r="BL51" t="str">
            <v>410W</v>
          </cell>
          <cell r="BM51" t="str">
            <v>004 040 041 042 043 044 045 061</v>
          </cell>
          <cell r="BN51" t="str">
            <v>Real, Commercial</v>
          </cell>
          <cell r="BO51" t="str">
            <v>F1</v>
          </cell>
          <cell r="BP51" t="str">
            <v>Real, Commercial</v>
          </cell>
          <cell r="BQ51" t="str">
            <v>Warehouse - Metallic</v>
          </cell>
          <cell r="BR51" t="str">
            <v>Shell, Industrial</v>
          </cell>
          <cell r="BS51" t="str">
            <v>8004</v>
          </cell>
          <cell r="BT51" t="str">
            <v>Land Neighborhood Section 4</v>
          </cell>
          <cell r="BU51">
            <v>100981</v>
          </cell>
          <cell r="BV51" t="str">
            <v>SF</v>
          </cell>
          <cell r="BW51" t="str">
            <v>1.0000</v>
          </cell>
          <cell r="BX51" t="str">
            <v>1.0000</v>
          </cell>
          <cell r="BY51" t="str">
            <v>1.0000</v>
          </cell>
          <cell r="BZ51" t="str">
            <v>1.0000</v>
          </cell>
          <cell r="CA51">
            <v>4</v>
          </cell>
          <cell r="CB51">
            <v>4</v>
          </cell>
          <cell r="CC51">
            <v>403924</v>
          </cell>
          <cell r="CD51">
            <v>-1</v>
          </cell>
          <cell r="CE51" t="str">
            <v>03828400000132</v>
          </cell>
        </row>
        <row r="52">
          <cell r="C52" t="str">
            <v>03828400000133</v>
          </cell>
          <cell r="D52" t="str">
            <v>0382840000013</v>
          </cell>
          <cell r="E52" t="str">
            <v>11/04/2008</v>
          </cell>
          <cell r="F52" t="str">
            <v>HEMPSTEAD 14620 PROPERTIES LLC</v>
          </cell>
          <cell r="G52">
            <v>0</v>
          </cell>
          <cell r="H52" t="str">
            <v>Barris</v>
          </cell>
          <cell r="I52" t="str">
            <v>14620 HEMPSTEAD RD</v>
          </cell>
          <cell r="J52" t="str">
            <v>HOUSTON</v>
          </cell>
          <cell r="K52" t="str">
            <v>77040</v>
          </cell>
          <cell r="L52">
            <v>1198000</v>
          </cell>
          <cell r="M52">
            <v>1297444</v>
          </cell>
          <cell r="N52">
            <v>1216174</v>
          </cell>
          <cell r="O52">
            <v>0</v>
          </cell>
          <cell r="P52" t="e">
            <v>#REF!</v>
          </cell>
          <cell r="Q52" t="str">
            <v>COMMERCIAL</v>
          </cell>
          <cell r="R52" t="str">
            <v>3</v>
          </cell>
          <cell r="S52" t="str">
            <v>4399</v>
          </cell>
          <cell r="T52" t="str">
            <v>8454</v>
          </cell>
          <cell r="U52" t="str">
            <v>S</v>
          </cell>
          <cell r="V52" t="str">
            <v>Open Steel Skeleton</v>
          </cell>
          <cell r="W52">
            <v>248394</v>
          </cell>
          <cell r="X52">
            <v>0</v>
          </cell>
          <cell r="Y52">
            <v>496788</v>
          </cell>
          <cell r="Z52">
            <v>0</v>
          </cell>
          <cell r="AA52" t="str">
            <v>.500000</v>
          </cell>
          <cell r="AB52" t="str">
            <v>C</v>
          </cell>
          <cell r="AC52" t="str">
            <v>Average</v>
          </cell>
          <cell r="AD52" t="str">
            <v>1973</v>
          </cell>
          <cell r="AE52" t="str">
            <v>1973</v>
          </cell>
          <cell r="AF52" t="str">
            <v>0</v>
          </cell>
          <cell r="AG52" t="str">
            <v>2009</v>
          </cell>
          <cell r="AH52">
            <v>0</v>
          </cell>
          <cell r="AI52" t="str">
            <v>12/30/1899</v>
          </cell>
          <cell r="AJ52" t="str">
            <v>7 UNITS</v>
          </cell>
          <cell r="AK52">
            <v>13750</v>
          </cell>
          <cell r="AL52">
            <v>14375</v>
          </cell>
          <cell r="AM52">
            <v>0</v>
          </cell>
          <cell r="AN52">
            <v>0</v>
          </cell>
          <cell r="AO52">
            <v>0</v>
          </cell>
          <cell r="AP52">
            <v>13750</v>
          </cell>
          <cell r="AQ52">
            <v>650</v>
          </cell>
          <cell r="AR52">
            <v>1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 t="str">
            <v>17</v>
          </cell>
          <cell r="BB52" t="str">
            <v>TRS 13A &amp; 13B</v>
          </cell>
          <cell r="BC52" t="str">
            <v>HAHLS SUBURBAN FARM SEC F</v>
          </cell>
          <cell r="BD52" t="str">
            <v>6017</v>
          </cell>
          <cell r="BE52" t="str">
            <v>Beltway Northwest</v>
          </cell>
          <cell r="BF52" t="str">
            <v>223</v>
          </cell>
          <cell r="BG52" t="str">
            <v>ISD 04 - Inside Beltway 8</v>
          </cell>
          <cell r="BH52" t="str">
            <v>9100.01</v>
          </cell>
          <cell r="BI52" t="str">
            <v>0</v>
          </cell>
          <cell r="BJ52" t="str">
            <v>04</v>
          </cell>
          <cell r="BK52" t="str">
            <v>4961B</v>
          </cell>
          <cell r="BL52" t="str">
            <v>410W</v>
          </cell>
          <cell r="BM52" t="str">
            <v>004 040 041 042 043 044 045 061</v>
          </cell>
          <cell r="BN52" t="str">
            <v>Real, Commercial</v>
          </cell>
          <cell r="BO52" t="str">
            <v>F1</v>
          </cell>
          <cell r="BP52" t="str">
            <v>Real, Commercial</v>
          </cell>
          <cell r="BQ52" t="str">
            <v>Warehouse - Metallic</v>
          </cell>
          <cell r="BR52" t="str">
            <v>Shell, Industrial</v>
          </cell>
          <cell r="BS52" t="str">
            <v>8004</v>
          </cell>
          <cell r="BT52" t="str">
            <v>Land Neighborhood Section 4</v>
          </cell>
          <cell r="BU52">
            <v>100981</v>
          </cell>
          <cell r="BV52" t="str">
            <v>SF</v>
          </cell>
          <cell r="BW52" t="str">
            <v>1.0000</v>
          </cell>
          <cell r="BX52" t="str">
            <v>1.0000</v>
          </cell>
          <cell r="BY52" t="str">
            <v>1.0000</v>
          </cell>
          <cell r="BZ52" t="str">
            <v>1.0000</v>
          </cell>
          <cell r="CA52">
            <v>4</v>
          </cell>
          <cell r="CB52">
            <v>4</v>
          </cell>
          <cell r="CC52">
            <v>403924</v>
          </cell>
          <cell r="CD52">
            <v>-1</v>
          </cell>
          <cell r="CE52" t="str">
            <v>03828400000133</v>
          </cell>
        </row>
        <row r="53">
          <cell r="C53" t="str">
            <v>03828400000134</v>
          </cell>
          <cell r="D53" t="str">
            <v>0382840000013</v>
          </cell>
          <cell r="E53" t="str">
            <v>11/04/2008</v>
          </cell>
          <cell r="F53" t="str">
            <v>HEMPSTEAD 14620 PROPERTIES LLC</v>
          </cell>
          <cell r="G53">
            <v>0</v>
          </cell>
          <cell r="H53" t="str">
            <v>Barris</v>
          </cell>
          <cell r="I53" t="str">
            <v>14620 HEMPSTEAD RD</v>
          </cell>
          <cell r="J53" t="str">
            <v>HOUSTON</v>
          </cell>
          <cell r="K53" t="str">
            <v>77040</v>
          </cell>
          <cell r="L53">
            <v>1198000</v>
          </cell>
          <cell r="M53">
            <v>1297444</v>
          </cell>
          <cell r="N53">
            <v>1216174</v>
          </cell>
          <cell r="O53">
            <v>0</v>
          </cell>
          <cell r="P53" t="e">
            <v>#REF!</v>
          </cell>
          <cell r="Q53" t="str">
            <v>COMMERCIAL</v>
          </cell>
          <cell r="R53" t="str">
            <v>4</v>
          </cell>
          <cell r="S53" t="str">
            <v>4399</v>
          </cell>
          <cell r="T53" t="str">
            <v>8454</v>
          </cell>
          <cell r="U53" t="str">
            <v>S</v>
          </cell>
          <cell r="V53" t="str">
            <v>Open Steel Skeleton</v>
          </cell>
          <cell r="W53">
            <v>135488</v>
          </cell>
          <cell r="X53">
            <v>0</v>
          </cell>
          <cell r="Y53">
            <v>270975</v>
          </cell>
          <cell r="Z53">
            <v>0</v>
          </cell>
          <cell r="AA53" t="str">
            <v>.500000</v>
          </cell>
          <cell r="AB53" t="str">
            <v>C</v>
          </cell>
          <cell r="AC53" t="str">
            <v>Average</v>
          </cell>
          <cell r="AD53" t="str">
            <v>1973</v>
          </cell>
          <cell r="AE53" t="str">
            <v>1973</v>
          </cell>
          <cell r="AF53" t="str">
            <v>0</v>
          </cell>
          <cell r="AG53" t="str">
            <v>2009</v>
          </cell>
          <cell r="AH53">
            <v>0</v>
          </cell>
          <cell r="AI53" t="str">
            <v>12/30/1899</v>
          </cell>
          <cell r="AJ53" t="str">
            <v>2 UNITS</v>
          </cell>
          <cell r="AK53">
            <v>7500</v>
          </cell>
          <cell r="AL53">
            <v>7750</v>
          </cell>
          <cell r="AM53">
            <v>0</v>
          </cell>
          <cell r="AN53">
            <v>0</v>
          </cell>
          <cell r="AO53">
            <v>0</v>
          </cell>
          <cell r="AP53">
            <v>7500</v>
          </cell>
          <cell r="AQ53">
            <v>400</v>
          </cell>
          <cell r="AR53">
            <v>1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 t="str">
            <v>17</v>
          </cell>
          <cell r="BB53" t="str">
            <v>TRS 13A &amp; 13B</v>
          </cell>
          <cell r="BC53" t="str">
            <v>HAHLS SUBURBAN FARM SEC F</v>
          </cell>
          <cell r="BD53" t="str">
            <v>6017</v>
          </cell>
          <cell r="BE53" t="str">
            <v>Beltway Northwest</v>
          </cell>
          <cell r="BF53" t="str">
            <v>223</v>
          </cell>
          <cell r="BG53" t="str">
            <v>ISD 04 - Inside Beltway 8</v>
          </cell>
          <cell r="BH53" t="str">
            <v>9100.01</v>
          </cell>
          <cell r="BI53" t="str">
            <v>0</v>
          </cell>
          <cell r="BJ53" t="str">
            <v>04</v>
          </cell>
          <cell r="BK53" t="str">
            <v>4961B</v>
          </cell>
          <cell r="BL53" t="str">
            <v>410W</v>
          </cell>
          <cell r="BM53" t="str">
            <v>004 040 041 042 043 044 045 061</v>
          </cell>
          <cell r="BN53" t="str">
            <v>Real, Commercial</v>
          </cell>
          <cell r="BO53" t="str">
            <v>F1</v>
          </cell>
          <cell r="BP53" t="str">
            <v>Real, Commercial</v>
          </cell>
          <cell r="BQ53" t="str">
            <v>Warehouse - Metallic</v>
          </cell>
          <cell r="BR53" t="str">
            <v>Shell, Industrial</v>
          </cell>
          <cell r="BS53" t="str">
            <v>8004</v>
          </cell>
          <cell r="BT53" t="str">
            <v>Land Neighborhood Section 4</v>
          </cell>
          <cell r="BU53">
            <v>100981</v>
          </cell>
          <cell r="BV53" t="str">
            <v>SF</v>
          </cell>
          <cell r="BW53" t="str">
            <v>1.0000</v>
          </cell>
          <cell r="BX53" t="str">
            <v>1.0000</v>
          </cell>
          <cell r="BY53" t="str">
            <v>1.0000</v>
          </cell>
          <cell r="BZ53" t="str">
            <v>1.0000</v>
          </cell>
          <cell r="CA53">
            <v>4</v>
          </cell>
          <cell r="CB53">
            <v>4</v>
          </cell>
          <cell r="CC53">
            <v>403924</v>
          </cell>
          <cell r="CD53">
            <v>-1</v>
          </cell>
          <cell r="CE53" t="str">
            <v>03828400000134</v>
          </cell>
        </row>
        <row r="54">
          <cell r="C54" t="str">
            <v>03920100002131</v>
          </cell>
          <cell r="D54" t="str">
            <v>0392010000213</v>
          </cell>
          <cell r="E54" t="str">
            <v>12/19/2017</v>
          </cell>
          <cell r="F54" t="str">
            <v>F WILLIAMS &amp; COMPANY INC</v>
          </cell>
          <cell r="G54" t="str">
            <v>THE DOG HOUSE PET SALON</v>
          </cell>
          <cell r="H54">
            <v>0</v>
          </cell>
          <cell r="I54" t="str">
            <v>6434 WASHINGTON AVE</v>
          </cell>
          <cell r="J54" t="str">
            <v>HOUSTON</v>
          </cell>
          <cell r="K54" t="str">
            <v>77007</v>
          </cell>
          <cell r="L54">
            <v>313760</v>
          </cell>
          <cell r="M54">
            <v>0</v>
          </cell>
          <cell r="N54">
            <v>292482</v>
          </cell>
          <cell r="O54">
            <v>0</v>
          </cell>
          <cell r="P54" t="e">
            <v>#REF!</v>
          </cell>
          <cell r="Q54" t="str">
            <v>COMMERCIAL</v>
          </cell>
          <cell r="R54" t="str">
            <v>1</v>
          </cell>
          <cell r="S54" t="str">
            <v>4373</v>
          </cell>
          <cell r="T54" t="str">
            <v>8353</v>
          </cell>
          <cell r="U54" t="str">
            <v>D</v>
          </cell>
          <cell r="V54" t="str">
            <v>Wood or Light Steel</v>
          </cell>
          <cell r="W54">
            <v>147799</v>
          </cell>
          <cell r="X54">
            <v>0</v>
          </cell>
          <cell r="Y54">
            <v>217352</v>
          </cell>
          <cell r="Z54">
            <v>0</v>
          </cell>
          <cell r="AA54" t="str">
            <v>.320000</v>
          </cell>
          <cell r="AB54" t="str">
            <v>C</v>
          </cell>
          <cell r="AC54" t="str">
            <v>Average</v>
          </cell>
          <cell r="AD54" t="str">
            <v>1927</v>
          </cell>
          <cell r="AE54" t="str">
            <v>2002</v>
          </cell>
          <cell r="AF54" t="str">
            <v>2018</v>
          </cell>
          <cell r="AG54" t="str">
            <v>1928</v>
          </cell>
          <cell r="AH54" t="str">
            <v>MAS</v>
          </cell>
          <cell r="AI54" t="str">
            <v>01/01/2004</v>
          </cell>
          <cell r="AJ54" t="str">
            <v>THE DOG HOUSE PET SALON</v>
          </cell>
          <cell r="AK54">
            <v>2744</v>
          </cell>
          <cell r="AL54">
            <v>3848</v>
          </cell>
          <cell r="AM54">
            <v>0</v>
          </cell>
          <cell r="AN54">
            <v>0</v>
          </cell>
          <cell r="AO54">
            <v>0</v>
          </cell>
          <cell r="AP54">
            <v>2744</v>
          </cell>
          <cell r="AQ54">
            <v>310</v>
          </cell>
          <cell r="AR54">
            <v>1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 t="str">
            <v>20</v>
          </cell>
          <cell r="BB54" t="str">
            <v>LTS 213 &amp; 214</v>
          </cell>
          <cell r="BC54" t="str">
            <v>COTTAGE GROVE SEC 5</v>
          </cell>
          <cell r="BD54" t="str">
            <v>5020</v>
          </cell>
          <cell r="BE54" t="str">
            <v>Heights</v>
          </cell>
          <cell r="BF54" t="str">
            <v>160</v>
          </cell>
          <cell r="BG54" t="str">
            <v>1F Lazybrook, Timbergrove, Washington Corridor</v>
          </cell>
          <cell r="BH54" t="str">
            <v>5925.03</v>
          </cell>
          <cell r="BI54" t="str">
            <v>0</v>
          </cell>
          <cell r="BJ54" t="str">
            <v>01</v>
          </cell>
          <cell r="BK54" t="str">
            <v>5258D</v>
          </cell>
          <cell r="BL54" t="str">
            <v>492F</v>
          </cell>
          <cell r="BM54" t="str">
            <v>001 040 041 042 043 044 048 061</v>
          </cell>
          <cell r="BN54" t="str">
            <v>Real, Commercial</v>
          </cell>
          <cell r="BO54" t="str">
            <v>F1</v>
          </cell>
          <cell r="BP54" t="str">
            <v>Real, Commercial</v>
          </cell>
          <cell r="BQ54" t="str">
            <v>Retail Single-Occupancy</v>
          </cell>
          <cell r="BR54" t="str">
            <v>Retail Store</v>
          </cell>
          <cell r="BS54" t="str">
            <v>8001</v>
          </cell>
          <cell r="BT54" t="str">
            <v>Land Neighborhood Section 1</v>
          </cell>
          <cell r="BU54">
            <v>4761</v>
          </cell>
          <cell r="BV54" t="str">
            <v>SF</v>
          </cell>
          <cell r="BW54" t="str">
            <v>1.0000</v>
          </cell>
          <cell r="BX54" t="str">
            <v>1.0000</v>
          </cell>
          <cell r="BY54" t="str">
            <v>1.0000</v>
          </cell>
          <cell r="BZ54" t="str">
            <v>1.0000</v>
          </cell>
          <cell r="CA54">
            <v>75</v>
          </cell>
          <cell r="CB54">
            <v>75</v>
          </cell>
          <cell r="CC54">
            <v>357075</v>
          </cell>
          <cell r="CD54">
            <v>-1</v>
          </cell>
          <cell r="CE54" t="str">
            <v>03920100002131</v>
          </cell>
        </row>
        <row r="55">
          <cell r="C55" t="str">
            <v>04001000000121</v>
          </cell>
          <cell r="D55" t="str">
            <v>0400100000012</v>
          </cell>
          <cell r="E55" t="str">
            <v>07/31/2002</v>
          </cell>
          <cell r="F55" t="str">
            <v>PROVIDENCE WAREHOUSE PARTNERS LP</v>
          </cell>
          <cell r="G55" t="str">
            <v>HENRY H PARIS DIST</v>
          </cell>
          <cell r="H55" t="str">
            <v>Avi</v>
          </cell>
          <cell r="I55" t="str">
            <v>1133 PROVIDENCE ST</v>
          </cell>
          <cell r="J55" t="str">
            <v>HOUSTON</v>
          </cell>
          <cell r="K55" t="str">
            <v>77002</v>
          </cell>
          <cell r="L55">
            <v>1360000</v>
          </cell>
          <cell r="M55">
            <v>1532656</v>
          </cell>
          <cell r="N55">
            <v>1285835</v>
          </cell>
          <cell r="O55">
            <v>0</v>
          </cell>
          <cell r="P55" t="e">
            <v>#REF!</v>
          </cell>
          <cell r="Q55" t="str">
            <v>COMMERCIAL</v>
          </cell>
          <cell r="R55" t="str">
            <v>1</v>
          </cell>
          <cell r="S55" t="str">
            <v>4399</v>
          </cell>
          <cell r="T55" t="str">
            <v>8494</v>
          </cell>
          <cell r="U55" t="str">
            <v>S</v>
          </cell>
          <cell r="V55" t="str">
            <v>Open Steel Skeleton</v>
          </cell>
          <cell r="W55">
            <v>329523</v>
          </cell>
          <cell r="X55">
            <v>0</v>
          </cell>
          <cell r="Y55">
            <v>941494</v>
          </cell>
          <cell r="Z55">
            <v>0</v>
          </cell>
          <cell r="AA55" t="str">
            <v>.650000</v>
          </cell>
          <cell r="AB55" t="str">
            <v>C</v>
          </cell>
          <cell r="AC55" t="str">
            <v>Average</v>
          </cell>
          <cell r="AD55" t="str">
            <v>1940</v>
          </cell>
          <cell r="AE55" t="str">
            <v>1940</v>
          </cell>
          <cell r="AF55" t="str">
            <v>0</v>
          </cell>
          <cell r="AG55" t="str">
            <v>1941</v>
          </cell>
          <cell r="AH55" t="str">
            <v>340</v>
          </cell>
          <cell r="AI55" t="str">
            <v>01/01/2004</v>
          </cell>
          <cell r="AJ55" t="str">
            <v>REMEAS. FOR 2014. NO ACCESS TO BACK OF BLDG</v>
          </cell>
          <cell r="AK55">
            <v>19846</v>
          </cell>
          <cell r="AL55">
            <v>24219</v>
          </cell>
          <cell r="AM55">
            <v>0</v>
          </cell>
          <cell r="AN55">
            <v>0</v>
          </cell>
          <cell r="AO55">
            <v>0</v>
          </cell>
          <cell r="AP55">
            <v>19846</v>
          </cell>
          <cell r="AQ55">
            <v>657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 t="str">
            <v>22</v>
          </cell>
          <cell r="BB55" t="str">
            <v>TR R1-K</v>
          </cell>
          <cell r="BC55" t="str">
            <v>ABST 1 J AUSTIN</v>
          </cell>
          <cell r="BD55" t="str">
            <v>6022</v>
          </cell>
          <cell r="BE55" t="str">
            <v>East</v>
          </cell>
          <cell r="BF55" t="str">
            <v>150</v>
          </cell>
          <cell r="BG55" t="str">
            <v>1E Ryon, Irvington, Lindale Areas</v>
          </cell>
          <cell r="BH55" t="str">
            <v>5918.06</v>
          </cell>
          <cell r="BI55" t="str">
            <v>0</v>
          </cell>
          <cell r="BJ55" t="str">
            <v>01</v>
          </cell>
          <cell r="BK55" t="str">
            <v>5458C</v>
          </cell>
          <cell r="BL55" t="str">
            <v>493H</v>
          </cell>
          <cell r="BM55" t="str">
            <v>001 040 041 042 043 044 048 061 794 949</v>
          </cell>
          <cell r="BN55" t="str">
            <v>Real, Commercial</v>
          </cell>
          <cell r="BO55" t="str">
            <v>F1</v>
          </cell>
          <cell r="BP55" t="str">
            <v>Real, Commercial</v>
          </cell>
          <cell r="BQ55" t="str">
            <v>Warehouse - Metallic</v>
          </cell>
          <cell r="BR55" t="str">
            <v>Industrials, Light Mftg.</v>
          </cell>
          <cell r="BS55" t="str">
            <v>8002</v>
          </cell>
          <cell r="BT55" t="str">
            <v>Land Neighborhood Section 2</v>
          </cell>
          <cell r="BU55">
            <v>43495</v>
          </cell>
          <cell r="BV55" t="str">
            <v>SF</v>
          </cell>
          <cell r="BW55" t="str">
            <v>1.0000</v>
          </cell>
          <cell r="BX55" t="str">
            <v>1.0000</v>
          </cell>
          <cell r="BY55" t="str">
            <v>1.0000</v>
          </cell>
          <cell r="BZ55" t="str">
            <v>1.0000</v>
          </cell>
          <cell r="CA55">
            <v>25</v>
          </cell>
          <cell r="CB55">
            <v>25</v>
          </cell>
          <cell r="CC55">
            <v>1087375</v>
          </cell>
          <cell r="CD55">
            <v>-1</v>
          </cell>
          <cell r="CE55" t="str">
            <v>04001000000121</v>
          </cell>
        </row>
        <row r="56">
          <cell r="C56" t="str">
            <v>04020300000061</v>
          </cell>
          <cell r="D56" t="str">
            <v>0402030000006</v>
          </cell>
          <cell r="E56" t="str">
            <v>04/28/2017</v>
          </cell>
          <cell r="F56" t="str">
            <v>BARESCH SHERRY</v>
          </cell>
          <cell r="G56">
            <v>0</v>
          </cell>
          <cell r="H56">
            <v>0</v>
          </cell>
          <cell r="I56" t="str">
            <v>1919 GOODYEAR DR</v>
          </cell>
          <cell r="J56" t="str">
            <v>HOUSTON</v>
          </cell>
          <cell r="K56" t="str">
            <v>77017</v>
          </cell>
          <cell r="L56">
            <v>272929</v>
          </cell>
          <cell r="M56">
            <v>0</v>
          </cell>
          <cell r="N56">
            <v>483427</v>
          </cell>
          <cell r="O56">
            <v>0</v>
          </cell>
          <cell r="P56" t="e">
            <v>#REF!</v>
          </cell>
          <cell r="Q56" t="str">
            <v>COMMERCIAL</v>
          </cell>
          <cell r="R56" t="str">
            <v>1</v>
          </cell>
          <cell r="S56" t="str">
            <v>4353</v>
          </cell>
          <cell r="T56" t="str">
            <v>8344</v>
          </cell>
          <cell r="U56" t="str">
            <v>D</v>
          </cell>
          <cell r="V56" t="str">
            <v>Wood or Light Steel</v>
          </cell>
          <cell r="W56">
            <v>99034</v>
          </cell>
          <cell r="X56">
            <v>0</v>
          </cell>
          <cell r="Y56">
            <v>258912</v>
          </cell>
          <cell r="Z56">
            <v>0</v>
          </cell>
          <cell r="AA56" t="str">
            <v>.617500</v>
          </cell>
          <cell r="AB56" t="str">
            <v>D</v>
          </cell>
          <cell r="AC56" t="str">
            <v>Low</v>
          </cell>
          <cell r="AD56" t="str">
            <v>1965</v>
          </cell>
          <cell r="AE56" t="str">
            <v>1965</v>
          </cell>
          <cell r="AF56" t="str">
            <v>0</v>
          </cell>
          <cell r="AG56" t="str">
            <v>1966</v>
          </cell>
          <cell r="AH56" t="str">
            <v>617</v>
          </cell>
          <cell r="AI56" t="str">
            <v>01/01/2004</v>
          </cell>
          <cell r="AJ56">
            <v>0</v>
          </cell>
          <cell r="AK56">
            <v>3600</v>
          </cell>
          <cell r="AL56">
            <v>3600</v>
          </cell>
          <cell r="AM56">
            <v>0</v>
          </cell>
          <cell r="AN56">
            <v>0</v>
          </cell>
          <cell r="AO56">
            <v>0</v>
          </cell>
          <cell r="AP56">
            <v>3600</v>
          </cell>
          <cell r="AQ56">
            <v>360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 t="str">
            <v>25</v>
          </cell>
          <cell r="BB56" t="str">
            <v>TR 6A</v>
          </cell>
          <cell r="BC56" t="str">
            <v>ABST 9 CALLAHAN &amp; VINCE</v>
          </cell>
          <cell r="BD56" t="str">
            <v>4025</v>
          </cell>
          <cell r="BE56" t="str">
            <v>South</v>
          </cell>
          <cell r="BF56" t="str">
            <v>143</v>
          </cell>
          <cell r="BG56" t="str">
            <v>1D Park Place, Glenbrook, Oak Meadows Areas</v>
          </cell>
          <cell r="BH56" t="str">
            <v>5913.01</v>
          </cell>
          <cell r="BI56" t="str">
            <v>0</v>
          </cell>
          <cell r="BJ56" t="str">
            <v>01</v>
          </cell>
          <cell r="BK56" t="str">
            <v>5655B</v>
          </cell>
          <cell r="BL56" t="str">
            <v>535H</v>
          </cell>
          <cell r="BM56" t="str">
            <v>001 040 041 042 043 044 048 061</v>
          </cell>
          <cell r="BN56" t="str">
            <v>Real, Commercial</v>
          </cell>
          <cell r="BO56" t="str">
            <v>F1</v>
          </cell>
          <cell r="BP56" t="str">
            <v>Real, Commercial</v>
          </cell>
          <cell r="BQ56" t="str">
            <v>Office Bldgs. Low-Rise (1 to 4 Stories)</v>
          </cell>
          <cell r="BR56" t="str">
            <v>Office Building</v>
          </cell>
          <cell r="BS56" t="str">
            <v>8000</v>
          </cell>
          <cell r="BT56" t="str">
            <v>Land Neighborhood General Assignment</v>
          </cell>
          <cell r="BU56">
            <v>206562</v>
          </cell>
          <cell r="BV56" t="str">
            <v>SF</v>
          </cell>
          <cell r="BW56" t="str">
            <v>1.0000</v>
          </cell>
          <cell r="BX56" t="str">
            <v>1.0000</v>
          </cell>
          <cell r="BY56" t="str">
            <v>.8500</v>
          </cell>
          <cell r="BZ56" t="str">
            <v>.8500</v>
          </cell>
          <cell r="CA56">
            <v>2</v>
          </cell>
          <cell r="CB56">
            <v>2</v>
          </cell>
          <cell r="CC56">
            <v>351155</v>
          </cell>
          <cell r="CD56">
            <v>-1</v>
          </cell>
          <cell r="CE56" t="str">
            <v>04020300000061</v>
          </cell>
        </row>
        <row r="57">
          <cell r="C57" t="str">
            <v>04100701500091</v>
          </cell>
          <cell r="D57" t="str">
            <v>0410070150009</v>
          </cell>
          <cell r="E57" t="str">
            <v>05/12/2006</v>
          </cell>
          <cell r="F57" t="str">
            <v>4310 OST LP A TEXAS LIMITED PARTNERSHIP</v>
          </cell>
          <cell r="G57">
            <v>0</v>
          </cell>
          <cell r="H57" t="str">
            <v>Avi</v>
          </cell>
          <cell r="I57" t="str">
            <v>4310 OLD SPANISH TRL</v>
          </cell>
          <cell r="J57" t="str">
            <v>HOUSTON</v>
          </cell>
          <cell r="K57" t="str">
            <v>77021</v>
          </cell>
          <cell r="L57">
            <v>790000</v>
          </cell>
          <cell r="M57">
            <v>827497</v>
          </cell>
          <cell r="N57">
            <v>827497</v>
          </cell>
          <cell r="O57">
            <v>0</v>
          </cell>
          <cell r="P57" t="e">
            <v>#REF!</v>
          </cell>
          <cell r="Q57" t="str">
            <v>COMMERCIAL</v>
          </cell>
          <cell r="R57" t="str">
            <v>1</v>
          </cell>
          <cell r="S57" t="str">
            <v>4374</v>
          </cell>
          <cell r="T57" t="str">
            <v>8460</v>
          </cell>
          <cell r="U57" t="str">
            <v>C</v>
          </cell>
          <cell r="V57" t="str">
            <v>Masonry Bearing</v>
          </cell>
          <cell r="W57">
            <v>402822</v>
          </cell>
          <cell r="X57">
            <v>0</v>
          </cell>
          <cell r="Y57">
            <v>516438</v>
          </cell>
          <cell r="Z57">
            <v>0</v>
          </cell>
          <cell r="AA57" t="str">
            <v>.220000</v>
          </cell>
          <cell r="AB57" t="str">
            <v>B</v>
          </cell>
          <cell r="AC57" t="str">
            <v>Good</v>
          </cell>
          <cell r="AD57" t="str">
            <v>2007</v>
          </cell>
          <cell r="AE57" t="str">
            <v>2007</v>
          </cell>
          <cell r="AF57" t="str">
            <v>0</v>
          </cell>
          <cell r="AG57" t="str">
            <v>2008</v>
          </cell>
          <cell r="AH57">
            <v>0</v>
          </cell>
          <cell r="AI57" t="str">
            <v>12/30/1899</v>
          </cell>
          <cell r="AJ57">
            <v>0</v>
          </cell>
          <cell r="AK57">
            <v>7800</v>
          </cell>
          <cell r="AL57">
            <v>7800</v>
          </cell>
          <cell r="AM57">
            <v>0</v>
          </cell>
          <cell r="AN57">
            <v>0</v>
          </cell>
          <cell r="AO57">
            <v>0</v>
          </cell>
          <cell r="AP57">
            <v>7800</v>
          </cell>
          <cell r="AQ57">
            <v>370</v>
          </cell>
          <cell r="AR57">
            <v>1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 t="str">
            <v>2</v>
          </cell>
          <cell r="BB57" t="str">
            <v>TR 6L</v>
          </cell>
          <cell r="BC57" t="str">
            <v>ABST 51 L MOORE</v>
          </cell>
          <cell r="BD57" t="str">
            <v>5002</v>
          </cell>
          <cell r="BE57" t="str">
            <v>Inner Loop East</v>
          </cell>
          <cell r="BF57" t="str">
            <v>132</v>
          </cell>
          <cell r="BG57" t="str">
            <v>1C South of Old Spanish Trail btwn SH 288 and I-45</v>
          </cell>
          <cell r="BH57" t="str">
            <v>5942.04</v>
          </cell>
          <cell r="BI57" t="str">
            <v>0</v>
          </cell>
          <cell r="BJ57" t="str">
            <v>01</v>
          </cell>
          <cell r="BK57" t="str">
            <v>5455D</v>
          </cell>
          <cell r="BL57" t="str">
            <v>533H</v>
          </cell>
          <cell r="BM57" t="str">
            <v>001 040 041 042 043 044 048 061 289 586 944 963</v>
          </cell>
          <cell r="BN57" t="str">
            <v>Real, Commercial</v>
          </cell>
          <cell r="BO57" t="str">
            <v>F1</v>
          </cell>
          <cell r="BP57" t="str">
            <v>Real, Commercial</v>
          </cell>
          <cell r="BQ57" t="str">
            <v>Retail Multi-Occupancy</v>
          </cell>
          <cell r="BR57" t="str">
            <v>Shell, Neigh. Shop. Ctr.</v>
          </cell>
          <cell r="BS57" t="str">
            <v>8001</v>
          </cell>
          <cell r="BT57" t="str">
            <v>Land Neighborhood Section 1</v>
          </cell>
          <cell r="BU57">
            <v>22651</v>
          </cell>
          <cell r="BV57" t="str">
            <v>SF</v>
          </cell>
          <cell r="BW57" t="str">
            <v>1.0000</v>
          </cell>
          <cell r="BX57" t="str">
            <v>1.0000</v>
          </cell>
          <cell r="BY57" t="str">
            <v>1.0000</v>
          </cell>
          <cell r="BZ57" t="str">
            <v>1.0000</v>
          </cell>
          <cell r="CA57">
            <v>15</v>
          </cell>
          <cell r="CB57">
            <v>15</v>
          </cell>
          <cell r="CC57">
            <v>339765</v>
          </cell>
          <cell r="CD57">
            <v>-1</v>
          </cell>
          <cell r="CE57" t="str">
            <v>04100701500091</v>
          </cell>
        </row>
        <row r="58">
          <cell r="C58" t="str">
            <v>04100703700281</v>
          </cell>
          <cell r="D58" t="str">
            <v>0410070370028</v>
          </cell>
          <cell r="E58" t="str">
            <v>01/02/1988</v>
          </cell>
          <cell r="F58" t="str">
            <v>KEMP CHAS D</v>
          </cell>
          <cell r="G58">
            <v>0</v>
          </cell>
          <cell r="H58">
            <v>0</v>
          </cell>
          <cell r="I58" t="str">
            <v>2310 CANADA DRY ST</v>
          </cell>
          <cell r="J58" t="str">
            <v>HOUSTON</v>
          </cell>
          <cell r="K58" t="str">
            <v>77023</v>
          </cell>
          <cell r="L58">
            <v>226000</v>
          </cell>
          <cell r="M58">
            <v>257293</v>
          </cell>
          <cell r="N58">
            <v>242991</v>
          </cell>
          <cell r="O58">
            <v>0</v>
          </cell>
          <cell r="P58" t="e">
            <v>#REF!</v>
          </cell>
          <cell r="Q58" t="str">
            <v>COMMERCIAL</v>
          </cell>
          <cell r="R58" t="str">
            <v>1</v>
          </cell>
          <cell r="S58" t="str">
            <v>4399</v>
          </cell>
          <cell r="T58" t="str">
            <v>8454</v>
          </cell>
          <cell r="U58" t="str">
            <v>S</v>
          </cell>
          <cell r="V58" t="str">
            <v>Open Steel Skeleton</v>
          </cell>
          <cell r="W58">
            <v>231117</v>
          </cell>
          <cell r="X58">
            <v>0</v>
          </cell>
          <cell r="Y58">
            <v>462234</v>
          </cell>
          <cell r="Z58">
            <v>0</v>
          </cell>
          <cell r="AA58" t="str">
            <v>.500000</v>
          </cell>
          <cell r="AB58" t="str">
            <v>C</v>
          </cell>
          <cell r="AC58" t="str">
            <v>Average</v>
          </cell>
          <cell r="AD58" t="str">
            <v>1955</v>
          </cell>
          <cell r="AE58" t="str">
            <v>1955</v>
          </cell>
          <cell r="AF58" t="str">
            <v>0</v>
          </cell>
          <cell r="AG58" t="str">
            <v>1956</v>
          </cell>
          <cell r="AH58" t="str">
            <v>HTS</v>
          </cell>
          <cell r="AI58" t="str">
            <v>01/01/2004</v>
          </cell>
          <cell r="AJ58">
            <v>0</v>
          </cell>
          <cell r="AK58">
            <v>12300</v>
          </cell>
          <cell r="AL58">
            <v>12300</v>
          </cell>
          <cell r="AM58">
            <v>0</v>
          </cell>
          <cell r="AN58">
            <v>0</v>
          </cell>
          <cell r="AO58">
            <v>0</v>
          </cell>
          <cell r="AP58">
            <v>12300</v>
          </cell>
          <cell r="AQ58">
            <v>446</v>
          </cell>
          <cell r="AR58">
            <v>1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 t="str">
            <v>2</v>
          </cell>
          <cell r="BB58" t="str">
            <v>TR 1N</v>
          </cell>
          <cell r="BC58" t="str">
            <v>ABST 51 L MOORE</v>
          </cell>
          <cell r="BD58" t="str">
            <v>6002</v>
          </cell>
          <cell r="BE58" t="str">
            <v>Inner Loop Southeast</v>
          </cell>
          <cell r="BF58" t="str">
            <v>130</v>
          </cell>
          <cell r="BG58" t="str">
            <v>1C Midtown, Riverside Terrace, University Areas</v>
          </cell>
          <cell r="BH58" t="str">
            <v>5916.07</v>
          </cell>
          <cell r="BI58" t="str">
            <v>0</v>
          </cell>
          <cell r="BJ58" t="str">
            <v>01</v>
          </cell>
          <cell r="BK58" t="str">
            <v>5456D</v>
          </cell>
          <cell r="BL58" t="str">
            <v>534B</v>
          </cell>
          <cell r="BM58" t="str">
            <v>001 040 041 042 043 044 048 061</v>
          </cell>
          <cell r="BN58" t="str">
            <v>Real, Commercial</v>
          </cell>
          <cell r="BO58" t="str">
            <v>F1</v>
          </cell>
          <cell r="BP58" t="str">
            <v>Real, Commercial</v>
          </cell>
          <cell r="BQ58" t="str">
            <v>Warehouse - Metallic</v>
          </cell>
          <cell r="BR58" t="str">
            <v>Shell, Industrial</v>
          </cell>
          <cell r="BS58" t="str">
            <v>8002</v>
          </cell>
          <cell r="BT58" t="str">
            <v>Land Neighborhood Section 2</v>
          </cell>
          <cell r="BU58">
            <v>12283</v>
          </cell>
          <cell r="BV58" t="str">
            <v>SF</v>
          </cell>
          <cell r="BW58" t="str">
            <v>1.0000</v>
          </cell>
          <cell r="BX58" t="str">
            <v>1.0000</v>
          </cell>
          <cell r="BY58" t="str">
            <v>1.0000</v>
          </cell>
          <cell r="BZ58" t="str">
            <v>1.0000</v>
          </cell>
          <cell r="CA58">
            <v>4</v>
          </cell>
          <cell r="CB58">
            <v>4</v>
          </cell>
          <cell r="CC58">
            <v>42991</v>
          </cell>
          <cell r="CD58">
            <v>-1</v>
          </cell>
          <cell r="CE58" t="str">
            <v>04100703700281</v>
          </cell>
        </row>
        <row r="59">
          <cell r="C59" t="str">
            <v>04103600000421</v>
          </cell>
          <cell r="D59" t="str">
            <v>0410360000042</v>
          </cell>
          <cell r="E59" t="str">
            <v>09/15/2006</v>
          </cell>
          <cell r="F59" t="str">
            <v>2135 SIX INVESTMENTS LTD</v>
          </cell>
          <cell r="G59" t="str">
            <v>TENANT- TX HEALTH &amp; HUMAN SERVICES</v>
          </cell>
          <cell r="H59" t="str">
            <v>Avi</v>
          </cell>
          <cell r="I59" t="str">
            <v>2133 HIGHWAY 6 S</v>
          </cell>
          <cell r="J59" t="str">
            <v>HOUSTON</v>
          </cell>
          <cell r="K59" t="str">
            <v>77077</v>
          </cell>
          <cell r="L59">
            <v>6150000</v>
          </cell>
          <cell r="M59">
            <v>6245850</v>
          </cell>
          <cell r="N59">
            <v>6000000</v>
          </cell>
          <cell r="O59">
            <v>0</v>
          </cell>
          <cell r="P59" t="e">
            <v>#REF!</v>
          </cell>
          <cell r="Q59" t="str">
            <v>COMMERCIAL</v>
          </cell>
          <cell r="R59" t="str">
            <v>1</v>
          </cell>
          <cell r="S59" t="str">
            <v>4961</v>
          </cell>
          <cell r="T59" t="str">
            <v>9344</v>
          </cell>
          <cell r="U59" t="str">
            <v>C</v>
          </cell>
          <cell r="V59" t="str">
            <v>Masonry Bearing</v>
          </cell>
          <cell r="W59">
            <v>1499391</v>
          </cell>
          <cell r="X59">
            <v>0</v>
          </cell>
          <cell r="Y59">
            <v>3458803</v>
          </cell>
          <cell r="Z59">
            <v>0</v>
          </cell>
          <cell r="AA59" t="str">
            <v>.566500</v>
          </cell>
          <cell r="AB59" t="str">
            <v>C</v>
          </cell>
          <cell r="AC59" t="str">
            <v>Average</v>
          </cell>
          <cell r="AD59" t="str">
            <v>1981</v>
          </cell>
          <cell r="AE59" t="str">
            <v>1981</v>
          </cell>
          <cell r="AF59" t="str">
            <v>0</v>
          </cell>
          <cell r="AG59">
            <v>0</v>
          </cell>
          <cell r="AH59">
            <v>0</v>
          </cell>
          <cell r="AI59" t="str">
            <v>12/30/1899</v>
          </cell>
          <cell r="AJ59">
            <v>0</v>
          </cell>
          <cell r="AK59">
            <v>36271</v>
          </cell>
          <cell r="AL59">
            <v>39055</v>
          </cell>
          <cell r="AM59">
            <v>0</v>
          </cell>
          <cell r="AN59">
            <v>0</v>
          </cell>
          <cell r="AO59">
            <v>0</v>
          </cell>
          <cell r="AP59">
            <v>36271</v>
          </cell>
          <cell r="AQ59">
            <v>262</v>
          </cell>
          <cell r="AR59">
            <v>1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 t="str">
            <v>13</v>
          </cell>
          <cell r="BB59" t="str">
            <v>TR 4C</v>
          </cell>
          <cell r="BC59" t="str">
            <v>ABST 80 J WHEATON</v>
          </cell>
          <cell r="BD59" t="str">
            <v>4013</v>
          </cell>
          <cell r="BE59" t="str">
            <v>Westheimer Dairy Ashford</v>
          </cell>
          <cell r="BF59" t="str">
            <v>103</v>
          </cell>
          <cell r="BG59" t="str">
            <v>1A Ashford/Briar Hills Areas</v>
          </cell>
          <cell r="BH59" t="str">
            <v>5911.00</v>
          </cell>
          <cell r="BI59" t="str">
            <v>0</v>
          </cell>
          <cell r="BJ59" t="str">
            <v>01</v>
          </cell>
          <cell r="BK59" t="str">
            <v>4756A</v>
          </cell>
          <cell r="BL59" t="str">
            <v>488N</v>
          </cell>
          <cell r="BM59" t="str">
            <v>001 040 041 042 043 044 048 061</v>
          </cell>
          <cell r="BN59" t="str">
            <v>Real, Industrial</v>
          </cell>
          <cell r="BO59" t="str">
            <v>F2</v>
          </cell>
          <cell r="BP59" t="str">
            <v>Real, Industrial</v>
          </cell>
          <cell r="BQ59" t="str">
            <v>Industrial Misc.</v>
          </cell>
          <cell r="BR59" t="str">
            <v>Office Building</v>
          </cell>
          <cell r="BS59" t="str">
            <v>8000</v>
          </cell>
          <cell r="BT59" t="str">
            <v>Land Neighborhood General Assignment</v>
          </cell>
          <cell r="BU59">
            <v>214375</v>
          </cell>
          <cell r="BV59" t="str">
            <v>SF</v>
          </cell>
          <cell r="BW59" t="str">
            <v>1.0000</v>
          </cell>
          <cell r="BX59" t="str">
            <v>1.0000</v>
          </cell>
          <cell r="BY59" t="str">
            <v>.6500</v>
          </cell>
          <cell r="BZ59" t="str">
            <v>.6500</v>
          </cell>
          <cell r="CA59">
            <v>8</v>
          </cell>
          <cell r="CB59">
            <v>5</v>
          </cell>
          <cell r="CC59">
            <v>1114750</v>
          </cell>
          <cell r="CD59">
            <v>-1</v>
          </cell>
          <cell r="CE59" t="str">
            <v>04103600000421</v>
          </cell>
        </row>
        <row r="60">
          <cell r="C60" t="str">
            <v>04103600000422</v>
          </cell>
          <cell r="D60" t="str">
            <v>0410360000042</v>
          </cell>
          <cell r="E60" t="str">
            <v>09/15/2006</v>
          </cell>
          <cell r="F60" t="str">
            <v>2135 SIX INVESTMENTS LTD</v>
          </cell>
          <cell r="G60" t="str">
            <v>TENANT- TX HEALTH &amp; HUMAN SERVICES</v>
          </cell>
          <cell r="H60" t="str">
            <v>Avi</v>
          </cell>
          <cell r="I60" t="str">
            <v>2133 HIGHWAY 6 S</v>
          </cell>
          <cell r="J60" t="str">
            <v>HOUSTON</v>
          </cell>
          <cell r="K60" t="str">
            <v>77077</v>
          </cell>
          <cell r="L60">
            <v>6150000</v>
          </cell>
          <cell r="M60">
            <v>6245850</v>
          </cell>
          <cell r="N60">
            <v>6000000</v>
          </cell>
          <cell r="O60">
            <v>0</v>
          </cell>
          <cell r="P60" t="e">
            <v>#REF!</v>
          </cell>
          <cell r="Q60" t="str">
            <v>COMMERCIAL</v>
          </cell>
          <cell r="R60" t="str">
            <v>2</v>
          </cell>
          <cell r="S60" t="str">
            <v>4961</v>
          </cell>
          <cell r="T60" t="str">
            <v>9406</v>
          </cell>
          <cell r="U60" t="str">
            <v>S</v>
          </cell>
          <cell r="V60" t="str">
            <v>Open Steel Skeleton</v>
          </cell>
          <cell r="W60">
            <v>59592</v>
          </cell>
          <cell r="X60">
            <v>0</v>
          </cell>
          <cell r="Y60">
            <v>112437</v>
          </cell>
          <cell r="Z60">
            <v>0</v>
          </cell>
          <cell r="AA60" t="str">
            <v>.470000</v>
          </cell>
          <cell r="AB60" t="str">
            <v>C</v>
          </cell>
          <cell r="AC60" t="str">
            <v>Average</v>
          </cell>
          <cell r="AD60" t="str">
            <v>1979</v>
          </cell>
          <cell r="AE60" t="str">
            <v>1979</v>
          </cell>
          <cell r="AF60" t="str">
            <v>0</v>
          </cell>
          <cell r="AG60">
            <v>0</v>
          </cell>
          <cell r="AH60">
            <v>0</v>
          </cell>
          <cell r="AI60" t="str">
            <v>12/30/1899</v>
          </cell>
          <cell r="AJ60" t="str">
            <v>INDUCTION LAB (79)</v>
          </cell>
          <cell r="AK60">
            <v>2925</v>
          </cell>
          <cell r="AL60">
            <v>2925</v>
          </cell>
          <cell r="AM60">
            <v>0</v>
          </cell>
          <cell r="AN60">
            <v>0</v>
          </cell>
          <cell r="AO60">
            <v>0</v>
          </cell>
          <cell r="AP60">
            <v>2925</v>
          </cell>
          <cell r="AQ60">
            <v>220</v>
          </cell>
          <cell r="AR60">
            <v>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 t="str">
            <v>13</v>
          </cell>
          <cell r="BB60" t="str">
            <v>TR 4C</v>
          </cell>
          <cell r="BC60" t="str">
            <v>ABST 80 J WHEATON</v>
          </cell>
          <cell r="BD60" t="str">
            <v>4013</v>
          </cell>
          <cell r="BE60" t="str">
            <v>Westheimer Dairy Ashford</v>
          </cell>
          <cell r="BF60" t="str">
            <v>103</v>
          </cell>
          <cell r="BG60" t="str">
            <v>1A Ashford/Briar Hills Areas</v>
          </cell>
          <cell r="BH60" t="str">
            <v>5911.00</v>
          </cell>
          <cell r="BI60" t="str">
            <v>0</v>
          </cell>
          <cell r="BJ60" t="str">
            <v>01</v>
          </cell>
          <cell r="BK60" t="str">
            <v>4756A</v>
          </cell>
          <cell r="BL60" t="str">
            <v>488N</v>
          </cell>
          <cell r="BM60" t="str">
            <v>001 040 041 042 043 044 048 061</v>
          </cell>
          <cell r="BN60" t="str">
            <v>Real, Industrial</v>
          </cell>
          <cell r="BO60" t="str">
            <v>F2</v>
          </cell>
          <cell r="BP60" t="str">
            <v>Real, Industrial</v>
          </cell>
          <cell r="BQ60" t="str">
            <v>Industrial Misc.</v>
          </cell>
          <cell r="BR60" t="str">
            <v>Industrial Warehouse</v>
          </cell>
          <cell r="BS60" t="str">
            <v>8000</v>
          </cell>
          <cell r="BT60" t="str">
            <v>Land Neighborhood General Assignment</v>
          </cell>
          <cell r="BU60">
            <v>214375</v>
          </cell>
          <cell r="BV60" t="str">
            <v>SF</v>
          </cell>
          <cell r="BW60" t="str">
            <v>1.0000</v>
          </cell>
          <cell r="BX60" t="str">
            <v>1.0000</v>
          </cell>
          <cell r="BY60" t="str">
            <v>.6500</v>
          </cell>
          <cell r="BZ60" t="str">
            <v>.6500</v>
          </cell>
          <cell r="CA60">
            <v>8</v>
          </cell>
          <cell r="CB60">
            <v>5</v>
          </cell>
          <cell r="CC60">
            <v>1114750</v>
          </cell>
          <cell r="CD60">
            <v>-1</v>
          </cell>
          <cell r="CE60" t="str">
            <v>04103600000422</v>
          </cell>
        </row>
        <row r="61">
          <cell r="C61" t="str">
            <v>04103600000423</v>
          </cell>
          <cell r="D61" t="str">
            <v>0410360000042</v>
          </cell>
          <cell r="E61" t="str">
            <v>09/15/2006</v>
          </cell>
          <cell r="F61" t="str">
            <v>2135 SIX INVESTMENTS LTD</v>
          </cell>
          <cell r="G61" t="str">
            <v>TENANT- TX HEALTH &amp; HUMAN SERVICES</v>
          </cell>
          <cell r="H61" t="str">
            <v>Avi</v>
          </cell>
          <cell r="I61" t="str">
            <v>2133 HIGHWAY 6 S</v>
          </cell>
          <cell r="J61" t="str">
            <v>HOUSTON</v>
          </cell>
          <cell r="K61" t="str">
            <v>77077</v>
          </cell>
          <cell r="L61">
            <v>6150000</v>
          </cell>
          <cell r="M61">
            <v>6245850</v>
          </cell>
          <cell r="N61">
            <v>6000000</v>
          </cell>
          <cell r="O61">
            <v>0</v>
          </cell>
          <cell r="P61" t="e">
            <v>#REF!</v>
          </cell>
          <cell r="Q61" t="str">
            <v>COMMERCIAL</v>
          </cell>
          <cell r="R61" t="str">
            <v>3</v>
          </cell>
          <cell r="S61" t="str">
            <v>4961</v>
          </cell>
          <cell r="T61" t="str">
            <v>9406</v>
          </cell>
          <cell r="U61" t="str">
            <v>S</v>
          </cell>
          <cell r="V61" t="str">
            <v>Open Steel Skeleton</v>
          </cell>
          <cell r="W61">
            <v>64089</v>
          </cell>
          <cell r="X61">
            <v>0</v>
          </cell>
          <cell r="Y61">
            <v>112437</v>
          </cell>
          <cell r="Z61">
            <v>0</v>
          </cell>
          <cell r="AA61" t="str">
            <v>.430000</v>
          </cell>
          <cell r="AB61" t="str">
            <v>C</v>
          </cell>
          <cell r="AC61" t="str">
            <v>Average</v>
          </cell>
          <cell r="AD61" t="str">
            <v>1985</v>
          </cell>
          <cell r="AE61" t="str">
            <v>1985</v>
          </cell>
          <cell r="AF61" t="str">
            <v>0</v>
          </cell>
          <cell r="AG61">
            <v>0</v>
          </cell>
          <cell r="AH61">
            <v>0</v>
          </cell>
          <cell r="AI61" t="str">
            <v>12/30/1899</v>
          </cell>
          <cell r="AJ61" t="str">
            <v>INDUCTION LAB (85)</v>
          </cell>
          <cell r="AK61">
            <v>2925</v>
          </cell>
          <cell r="AL61">
            <v>2925</v>
          </cell>
          <cell r="AM61">
            <v>0</v>
          </cell>
          <cell r="AN61">
            <v>0</v>
          </cell>
          <cell r="AO61">
            <v>0</v>
          </cell>
          <cell r="AP61">
            <v>2925</v>
          </cell>
          <cell r="AQ61">
            <v>220</v>
          </cell>
          <cell r="AR61">
            <v>1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 t="str">
            <v>13</v>
          </cell>
          <cell r="BB61" t="str">
            <v>TR 4C</v>
          </cell>
          <cell r="BC61" t="str">
            <v>ABST 80 J WHEATON</v>
          </cell>
          <cell r="BD61" t="str">
            <v>4013</v>
          </cell>
          <cell r="BE61" t="str">
            <v>Westheimer Dairy Ashford</v>
          </cell>
          <cell r="BF61" t="str">
            <v>103</v>
          </cell>
          <cell r="BG61" t="str">
            <v>1A Ashford/Briar Hills Areas</v>
          </cell>
          <cell r="BH61" t="str">
            <v>5911.00</v>
          </cell>
          <cell r="BI61" t="str">
            <v>0</v>
          </cell>
          <cell r="BJ61" t="str">
            <v>01</v>
          </cell>
          <cell r="BK61" t="str">
            <v>4756A</v>
          </cell>
          <cell r="BL61" t="str">
            <v>488N</v>
          </cell>
          <cell r="BM61" t="str">
            <v>001 040 041 042 043 044 048 061</v>
          </cell>
          <cell r="BN61" t="str">
            <v>Real, Industrial</v>
          </cell>
          <cell r="BO61" t="str">
            <v>F2</v>
          </cell>
          <cell r="BP61" t="str">
            <v>Real, Industrial</v>
          </cell>
          <cell r="BQ61" t="str">
            <v>Industrial Misc.</v>
          </cell>
          <cell r="BR61" t="str">
            <v>Industrial Warehouse</v>
          </cell>
          <cell r="BS61" t="str">
            <v>8000</v>
          </cell>
          <cell r="BT61" t="str">
            <v>Land Neighborhood General Assignment</v>
          </cell>
          <cell r="BU61">
            <v>1148887</v>
          </cell>
          <cell r="BV61" t="str">
            <v>SF</v>
          </cell>
          <cell r="BW61" t="str">
            <v>1.0000</v>
          </cell>
          <cell r="BX61" t="str">
            <v>1.0000</v>
          </cell>
          <cell r="BY61" t="str">
            <v>.6000</v>
          </cell>
          <cell r="BZ61" t="str">
            <v>.6000</v>
          </cell>
          <cell r="CA61">
            <v>2</v>
          </cell>
          <cell r="CB61">
            <v>2</v>
          </cell>
          <cell r="CC61">
            <v>1723331</v>
          </cell>
          <cell r="CD61">
            <v>-1</v>
          </cell>
          <cell r="CE61" t="str">
            <v>04103600000423</v>
          </cell>
        </row>
        <row r="62">
          <cell r="C62" t="str">
            <v>04103600000426</v>
          </cell>
          <cell r="D62" t="str">
            <v>0410360000042</v>
          </cell>
          <cell r="E62" t="str">
            <v>09/15/2006</v>
          </cell>
          <cell r="F62" t="str">
            <v>2135 SIX INVESTMENTS LTD</v>
          </cell>
          <cell r="G62" t="str">
            <v>TENANT- TX HEALTH &amp; HUMAN SERVICES</v>
          </cell>
          <cell r="H62" t="str">
            <v>Avi</v>
          </cell>
          <cell r="I62" t="str">
            <v>2133 HIGHWAY 6 S</v>
          </cell>
          <cell r="J62" t="str">
            <v>HOUSTON</v>
          </cell>
          <cell r="K62" t="str">
            <v>77077</v>
          </cell>
          <cell r="L62">
            <v>6150000</v>
          </cell>
          <cell r="M62">
            <v>6245850</v>
          </cell>
          <cell r="N62">
            <v>6000000</v>
          </cell>
          <cell r="O62">
            <v>0</v>
          </cell>
          <cell r="P62" t="e">
            <v>#REF!</v>
          </cell>
          <cell r="Q62" t="str">
            <v>COMMERCIAL</v>
          </cell>
          <cell r="R62" t="str">
            <v>6</v>
          </cell>
          <cell r="S62" t="str">
            <v>4961</v>
          </cell>
          <cell r="T62" t="str">
            <v>9494</v>
          </cell>
          <cell r="U62" t="str">
            <v>S</v>
          </cell>
          <cell r="V62" t="str">
            <v>Open Steel Skeleton</v>
          </cell>
          <cell r="W62">
            <v>474365</v>
          </cell>
          <cell r="X62">
            <v>0</v>
          </cell>
          <cell r="Y62">
            <v>677664</v>
          </cell>
          <cell r="Z62">
            <v>0</v>
          </cell>
          <cell r="AA62" t="str">
            <v>.300000</v>
          </cell>
          <cell r="AB62" t="str">
            <v>C</v>
          </cell>
          <cell r="AC62" t="str">
            <v>Average</v>
          </cell>
          <cell r="AD62" t="str">
            <v>2000</v>
          </cell>
          <cell r="AE62" t="str">
            <v>2000</v>
          </cell>
          <cell r="AF62" t="str">
            <v>0</v>
          </cell>
          <cell r="AG62">
            <v>0</v>
          </cell>
          <cell r="AH62">
            <v>0</v>
          </cell>
          <cell r="AI62" t="str">
            <v>12/30/1899</v>
          </cell>
          <cell r="AJ62" t="str">
            <v>R&amp;D LAB</v>
          </cell>
          <cell r="AK62">
            <v>15600</v>
          </cell>
          <cell r="AL62">
            <v>16250</v>
          </cell>
          <cell r="AM62">
            <v>0</v>
          </cell>
          <cell r="AN62">
            <v>0</v>
          </cell>
          <cell r="AO62">
            <v>0</v>
          </cell>
          <cell r="AP62">
            <v>15600</v>
          </cell>
          <cell r="AQ62">
            <v>500</v>
          </cell>
          <cell r="AR62">
            <v>1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 t="str">
            <v>13</v>
          </cell>
          <cell r="BB62" t="str">
            <v>TR 4C</v>
          </cell>
          <cell r="BC62" t="str">
            <v>ABST 80 J WHEATON</v>
          </cell>
          <cell r="BD62" t="str">
            <v>4013</v>
          </cell>
          <cell r="BE62" t="str">
            <v>Westheimer Dairy Ashford</v>
          </cell>
          <cell r="BF62" t="str">
            <v>103</v>
          </cell>
          <cell r="BG62" t="str">
            <v>1A Ashford/Briar Hills Areas</v>
          </cell>
          <cell r="BH62" t="str">
            <v>5911.00</v>
          </cell>
          <cell r="BI62" t="str">
            <v>0</v>
          </cell>
          <cell r="BJ62" t="str">
            <v>01</v>
          </cell>
          <cell r="BK62" t="str">
            <v>4756A</v>
          </cell>
          <cell r="BL62" t="str">
            <v>488N</v>
          </cell>
          <cell r="BM62" t="str">
            <v>001 040 041 042 043 044 048 061</v>
          </cell>
          <cell r="BN62" t="str">
            <v>Real, Industrial</v>
          </cell>
          <cell r="BO62" t="str">
            <v>F2</v>
          </cell>
          <cell r="BP62" t="str">
            <v>Real, Industrial</v>
          </cell>
          <cell r="BQ62" t="str">
            <v>Industrial Misc.</v>
          </cell>
          <cell r="BR62" t="str">
            <v>Industrial, Light Mftg.</v>
          </cell>
          <cell r="BS62" t="str">
            <v>8000</v>
          </cell>
          <cell r="BT62" t="str">
            <v>Land Neighborhood General Assignment</v>
          </cell>
          <cell r="BU62">
            <v>1148887</v>
          </cell>
          <cell r="BV62" t="str">
            <v>SF</v>
          </cell>
          <cell r="BW62" t="str">
            <v>1.0000</v>
          </cell>
          <cell r="BX62" t="str">
            <v>1.0000</v>
          </cell>
          <cell r="BY62" t="str">
            <v>.6000</v>
          </cell>
          <cell r="BZ62" t="str">
            <v>.6000</v>
          </cell>
          <cell r="CA62">
            <v>2</v>
          </cell>
          <cell r="CB62">
            <v>2</v>
          </cell>
          <cell r="CC62">
            <v>1723331</v>
          </cell>
          <cell r="CD62">
            <v>-1</v>
          </cell>
          <cell r="CE62" t="str">
            <v>04103600000426</v>
          </cell>
        </row>
        <row r="63">
          <cell r="C63" t="str">
            <v>04103600000427</v>
          </cell>
          <cell r="D63" t="str">
            <v>0410360000042</v>
          </cell>
          <cell r="E63" t="str">
            <v>09/15/2006</v>
          </cell>
          <cell r="F63" t="str">
            <v>2135 SIX INVESTMENTS LTD</v>
          </cell>
          <cell r="G63" t="str">
            <v>TENANT- TX HEALTH &amp; HUMAN SERVICES</v>
          </cell>
          <cell r="H63" t="str">
            <v>Avi</v>
          </cell>
          <cell r="I63" t="str">
            <v>2133 HIGHWAY 6 S</v>
          </cell>
          <cell r="J63" t="str">
            <v>HOUSTON</v>
          </cell>
          <cell r="K63" t="str">
            <v>77077</v>
          </cell>
          <cell r="L63">
            <v>6150000</v>
          </cell>
          <cell r="M63">
            <v>6245850</v>
          </cell>
          <cell r="N63">
            <v>6000000</v>
          </cell>
          <cell r="O63">
            <v>0</v>
          </cell>
          <cell r="P63" t="e">
            <v>#REF!</v>
          </cell>
          <cell r="Q63" t="str">
            <v>COMMERCIAL</v>
          </cell>
          <cell r="R63" t="str">
            <v>7</v>
          </cell>
          <cell r="S63" t="str">
            <v>4961</v>
          </cell>
          <cell r="T63" t="str">
            <v>9344</v>
          </cell>
          <cell r="U63" t="str">
            <v>C</v>
          </cell>
          <cell r="V63" t="str">
            <v>Masonry Bearing</v>
          </cell>
          <cell r="W63">
            <v>1212419</v>
          </cell>
          <cell r="X63">
            <v>0</v>
          </cell>
          <cell r="Y63">
            <v>3996108</v>
          </cell>
          <cell r="Z63">
            <v>0</v>
          </cell>
          <cell r="AA63" t="str">
            <v>.696600</v>
          </cell>
          <cell r="AB63" t="str">
            <v>C</v>
          </cell>
          <cell r="AC63" t="str">
            <v>Average</v>
          </cell>
          <cell r="AD63" t="str">
            <v>1981</v>
          </cell>
          <cell r="AE63" t="str">
            <v>1981</v>
          </cell>
          <cell r="AF63" t="str">
            <v>0</v>
          </cell>
          <cell r="AG63" t="str">
            <v>2019</v>
          </cell>
          <cell r="AH63">
            <v>0</v>
          </cell>
          <cell r="AI63" t="str">
            <v>12/30/1899</v>
          </cell>
          <cell r="AJ63">
            <v>0</v>
          </cell>
          <cell r="AK63">
            <v>39055</v>
          </cell>
          <cell r="AL63">
            <v>39055</v>
          </cell>
          <cell r="AM63">
            <v>0</v>
          </cell>
          <cell r="AN63">
            <v>0</v>
          </cell>
          <cell r="AO63">
            <v>0</v>
          </cell>
          <cell r="AP63">
            <v>39055</v>
          </cell>
          <cell r="AQ63">
            <v>286</v>
          </cell>
          <cell r="AR63">
            <v>1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 t="str">
            <v>13</v>
          </cell>
          <cell r="BB63" t="str">
            <v>TR 4C</v>
          </cell>
          <cell r="BC63" t="str">
            <v>ABST 80 J WHEATON</v>
          </cell>
          <cell r="BD63" t="str">
            <v>4013</v>
          </cell>
          <cell r="BE63" t="str">
            <v>Westheimer Dairy Ashford</v>
          </cell>
          <cell r="BF63" t="str">
            <v>103</v>
          </cell>
          <cell r="BG63" t="str">
            <v>1A Ashford/Briar Hills Areas</v>
          </cell>
          <cell r="BH63" t="str">
            <v>5911.00</v>
          </cell>
          <cell r="BI63" t="str">
            <v>0</v>
          </cell>
          <cell r="BJ63" t="str">
            <v>01</v>
          </cell>
          <cell r="BK63" t="str">
            <v>4756A</v>
          </cell>
          <cell r="BL63" t="str">
            <v>488N</v>
          </cell>
          <cell r="BM63" t="str">
            <v>001 040 041 042 043 044 048 061</v>
          </cell>
          <cell r="BN63" t="str">
            <v>Real, Industrial</v>
          </cell>
          <cell r="BO63" t="str">
            <v>F2</v>
          </cell>
          <cell r="BP63" t="str">
            <v>Real, Industrial</v>
          </cell>
          <cell r="BQ63" t="str">
            <v>Industrial Misc.</v>
          </cell>
          <cell r="BR63" t="str">
            <v>Office Building</v>
          </cell>
          <cell r="BS63" t="str">
            <v>8000</v>
          </cell>
          <cell r="BT63" t="str">
            <v>Land Neighborhood General Assignment</v>
          </cell>
          <cell r="BU63">
            <v>1148887</v>
          </cell>
          <cell r="BV63" t="str">
            <v>SF</v>
          </cell>
          <cell r="BW63" t="str">
            <v>1.0000</v>
          </cell>
          <cell r="BX63" t="str">
            <v>1.0000</v>
          </cell>
          <cell r="BY63" t="str">
            <v>.6000</v>
          </cell>
          <cell r="BZ63" t="str">
            <v>.6000</v>
          </cell>
          <cell r="CA63">
            <v>2</v>
          </cell>
          <cell r="CB63">
            <v>2</v>
          </cell>
          <cell r="CC63">
            <v>1723331</v>
          </cell>
          <cell r="CD63">
            <v>-1</v>
          </cell>
          <cell r="CE63" t="str">
            <v>04103600000427</v>
          </cell>
        </row>
        <row r="64">
          <cell r="C64" t="str">
            <v>04103600005351</v>
          </cell>
          <cell r="D64" t="str">
            <v>0410360000535</v>
          </cell>
          <cell r="E64" t="str">
            <v>01/01/2012</v>
          </cell>
          <cell r="F64" t="str">
            <v>2135 SIX INDUSTRIAL LTD</v>
          </cell>
          <cell r="G64" t="str">
            <v>TENANT - HOOVER CONTAINER SOLUTIONS</v>
          </cell>
          <cell r="H64" t="str">
            <v>Avi</v>
          </cell>
          <cell r="I64" t="str">
            <v>2135 HIGHWAY 6 S</v>
          </cell>
          <cell r="J64" t="str">
            <v>HOUSTON</v>
          </cell>
          <cell r="K64" t="str">
            <v>77077</v>
          </cell>
          <cell r="L64">
            <v>7000000</v>
          </cell>
          <cell r="M64">
            <v>7955902</v>
          </cell>
          <cell r="N64">
            <v>7000000</v>
          </cell>
          <cell r="O64">
            <v>0</v>
          </cell>
          <cell r="P64" t="e">
            <v>#REF!</v>
          </cell>
          <cell r="Q64" t="str">
            <v>COMMERCIAL</v>
          </cell>
          <cell r="R64" t="str">
            <v>1</v>
          </cell>
          <cell r="S64" t="str">
            <v>4425</v>
          </cell>
          <cell r="T64" t="str">
            <v>9494</v>
          </cell>
          <cell r="U64" t="str">
            <v>C</v>
          </cell>
          <cell r="V64" t="str">
            <v>Masonry Bearing</v>
          </cell>
          <cell r="W64">
            <v>4123509</v>
          </cell>
          <cell r="X64">
            <v>0</v>
          </cell>
          <cell r="Y64">
            <v>10975537</v>
          </cell>
          <cell r="Z64">
            <v>0</v>
          </cell>
          <cell r="AA64" t="str">
            <v>.624300</v>
          </cell>
          <cell r="AB64" t="str">
            <v>C</v>
          </cell>
          <cell r="AC64" t="str">
            <v>Average</v>
          </cell>
          <cell r="AD64" t="str">
            <v>1978</v>
          </cell>
          <cell r="AE64" t="str">
            <v>1978</v>
          </cell>
          <cell r="AF64" t="str">
            <v>0</v>
          </cell>
          <cell r="AG64">
            <v>0</v>
          </cell>
          <cell r="AH64">
            <v>0</v>
          </cell>
          <cell r="AI64" t="str">
            <v>12/30/1899</v>
          </cell>
          <cell r="AJ64" t="str">
            <v>LOTS OF POLES ALL AROUND WH=&gt; ADJ FUNC TO FAIR</v>
          </cell>
          <cell r="AK64">
            <v>162288</v>
          </cell>
          <cell r="AL64">
            <v>162288</v>
          </cell>
          <cell r="AM64">
            <v>0</v>
          </cell>
          <cell r="AN64">
            <v>0</v>
          </cell>
          <cell r="AO64">
            <v>0</v>
          </cell>
          <cell r="AP64">
            <v>162288</v>
          </cell>
          <cell r="AQ64">
            <v>1444</v>
          </cell>
          <cell r="AR64">
            <v>1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 t="str">
            <v>13</v>
          </cell>
          <cell r="BB64" t="str">
            <v>TR 4C-3</v>
          </cell>
          <cell r="BC64" t="str">
            <v>ABST 80 J WHEATON</v>
          </cell>
          <cell r="BD64" t="str">
            <v>4013</v>
          </cell>
          <cell r="BE64" t="str">
            <v>Westheimer Dairy Ashford</v>
          </cell>
          <cell r="BF64" t="str">
            <v>103</v>
          </cell>
          <cell r="BG64" t="str">
            <v>1A Ashford/Briar Hills Areas</v>
          </cell>
          <cell r="BH64" t="str">
            <v>5911.00</v>
          </cell>
          <cell r="BI64" t="str">
            <v>0</v>
          </cell>
          <cell r="BJ64" t="str">
            <v>01</v>
          </cell>
          <cell r="BK64" t="str">
            <v>4756A</v>
          </cell>
          <cell r="BL64" t="str">
            <v>488N</v>
          </cell>
          <cell r="BM64" t="str">
            <v>001 040 041 042 043 044 048 061</v>
          </cell>
          <cell r="BN64" t="str">
            <v>Real, Industrial</v>
          </cell>
          <cell r="BO64" t="str">
            <v>F2</v>
          </cell>
          <cell r="BP64" t="str">
            <v>Real, Industrial</v>
          </cell>
          <cell r="BQ64" t="str">
            <v>Industrial Manufacturing</v>
          </cell>
          <cell r="BR64" t="str">
            <v>Industrial, Light Mftg.</v>
          </cell>
          <cell r="BS64" t="str">
            <v>8000</v>
          </cell>
          <cell r="BT64" t="str">
            <v>Land Neighborhood General Assignment</v>
          </cell>
          <cell r="BU64">
            <v>454307</v>
          </cell>
          <cell r="BV64" t="str">
            <v>SF</v>
          </cell>
          <cell r="BW64" t="str">
            <v>1.0000</v>
          </cell>
          <cell r="BX64" t="str">
            <v>1.0000</v>
          </cell>
          <cell r="BY64" t="str">
            <v>.6000</v>
          </cell>
          <cell r="BZ64" t="str">
            <v>.6000</v>
          </cell>
          <cell r="CA64">
            <v>2</v>
          </cell>
          <cell r="CB64">
            <v>2</v>
          </cell>
          <cell r="CC64">
            <v>681461</v>
          </cell>
          <cell r="CD64">
            <v>-1</v>
          </cell>
          <cell r="CE64" t="str">
            <v>04103600005351</v>
          </cell>
        </row>
        <row r="65">
          <cell r="C65" t="str">
            <v>04103600005352</v>
          </cell>
          <cell r="D65" t="str">
            <v>0410360000535</v>
          </cell>
          <cell r="E65" t="str">
            <v>01/01/2012</v>
          </cell>
          <cell r="F65" t="str">
            <v>2135 SIX INDUSTRIAL LTD</v>
          </cell>
          <cell r="G65" t="str">
            <v>TENANT - HOOVER CONTAINER SOLUTIONS</v>
          </cell>
          <cell r="H65" t="str">
            <v>Avi</v>
          </cell>
          <cell r="I65" t="str">
            <v>2135 HIGHWAY 6 S</v>
          </cell>
          <cell r="J65" t="str">
            <v>HOUSTON</v>
          </cell>
          <cell r="K65" t="str">
            <v>77077</v>
          </cell>
          <cell r="L65">
            <v>7000000</v>
          </cell>
          <cell r="M65">
            <v>7955902</v>
          </cell>
          <cell r="N65">
            <v>7000000</v>
          </cell>
          <cell r="O65">
            <v>0</v>
          </cell>
          <cell r="P65" t="e">
            <v>#REF!</v>
          </cell>
          <cell r="Q65" t="str">
            <v>COMMERCIAL</v>
          </cell>
          <cell r="R65" t="str">
            <v>2</v>
          </cell>
          <cell r="S65" t="str">
            <v>4425</v>
          </cell>
          <cell r="T65" t="str">
            <v>9494</v>
          </cell>
          <cell r="U65" t="str">
            <v>C</v>
          </cell>
          <cell r="V65" t="str">
            <v>Masonry Bearing</v>
          </cell>
          <cell r="W65">
            <v>2766748</v>
          </cell>
          <cell r="X65">
            <v>0</v>
          </cell>
          <cell r="Y65">
            <v>4847141</v>
          </cell>
          <cell r="Z65">
            <v>0</v>
          </cell>
          <cell r="AA65" t="str">
            <v>.429200</v>
          </cell>
          <cell r="AB65" t="str">
            <v>C</v>
          </cell>
          <cell r="AC65" t="str">
            <v>Average</v>
          </cell>
          <cell r="AD65" t="str">
            <v>2007</v>
          </cell>
          <cell r="AE65" t="str">
            <v>2007</v>
          </cell>
          <cell r="AF65" t="str">
            <v>0</v>
          </cell>
          <cell r="AG65">
            <v>0</v>
          </cell>
          <cell r="AH65">
            <v>0</v>
          </cell>
          <cell r="AI65" t="str">
            <v>12/30/1899</v>
          </cell>
          <cell r="AJ65">
            <v>0</v>
          </cell>
          <cell r="AK65">
            <v>70875</v>
          </cell>
          <cell r="AL65">
            <v>71375</v>
          </cell>
          <cell r="AM65">
            <v>0</v>
          </cell>
          <cell r="AN65">
            <v>0</v>
          </cell>
          <cell r="AO65">
            <v>0</v>
          </cell>
          <cell r="AP65">
            <v>70875</v>
          </cell>
          <cell r="AQ65">
            <v>765</v>
          </cell>
          <cell r="AR65">
            <v>1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 t="str">
            <v>13</v>
          </cell>
          <cell r="BB65" t="str">
            <v>TR 4C-3</v>
          </cell>
          <cell r="BC65" t="str">
            <v>ABST 80 J WHEATON</v>
          </cell>
          <cell r="BD65" t="str">
            <v>4013</v>
          </cell>
          <cell r="BE65" t="str">
            <v>Westheimer Dairy Ashford</v>
          </cell>
          <cell r="BF65" t="str">
            <v>103</v>
          </cell>
          <cell r="BG65" t="str">
            <v>1A Ashford/Briar Hills Areas</v>
          </cell>
          <cell r="BH65" t="str">
            <v>5911.00</v>
          </cell>
          <cell r="BI65" t="str">
            <v>0</v>
          </cell>
          <cell r="BJ65" t="str">
            <v>01</v>
          </cell>
          <cell r="BK65" t="str">
            <v>4756A</v>
          </cell>
          <cell r="BL65" t="str">
            <v>488N</v>
          </cell>
          <cell r="BM65" t="str">
            <v>001 040 041 042 043 044 048 061</v>
          </cell>
          <cell r="BN65" t="str">
            <v>Real, Industrial</v>
          </cell>
          <cell r="BO65" t="str">
            <v>F2</v>
          </cell>
          <cell r="BP65" t="str">
            <v>Real, Industrial</v>
          </cell>
          <cell r="BQ65" t="str">
            <v>Industrial Manufacturing</v>
          </cell>
          <cell r="BR65" t="str">
            <v>Industrial, Light Mftg.</v>
          </cell>
          <cell r="BS65" t="str">
            <v>8000</v>
          </cell>
          <cell r="BT65" t="str">
            <v>Land Neighborhood General Assignment</v>
          </cell>
          <cell r="BU65">
            <v>454307</v>
          </cell>
          <cell r="BV65" t="str">
            <v>SF</v>
          </cell>
          <cell r="BW65" t="str">
            <v>1.0000</v>
          </cell>
          <cell r="BX65" t="str">
            <v>1.0000</v>
          </cell>
          <cell r="BY65" t="str">
            <v>.6000</v>
          </cell>
          <cell r="BZ65" t="str">
            <v>.6000</v>
          </cell>
          <cell r="CA65">
            <v>2</v>
          </cell>
          <cell r="CB65">
            <v>2</v>
          </cell>
          <cell r="CC65">
            <v>681461</v>
          </cell>
          <cell r="CD65">
            <v>-1</v>
          </cell>
          <cell r="CE65" t="str">
            <v>04103600005352</v>
          </cell>
        </row>
        <row r="66">
          <cell r="C66" t="str">
            <v>04103600005354</v>
          </cell>
          <cell r="D66" t="str">
            <v>0410360000535</v>
          </cell>
          <cell r="E66" t="str">
            <v>01/01/2012</v>
          </cell>
          <cell r="F66" t="str">
            <v>2135 SIX INDUSTRIAL LTD</v>
          </cell>
          <cell r="G66" t="str">
            <v>TENANT - HOOVER CONTAINER SOLUTIONS</v>
          </cell>
          <cell r="H66" t="str">
            <v>Avi</v>
          </cell>
          <cell r="I66" t="str">
            <v>2135 HIGHWAY 6 S</v>
          </cell>
          <cell r="J66" t="str">
            <v>HOUSTON</v>
          </cell>
          <cell r="K66" t="str">
            <v>77077</v>
          </cell>
          <cell r="L66">
            <v>7000000</v>
          </cell>
          <cell r="M66">
            <v>7955902</v>
          </cell>
          <cell r="N66">
            <v>7000000</v>
          </cell>
          <cell r="O66">
            <v>0</v>
          </cell>
          <cell r="P66" t="e">
            <v>#REF!</v>
          </cell>
          <cell r="Q66" t="str">
            <v>COMMERCIAL</v>
          </cell>
          <cell r="R66" t="str">
            <v>4</v>
          </cell>
          <cell r="S66" t="str">
            <v>4425</v>
          </cell>
          <cell r="T66" t="str">
            <v>9470</v>
          </cell>
          <cell r="U66" t="str">
            <v>S</v>
          </cell>
          <cell r="V66" t="str">
            <v>Open Steel Skeleton</v>
          </cell>
          <cell r="W66">
            <v>13812</v>
          </cell>
          <cell r="X66">
            <v>0</v>
          </cell>
          <cell r="Y66">
            <v>27624</v>
          </cell>
          <cell r="Z66">
            <v>0</v>
          </cell>
          <cell r="AA66" t="str">
            <v>.500000</v>
          </cell>
          <cell r="AB66" t="str">
            <v>C</v>
          </cell>
          <cell r="AC66" t="str">
            <v>Average</v>
          </cell>
          <cell r="AD66" t="str">
            <v>1981</v>
          </cell>
          <cell r="AE66" t="str">
            <v>1981</v>
          </cell>
          <cell r="AF66" t="str">
            <v>0</v>
          </cell>
          <cell r="AG66">
            <v>0</v>
          </cell>
          <cell r="AH66">
            <v>0</v>
          </cell>
          <cell r="AI66" t="str">
            <v>12/30/1899</v>
          </cell>
          <cell r="AJ66">
            <v>0</v>
          </cell>
          <cell r="AK66">
            <v>1200</v>
          </cell>
          <cell r="AL66">
            <v>1500</v>
          </cell>
          <cell r="AM66">
            <v>0</v>
          </cell>
          <cell r="AN66">
            <v>0</v>
          </cell>
          <cell r="AO66">
            <v>0</v>
          </cell>
          <cell r="AP66">
            <v>1200</v>
          </cell>
          <cell r="AQ66">
            <v>140</v>
          </cell>
          <cell r="AR66">
            <v>1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 t="str">
            <v>13</v>
          </cell>
          <cell r="BB66" t="str">
            <v>TR 4C-3</v>
          </cell>
          <cell r="BC66" t="str">
            <v>ABST 80 J WHEATON</v>
          </cell>
          <cell r="BD66" t="str">
            <v>4013</v>
          </cell>
          <cell r="BE66" t="str">
            <v>Westheimer Dairy Ashford</v>
          </cell>
          <cell r="BF66" t="str">
            <v>103</v>
          </cell>
          <cell r="BG66" t="str">
            <v>1A Ashford/Briar Hills Areas</v>
          </cell>
          <cell r="BH66" t="str">
            <v>5911.00</v>
          </cell>
          <cell r="BI66" t="str">
            <v>0</v>
          </cell>
          <cell r="BJ66" t="str">
            <v>01</v>
          </cell>
          <cell r="BK66" t="str">
            <v>4756A</v>
          </cell>
          <cell r="BL66" t="str">
            <v>488N</v>
          </cell>
          <cell r="BM66" t="str">
            <v>001 040 041 042 043 044 048 061</v>
          </cell>
          <cell r="BN66" t="str">
            <v>Real, Industrial</v>
          </cell>
          <cell r="BO66" t="str">
            <v>F2</v>
          </cell>
          <cell r="BP66" t="str">
            <v>Real, Industrial</v>
          </cell>
          <cell r="BQ66" t="str">
            <v>Industrial Manufacturing</v>
          </cell>
          <cell r="BR66" t="str">
            <v>Equipment ( Shop ) Building</v>
          </cell>
          <cell r="BS66" t="str">
            <v>8000</v>
          </cell>
          <cell r="BT66" t="str">
            <v>Land Neighborhood General Assignment</v>
          </cell>
          <cell r="BU66">
            <v>454307</v>
          </cell>
          <cell r="BV66" t="str">
            <v>SF</v>
          </cell>
          <cell r="BW66" t="str">
            <v>1.0000</v>
          </cell>
          <cell r="BX66" t="str">
            <v>1.0000</v>
          </cell>
          <cell r="BY66" t="str">
            <v>.6000</v>
          </cell>
          <cell r="BZ66" t="str">
            <v>.6000</v>
          </cell>
          <cell r="CA66">
            <v>2</v>
          </cell>
          <cell r="CB66">
            <v>2</v>
          </cell>
          <cell r="CC66">
            <v>681461</v>
          </cell>
          <cell r="CD66">
            <v>-1</v>
          </cell>
          <cell r="CE66" t="str">
            <v>04103600005354</v>
          </cell>
        </row>
        <row r="67">
          <cell r="C67" t="str">
            <v>04103600005355</v>
          </cell>
          <cell r="D67" t="str">
            <v>0410360000535</v>
          </cell>
          <cell r="E67" t="str">
            <v>01/01/2012</v>
          </cell>
          <cell r="F67" t="str">
            <v>2135 SIX INDUSTRIAL LTD</v>
          </cell>
          <cell r="G67" t="str">
            <v>TENANT - HOOVER CONTAINER SOLUTIONS</v>
          </cell>
          <cell r="H67" t="str">
            <v>Avi</v>
          </cell>
          <cell r="I67" t="str">
            <v>2135 HIGHWAY 6 S</v>
          </cell>
          <cell r="J67" t="str">
            <v>HOUSTON</v>
          </cell>
          <cell r="K67" t="str">
            <v>77077</v>
          </cell>
          <cell r="L67">
            <v>7000000</v>
          </cell>
          <cell r="M67">
            <v>7955902</v>
          </cell>
          <cell r="N67">
            <v>7000000</v>
          </cell>
          <cell r="O67">
            <v>0</v>
          </cell>
          <cell r="P67" t="e">
            <v>#REF!</v>
          </cell>
          <cell r="Q67" t="str">
            <v>COMMERCIAL</v>
          </cell>
          <cell r="R67" t="str">
            <v>5</v>
          </cell>
          <cell r="S67" t="str">
            <v>4425</v>
          </cell>
          <cell r="T67" t="str">
            <v>9470</v>
          </cell>
          <cell r="U67" t="str">
            <v>S</v>
          </cell>
          <cell r="V67" t="str">
            <v>Open Steel Skeleton</v>
          </cell>
          <cell r="W67">
            <v>20304</v>
          </cell>
          <cell r="X67">
            <v>0</v>
          </cell>
          <cell r="Y67">
            <v>36257</v>
          </cell>
          <cell r="Z67">
            <v>0</v>
          </cell>
          <cell r="AA67" t="str">
            <v>.440000</v>
          </cell>
          <cell r="AB67" t="str">
            <v>C</v>
          </cell>
          <cell r="AC67" t="str">
            <v>Average</v>
          </cell>
          <cell r="AD67" t="str">
            <v>1991</v>
          </cell>
          <cell r="AE67" t="str">
            <v>1991</v>
          </cell>
          <cell r="AF67" t="str">
            <v>0</v>
          </cell>
          <cell r="AG67">
            <v>0</v>
          </cell>
          <cell r="AH67">
            <v>0</v>
          </cell>
          <cell r="AI67" t="str">
            <v>12/30/1899</v>
          </cell>
          <cell r="AJ67">
            <v>0</v>
          </cell>
          <cell r="AK67">
            <v>1575</v>
          </cell>
          <cell r="AL67">
            <v>1575</v>
          </cell>
          <cell r="AM67">
            <v>0</v>
          </cell>
          <cell r="AN67">
            <v>0</v>
          </cell>
          <cell r="AO67">
            <v>0</v>
          </cell>
          <cell r="AP67">
            <v>1575</v>
          </cell>
          <cell r="AQ67">
            <v>160</v>
          </cell>
          <cell r="AR67">
            <v>1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 t="str">
            <v>13</v>
          </cell>
          <cell r="BB67" t="str">
            <v>TR 4C-3</v>
          </cell>
          <cell r="BC67" t="str">
            <v>ABST 80 J WHEATON</v>
          </cell>
          <cell r="BD67" t="str">
            <v>4013</v>
          </cell>
          <cell r="BE67" t="str">
            <v>Westheimer Dairy Ashford</v>
          </cell>
          <cell r="BF67" t="str">
            <v>103</v>
          </cell>
          <cell r="BG67" t="str">
            <v>1A Ashford/Briar Hills Areas</v>
          </cell>
          <cell r="BH67" t="str">
            <v>5911.00</v>
          </cell>
          <cell r="BI67" t="str">
            <v>0</v>
          </cell>
          <cell r="BJ67" t="str">
            <v>01</v>
          </cell>
          <cell r="BK67" t="str">
            <v>4756A</v>
          </cell>
          <cell r="BL67" t="str">
            <v>488N</v>
          </cell>
          <cell r="BM67" t="str">
            <v>001 040 041 042 043 044 048 061</v>
          </cell>
          <cell r="BN67" t="str">
            <v>Real, Industrial</v>
          </cell>
          <cell r="BO67" t="str">
            <v>F2</v>
          </cell>
          <cell r="BP67" t="str">
            <v>Real, Industrial</v>
          </cell>
          <cell r="BQ67" t="str">
            <v>Industrial Manufacturing</v>
          </cell>
          <cell r="BR67" t="str">
            <v>Equipment ( Shop ) Building</v>
          </cell>
          <cell r="BS67" t="str">
            <v>8000</v>
          </cell>
          <cell r="BT67" t="str">
            <v>Land Neighborhood General Assignment</v>
          </cell>
          <cell r="BU67">
            <v>10500</v>
          </cell>
          <cell r="BV67" t="str">
            <v>SF</v>
          </cell>
          <cell r="BW67" t="str">
            <v>1.0000</v>
          </cell>
          <cell r="BX67" t="str">
            <v>1.0000</v>
          </cell>
          <cell r="BY67" t="str">
            <v>.6500</v>
          </cell>
          <cell r="BZ67" t="str">
            <v>.6500</v>
          </cell>
          <cell r="CA67">
            <v>8</v>
          </cell>
          <cell r="CB67">
            <v>5</v>
          </cell>
          <cell r="CC67">
            <v>54600</v>
          </cell>
          <cell r="CD67">
            <v>-1</v>
          </cell>
          <cell r="CE67" t="str">
            <v>04103600005355</v>
          </cell>
        </row>
        <row r="68">
          <cell r="C68" t="str">
            <v>04105000305001</v>
          </cell>
          <cell r="D68" t="str">
            <v>0410500030500</v>
          </cell>
          <cell r="E68" t="str">
            <v>01/02/1988</v>
          </cell>
          <cell r="F68" t="str">
            <v>JONES J B OIL CO INC</v>
          </cell>
          <cell r="G68">
            <v>0</v>
          </cell>
          <cell r="H68">
            <v>0</v>
          </cell>
          <cell r="I68" t="str">
            <v>4828 N SHEPHERD DR</v>
          </cell>
          <cell r="J68" t="str">
            <v>HOUSTON</v>
          </cell>
          <cell r="K68" t="str">
            <v>77018</v>
          </cell>
          <cell r="L68">
            <v>961826</v>
          </cell>
          <cell r="M68">
            <v>1201410</v>
          </cell>
          <cell r="N68">
            <v>750000</v>
          </cell>
          <cell r="O68">
            <v>0</v>
          </cell>
          <cell r="P68" t="e">
            <v>#REF!</v>
          </cell>
          <cell r="Q68" t="str">
            <v>COMMERCIAL</v>
          </cell>
          <cell r="R68" t="str">
            <v>1</v>
          </cell>
          <cell r="S68" t="str">
            <v>4399</v>
          </cell>
          <cell r="T68" t="str">
            <v>8454</v>
          </cell>
          <cell r="U68" t="str">
            <v>S</v>
          </cell>
          <cell r="V68" t="str">
            <v>Open Steel Skeleton</v>
          </cell>
          <cell r="W68">
            <v>114896</v>
          </cell>
          <cell r="X68">
            <v>0</v>
          </cell>
          <cell r="Y68">
            <v>171486</v>
          </cell>
          <cell r="Z68">
            <v>0</v>
          </cell>
          <cell r="AA68" t="str">
            <v>.330000</v>
          </cell>
          <cell r="AB68" t="str">
            <v>C</v>
          </cell>
          <cell r="AC68" t="str">
            <v>Average</v>
          </cell>
          <cell r="AD68" t="str">
            <v>1999</v>
          </cell>
          <cell r="AE68" t="str">
            <v>1999</v>
          </cell>
          <cell r="AF68" t="str">
            <v>0</v>
          </cell>
          <cell r="AG68" t="str">
            <v>1966</v>
          </cell>
          <cell r="AH68" t="str">
            <v>HTS</v>
          </cell>
          <cell r="AI68" t="str">
            <v>01/01/2004</v>
          </cell>
          <cell r="AJ68">
            <v>0</v>
          </cell>
          <cell r="AK68">
            <v>4200</v>
          </cell>
          <cell r="AL68">
            <v>5841</v>
          </cell>
          <cell r="AM68">
            <v>0</v>
          </cell>
          <cell r="AN68">
            <v>0</v>
          </cell>
          <cell r="AO68">
            <v>0</v>
          </cell>
          <cell r="AP68">
            <v>4200</v>
          </cell>
          <cell r="AQ68">
            <v>190</v>
          </cell>
          <cell r="AR68">
            <v>1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 t="str">
            <v>8</v>
          </cell>
          <cell r="BB68" t="str">
            <v>TRS 33A 34A 34C &amp; 34G-1</v>
          </cell>
          <cell r="BC68" t="str">
            <v>ABST 94 S W ALLEN</v>
          </cell>
          <cell r="BD68" t="str">
            <v>6008</v>
          </cell>
          <cell r="BE68" t="str">
            <v>Near North</v>
          </cell>
          <cell r="BF68" t="str">
            <v>172</v>
          </cell>
          <cell r="BG68" t="str">
            <v>1F Oak Forest, Garden Oaks, Independence Heights</v>
          </cell>
          <cell r="BH68" t="str">
            <v>5939.01</v>
          </cell>
          <cell r="BI68" t="str">
            <v>0</v>
          </cell>
          <cell r="BJ68" t="str">
            <v>01</v>
          </cell>
          <cell r="BK68" t="str">
            <v>5260B</v>
          </cell>
          <cell r="BL68" t="str">
            <v>452H</v>
          </cell>
          <cell r="BM68" t="str">
            <v>001 040 041 042 043 044 048 061</v>
          </cell>
          <cell r="BN68" t="str">
            <v>Real, Commercial</v>
          </cell>
          <cell r="BO68" t="str">
            <v>F1</v>
          </cell>
          <cell r="BP68" t="str">
            <v>Real, Commercial</v>
          </cell>
          <cell r="BQ68" t="str">
            <v>Warehouse - Metallic</v>
          </cell>
          <cell r="BR68" t="str">
            <v>Shell, Industrial</v>
          </cell>
          <cell r="BS68" t="str">
            <v>8001</v>
          </cell>
          <cell r="BT68" t="str">
            <v>Land Neighborhood Section 1</v>
          </cell>
          <cell r="BU68">
            <v>25500</v>
          </cell>
          <cell r="BV68" t="str">
            <v>SF</v>
          </cell>
          <cell r="BW68" t="str">
            <v>1.0000</v>
          </cell>
          <cell r="BX68" t="str">
            <v>1.0000</v>
          </cell>
          <cell r="BY68" t="str">
            <v>1.0000</v>
          </cell>
          <cell r="BZ68" t="str">
            <v>1.0000</v>
          </cell>
          <cell r="CA68">
            <v>12</v>
          </cell>
          <cell r="CB68">
            <v>12</v>
          </cell>
          <cell r="CC68">
            <v>306000</v>
          </cell>
          <cell r="CD68">
            <v>-1</v>
          </cell>
          <cell r="CE68" t="str">
            <v>04105000305001</v>
          </cell>
        </row>
        <row r="69">
          <cell r="C69" t="str">
            <v>04105000305002</v>
          </cell>
          <cell r="D69" t="str">
            <v>0410500030500</v>
          </cell>
          <cell r="E69" t="str">
            <v>01/02/1988</v>
          </cell>
          <cell r="F69" t="str">
            <v>JONES J B OIL CO INC</v>
          </cell>
          <cell r="G69">
            <v>0</v>
          </cell>
          <cell r="H69">
            <v>0</v>
          </cell>
          <cell r="I69" t="str">
            <v>4828 N SHEPHERD DR</v>
          </cell>
          <cell r="J69" t="str">
            <v>HOUSTON</v>
          </cell>
          <cell r="K69" t="str">
            <v>77018</v>
          </cell>
          <cell r="L69">
            <v>961826</v>
          </cell>
          <cell r="M69">
            <v>1201410</v>
          </cell>
          <cell r="N69">
            <v>750000</v>
          </cell>
          <cell r="O69">
            <v>0</v>
          </cell>
          <cell r="P69" t="e">
            <v>#REF!</v>
          </cell>
          <cell r="Q69" t="str">
            <v>COMMERCIAL</v>
          </cell>
          <cell r="R69" t="str">
            <v>2</v>
          </cell>
          <cell r="S69" t="str">
            <v>4399</v>
          </cell>
          <cell r="T69" t="str">
            <v>8344</v>
          </cell>
          <cell r="U69" t="str">
            <v>C</v>
          </cell>
          <cell r="V69" t="str">
            <v>Masonry Bearing</v>
          </cell>
          <cell r="W69">
            <v>144528</v>
          </cell>
          <cell r="X69">
            <v>0</v>
          </cell>
          <cell r="Y69">
            <v>190169</v>
          </cell>
          <cell r="Z69">
            <v>0</v>
          </cell>
          <cell r="AA69" t="str">
            <v>.240000</v>
          </cell>
          <cell r="AB69" t="str">
            <v>D</v>
          </cell>
          <cell r="AC69" t="str">
            <v>Low</v>
          </cell>
          <cell r="AD69" t="str">
            <v>1982</v>
          </cell>
          <cell r="AE69" t="str">
            <v>1982</v>
          </cell>
          <cell r="AF69" t="str">
            <v>0</v>
          </cell>
          <cell r="AG69" t="str">
            <v>1993</v>
          </cell>
          <cell r="AH69">
            <v>0</v>
          </cell>
          <cell r="AI69" t="str">
            <v>01/01/1997</v>
          </cell>
          <cell r="AJ69" t="str">
            <v>BAU:33,25:=N15 E14 S15 W14 $  BAS:10,25:=N15 E14 S15 W14 $  .</v>
          </cell>
          <cell r="AK69">
            <v>4850</v>
          </cell>
          <cell r="AL69">
            <v>7370</v>
          </cell>
          <cell r="AM69">
            <v>0</v>
          </cell>
          <cell r="AN69">
            <v>0</v>
          </cell>
          <cell r="AO69">
            <v>0</v>
          </cell>
          <cell r="AP69">
            <v>4850</v>
          </cell>
          <cell r="AQ69">
            <v>152</v>
          </cell>
          <cell r="AR69">
            <v>1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 t="str">
            <v>8</v>
          </cell>
          <cell r="BB69" t="str">
            <v>TRS 33A 34A 34C &amp; 34G-1</v>
          </cell>
          <cell r="BC69" t="str">
            <v>ABST 94 S W ALLEN</v>
          </cell>
          <cell r="BD69" t="str">
            <v>6008</v>
          </cell>
          <cell r="BE69" t="str">
            <v>Near North</v>
          </cell>
          <cell r="BF69" t="str">
            <v>172</v>
          </cell>
          <cell r="BG69" t="str">
            <v>1F Oak Forest, Garden Oaks, Independence Heights</v>
          </cell>
          <cell r="BH69" t="str">
            <v>5939.01</v>
          </cell>
          <cell r="BI69" t="str">
            <v>0</v>
          </cell>
          <cell r="BJ69" t="str">
            <v>01</v>
          </cell>
          <cell r="BK69" t="str">
            <v>5260B</v>
          </cell>
          <cell r="BL69" t="str">
            <v>452H</v>
          </cell>
          <cell r="BM69" t="str">
            <v>001 040 041 042 043 044 048 061</v>
          </cell>
          <cell r="BN69" t="str">
            <v>Real, Commercial</v>
          </cell>
          <cell r="BO69" t="str">
            <v>F1</v>
          </cell>
          <cell r="BP69" t="str">
            <v>Real, Commercial</v>
          </cell>
          <cell r="BQ69" t="str">
            <v>Warehouse - Metallic</v>
          </cell>
          <cell r="BR69" t="str">
            <v>Office Building</v>
          </cell>
          <cell r="BS69" t="str">
            <v>8001</v>
          </cell>
          <cell r="BT69" t="str">
            <v>Land Neighborhood Section 1</v>
          </cell>
          <cell r="BU69">
            <v>3600</v>
          </cell>
          <cell r="BV69" t="str">
            <v>SF</v>
          </cell>
          <cell r="BW69" t="str">
            <v>1.0000</v>
          </cell>
          <cell r="BX69" t="str">
            <v>1.0000</v>
          </cell>
          <cell r="BY69" t="str">
            <v>1.0000</v>
          </cell>
          <cell r="BZ69" t="str">
            <v>1.0000</v>
          </cell>
          <cell r="CA69">
            <v>12</v>
          </cell>
          <cell r="CB69">
            <v>12</v>
          </cell>
          <cell r="CC69">
            <v>43200</v>
          </cell>
          <cell r="CD69">
            <v>-1</v>
          </cell>
          <cell r="CE69" t="str">
            <v>04105000305002</v>
          </cell>
        </row>
        <row r="70">
          <cell r="C70" t="str">
            <v>04105000305003</v>
          </cell>
          <cell r="D70" t="str">
            <v>0410500030500</v>
          </cell>
          <cell r="E70" t="str">
            <v>01/02/1988</v>
          </cell>
          <cell r="F70" t="str">
            <v>JONES J B OIL CO INC</v>
          </cell>
          <cell r="G70">
            <v>0</v>
          </cell>
          <cell r="H70">
            <v>0</v>
          </cell>
          <cell r="I70" t="str">
            <v>4828 N SHEPHERD DR</v>
          </cell>
          <cell r="J70" t="str">
            <v>HOUSTON</v>
          </cell>
          <cell r="K70" t="str">
            <v>77018</v>
          </cell>
          <cell r="L70">
            <v>961826</v>
          </cell>
          <cell r="M70">
            <v>1201410</v>
          </cell>
          <cell r="N70">
            <v>750000</v>
          </cell>
          <cell r="O70">
            <v>0</v>
          </cell>
          <cell r="P70" t="e">
            <v>#REF!</v>
          </cell>
          <cell r="Q70" t="str">
            <v>COMMERCIAL</v>
          </cell>
          <cell r="R70" t="str">
            <v>3</v>
          </cell>
          <cell r="S70" t="str">
            <v>4399</v>
          </cell>
          <cell r="T70" t="str">
            <v>8454</v>
          </cell>
          <cell r="U70" t="str">
            <v>S</v>
          </cell>
          <cell r="V70" t="str">
            <v>Open Steel Skeleton</v>
          </cell>
          <cell r="W70">
            <v>56905</v>
          </cell>
          <cell r="X70">
            <v>0</v>
          </cell>
          <cell r="Y70">
            <v>113810</v>
          </cell>
          <cell r="Z70">
            <v>0</v>
          </cell>
          <cell r="AA70" t="str">
            <v>.500000</v>
          </cell>
          <cell r="AB70" t="str">
            <v>C</v>
          </cell>
          <cell r="AC70" t="str">
            <v>Average</v>
          </cell>
          <cell r="AD70" t="str">
            <v>1957</v>
          </cell>
          <cell r="AE70" t="str">
            <v>1957</v>
          </cell>
          <cell r="AF70" t="str">
            <v>0</v>
          </cell>
          <cell r="AG70" t="str">
            <v>1958</v>
          </cell>
          <cell r="AH70">
            <v>0</v>
          </cell>
          <cell r="AI70" t="str">
            <v>01/01/1997</v>
          </cell>
          <cell r="AJ70">
            <v>0</v>
          </cell>
          <cell r="AK70">
            <v>3150</v>
          </cell>
          <cell r="AL70">
            <v>3150</v>
          </cell>
          <cell r="AM70">
            <v>0</v>
          </cell>
          <cell r="AN70">
            <v>0</v>
          </cell>
          <cell r="AO70">
            <v>0</v>
          </cell>
          <cell r="AP70">
            <v>3150</v>
          </cell>
          <cell r="AQ70">
            <v>250</v>
          </cell>
          <cell r="AR70">
            <v>1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 t="str">
            <v>8</v>
          </cell>
          <cell r="BB70" t="str">
            <v>TRS 33A 34A 34C &amp; 34G-1</v>
          </cell>
          <cell r="BC70" t="str">
            <v>ABST 94 S W ALLEN</v>
          </cell>
          <cell r="BD70" t="str">
            <v>6008</v>
          </cell>
          <cell r="BE70" t="str">
            <v>Near North</v>
          </cell>
          <cell r="BF70" t="str">
            <v>172</v>
          </cell>
          <cell r="BG70" t="str">
            <v>1F Oak Forest, Garden Oaks, Independence Heights</v>
          </cell>
          <cell r="BH70" t="str">
            <v>5939.01</v>
          </cell>
          <cell r="BI70" t="str">
            <v>0</v>
          </cell>
          <cell r="BJ70" t="str">
            <v>01</v>
          </cell>
          <cell r="BK70" t="str">
            <v>5260B</v>
          </cell>
          <cell r="BL70" t="str">
            <v>452H</v>
          </cell>
          <cell r="BM70" t="str">
            <v>001 040 041 042 043 044 048 061</v>
          </cell>
          <cell r="BN70" t="str">
            <v>Real, Commercial</v>
          </cell>
          <cell r="BO70" t="str">
            <v>F1</v>
          </cell>
          <cell r="BP70" t="str">
            <v>Real, Commercial</v>
          </cell>
          <cell r="BQ70" t="str">
            <v>Warehouse - Metallic</v>
          </cell>
          <cell r="BR70" t="str">
            <v>Shell, Industrial</v>
          </cell>
          <cell r="BS70" t="str">
            <v>8001</v>
          </cell>
          <cell r="BT70" t="str">
            <v>Land Neighborhood Section 1</v>
          </cell>
          <cell r="BU70">
            <v>3600</v>
          </cell>
          <cell r="BV70" t="str">
            <v>SF</v>
          </cell>
          <cell r="BW70" t="str">
            <v>1.0000</v>
          </cell>
          <cell r="BX70" t="str">
            <v>1.0000</v>
          </cell>
          <cell r="BY70" t="str">
            <v>1.0000</v>
          </cell>
          <cell r="BZ70" t="str">
            <v>1.0000</v>
          </cell>
          <cell r="CA70">
            <v>12</v>
          </cell>
          <cell r="CB70">
            <v>12</v>
          </cell>
          <cell r="CC70">
            <v>43200</v>
          </cell>
          <cell r="CD70">
            <v>-1</v>
          </cell>
          <cell r="CE70" t="str">
            <v>04105000305003</v>
          </cell>
        </row>
        <row r="71">
          <cell r="C71" t="str">
            <v>04105000305004</v>
          </cell>
          <cell r="D71" t="str">
            <v>0410500030500</v>
          </cell>
          <cell r="E71" t="str">
            <v>01/02/1988</v>
          </cell>
          <cell r="F71" t="str">
            <v>JONES J B OIL CO INC</v>
          </cell>
          <cell r="G71">
            <v>0</v>
          </cell>
          <cell r="H71">
            <v>0</v>
          </cell>
          <cell r="I71" t="str">
            <v>4828 N SHEPHERD DR</v>
          </cell>
          <cell r="J71" t="str">
            <v>HOUSTON</v>
          </cell>
          <cell r="K71" t="str">
            <v>77018</v>
          </cell>
          <cell r="L71">
            <v>961826</v>
          </cell>
          <cell r="M71">
            <v>1201410</v>
          </cell>
          <cell r="N71">
            <v>750000</v>
          </cell>
          <cell r="O71">
            <v>0</v>
          </cell>
          <cell r="P71" t="e">
            <v>#REF!</v>
          </cell>
          <cell r="Q71" t="str">
            <v>COMMERCIAL</v>
          </cell>
          <cell r="R71" t="str">
            <v>4</v>
          </cell>
          <cell r="S71" t="str">
            <v>4353</v>
          </cell>
          <cell r="T71" t="str">
            <v>8344</v>
          </cell>
          <cell r="U71" t="str">
            <v>S</v>
          </cell>
          <cell r="V71" t="str">
            <v>Open Steel Skeleton</v>
          </cell>
          <cell r="W71">
            <v>73245</v>
          </cell>
          <cell r="X71">
            <v>0</v>
          </cell>
          <cell r="Y71">
            <v>162767</v>
          </cell>
          <cell r="Z71">
            <v>0</v>
          </cell>
          <cell r="AA71" t="str">
            <v>.550000</v>
          </cell>
          <cell r="AB71" t="str">
            <v>C</v>
          </cell>
          <cell r="AC71" t="str">
            <v>Average</v>
          </cell>
          <cell r="AD71" t="str">
            <v>1965</v>
          </cell>
          <cell r="AE71" t="str">
            <v>1965</v>
          </cell>
          <cell r="AF71" t="str">
            <v>0</v>
          </cell>
          <cell r="AG71" t="str">
            <v>1974</v>
          </cell>
          <cell r="AH71">
            <v>0</v>
          </cell>
          <cell r="AI71" t="str">
            <v>01/01/1997</v>
          </cell>
          <cell r="AJ71" t="str">
            <v>BAS:45,114:=N60 E30 S60 W30 $    .</v>
          </cell>
          <cell r="AK71">
            <v>1890</v>
          </cell>
          <cell r="AL71">
            <v>1890</v>
          </cell>
          <cell r="AM71">
            <v>0</v>
          </cell>
          <cell r="AN71">
            <v>0</v>
          </cell>
          <cell r="AO71">
            <v>0</v>
          </cell>
          <cell r="AP71">
            <v>1890</v>
          </cell>
          <cell r="AQ71">
            <v>266</v>
          </cell>
          <cell r="AR71">
            <v>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 t="str">
            <v>8</v>
          </cell>
          <cell r="BB71" t="str">
            <v>TRS 33A 34A 34C &amp; 34G-1</v>
          </cell>
          <cell r="BC71" t="str">
            <v>ABST 94 S W ALLEN</v>
          </cell>
          <cell r="BD71" t="str">
            <v>6008</v>
          </cell>
          <cell r="BE71" t="str">
            <v>Near North</v>
          </cell>
          <cell r="BF71" t="str">
            <v>172</v>
          </cell>
          <cell r="BG71" t="str">
            <v>1F Oak Forest, Garden Oaks, Independence Heights</v>
          </cell>
          <cell r="BH71" t="str">
            <v>5939.01</v>
          </cell>
          <cell r="BI71" t="str">
            <v>0</v>
          </cell>
          <cell r="BJ71" t="str">
            <v>01</v>
          </cell>
          <cell r="BK71" t="str">
            <v>5260B</v>
          </cell>
          <cell r="BL71" t="str">
            <v>452H</v>
          </cell>
          <cell r="BM71" t="str">
            <v>001 040 041 042 043 044 048 061</v>
          </cell>
          <cell r="BN71" t="str">
            <v>Real, Commercial</v>
          </cell>
          <cell r="BO71" t="str">
            <v>F1</v>
          </cell>
          <cell r="BP71" t="str">
            <v>Real, Commercial</v>
          </cell>
          <cell r="BQ71" t="str">
            <v>Office Bldgs. Low-Rise (1 to 4 Stories)</v>
          </cell>
          <cell r="BR71" t="str">
            <v>Office Building</v>
          </cell>
          <cell r="BS71" t="str">
            <v>8001</v>
          </cell>
          <cell r="BT71" t="str">
            <v>Land Neighborhood Section 1</v>
          </cell>
          <cell r="BU71">
            <v>3600</v>
          </cell>
          <cell r="BV71" t="str">
            <v>SF</v>
          </cell>
          <cell r="BW71" t="str">
            <v>1.0000</v>
          </cell>
          <cell r="BX71" t="str">
            <v>1.0000</v>
          </cell>
          <cell r="BY71" t="str">
            <v>1.0000</v>
          </cell>
          <cell r="BZ71" t="str">
            <v>1.0000</v>
          </cell>
          <cell r="CA71">
            <v>12</v>
          </cell>
          <cell r="CB71">
            <v>12</v>
          </cell>
          <cell r="CC71">
            <v>43200</v>
          </cell>
          <cell r="CD71">
            <v>-1</v>
          </cell>
          <cell r="CE71" t="str">
            <v>04105000305004</v>
          </cell>
        </row>
        <row r="72">
          <cell r="C72" t="str">
            <v>04105000305008</v>
          </cell>
          <cell r="D72" t="str">
            <v>0410500030500</v>
          </cell>
          <cell r="E72" t="str">
            <v>01/02/1988</v>
          </cell>
          <cell r="F72" t="str">
            <v>JONES J B OIL CO INC</v>
          </cell>
          <cell r="G72">
            <v>0</v>
          </cell>
          <cell r="H72">
            <v>0</v>
          </cell>
          <cell r="I72" t="str">
            <v>4828 N SHEPHERD DR</v>
          </cell>
          <cell r="J72" t="str">
            <v>HOUSTON</v>
          </cell>
          <cell r="K72" t="str">
            <v>77018</v>
          </cell>
          <cell r="L72">
            <v>961826</v>
          </cell>
          <cell r="M72">
            <v>1201410</v>
          </cell>
          <cell r="N72">
            <v>750000</v>
          </cell>
          <cell r="O72">
            <v>0</v>
          </cell>
          <cell r="P72" t="e">
            <v>#REF!</v>
          </cell>
          <cell r="Q72" t="str">
            <v>COMMERCIAL</v>
          </cell>
          <cell r="R72" t="str">
            <v>8</v>
          </cell>
          <cell r="S72" t="str">
            <v>4399</v>
          </cell>
          <cell r="T72" t="str">
            <v>8454</v>
          </cell>
          <cell r="U72" t="str">
            <v>S</v>
          </cell>
          <cell r="V72" t="str">
            <v>Open Steel Skeleton</v>
          </cell>
          <cell r="W72">
            <v>118325</v>
          </cell>
          <cell r="X72">
            <v>0</v>
          </cell>
          <cell r="Y72">
            <v>171486</v>
          </cell>
          <cell r="Z72">
            <v>0</v>
          </cell>
          <cell r="AA72" t="str">
            <v>.310000</v>
          </cell>
          <cell r="AB72" t="str">
            <v>C</v>
          </cell>
          <cell r="AC72" t="str">
            <v>Average</v>
          </cell>
          <cell r="AD72" t="str">
            <v>2001</v>
          </cell>
          <cell r="AE72" t="str">
            <v>2001</v>
          </cell>
          <cell r="AF72" t="str">
            <v>0</v>
          </cell>
          <cell r="AG72" t="str">
            <v>2017</v>
          </cell>
          <cell r="AH72">
            <v>0</v>
          </cell>
          <cell r="AI72" t="str">
            <v>12/30/1899</v>
          </cell>
          <cell r="AJ72">
            <v>0</v>
          </cell>
          <cell r="AK72">
            <v>4200</v>
          </cell>
          <cell r="AL72">
            <v>5400</v>
          </cell>
          <cell r="AM72">
            <v>0</v>
          </cell>
          <cell r="AN72">
            <v>0</v>
          </cell>
          <cell r="AO72">
            <v>0</v>
          </cell>
          <cell r="AP72">
            <v>4200</v>
          </cell>
          <cell r="AQ72">
            <v>190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 t="str">
            <v>8</v>
          </cell>
          <cell r="BB72" t="str">
            <v>TRS 33A 34A 34C &amp; 34G-1</v>
          </cell>
          <cell r="BC72" t="str">
            <v>ABST 94 S W ALLEN</v>
          </cell>
          <cell r="BD72" t="str">
            <v>6008</v>
          </cell>
          <cell r="BE72" t="str">
            <v>Near North</v>
          </cell>
          <cell r="BF72" t="str">
            <v>172</v>
          </cell>
          <cell r="BG72" t="str">
            <v>1F Oak Forest, Garden Oaks, Independence Heights</v>
          </cell>
          <cell r="BH72" t="str">
            <v>5939.01</v>
          </cell>
          <cell r="BI72" t="str">
            <v>0</v>
          </cell>
          <cell r="BJ72" t="str">
            <v>01</v>
          </cell>
          <cell r="BK72" t="str">
            <v>5260B</v>
          </cell>
          <cell r="BL72" t="str">
            <v>452H</v>
          </cell>
          <cell r="BM72" t="str">
            <v>001 040 041 042 043 044 048 061</v>
          </cell>
          <cell r="BN72" t="str">
            <v>Real, Commercial</v>
          </cell>
          <cell r="BO72" t="str">
            <v>F1</v>
          </cell>
          <cell r="BP72" t="str">
            <v>Real, Commercial</v>
          </cell>
          <cell r="BQ72" t="str">
            <v>Warehouse - Metallic</v>
          </cell>
          <cell r="BR72" t="str">
            <v>Shell, Industrial</v>
          </cell>
          <cell r="BS72" t="str">
            <v>8001</v>
          </cell>
          <cell r="BT72" t="str">
            <v>Land Neighborhood Section 1</v>
          </cell>
          <cell r="BU72">
            <v>25500</v>
          </cell>
          <cell r="BV72" t="str">
            <v>SF</v>
          </cell>
          <cell r="BW72" t="str">
            <v>1.0000</v>
          </cell>
          <cell r="BX72" t="str">
            <v>1.0000</v>
          </cell>
          <cell r="BY72" t="str">
            <v>1.0000</v>
          </cell>
          <cell r="BZ72" t="str">
            <v>1.0000</v>
          </cell>
          <cell r="CA72">
            <v>12</v>
          </cell>
          <cell r="CB72">
            <v>12</v>
          </cell>
          <cell r="CC72">
            <v>306000</v>
          </cell>
          <cell r="CD72">
            <v>-1</v>
          </cell>
          <cell r="CE72" t="str">
            <v>04105000305008</v>
          </cell>
        </row>
        <row r="73">
          <cell r="C73" t="str">
            <v>04105000305009</v>
          </cell>
          <cell r="D73" t="str">
            <v>0410500030500</v>
          </cell>
          <cell r="E73" t="str">
            <v>01/02/1988</v>
          </cell>
          <cell r="F73" t="str">
            <v>JONES J B OIL CO INC</v>
          </cell>
          <cell r="G73">
            <v>0</v>
          </cell>
          <cell r="H73">
            <v>0</v>
          </cell>
          <cell r="I73" t="str">
            <v>4828 N SHEPHERD DR</v>
          </cell>
          <cell r="J73" t="str">
            <v>HOUSTON</v>
          </cell>
          <cell r="K73" t="str">
            <v>77018</v>
          </cell>
          <cell r="L73">
            <v>961826</v>
          </cell>
          <cell r="M73">
            <v>1201410</v>
          </cell>
          <cell r="N73">
            <v>750000</v>
          </cell>
          <cell r="O73">
            <v>0</v>
          </cell>
          <cell r="P73" t="e">
            <v>#REF!</v>
          </cell>
          <cell r="Q73" t="str">
            <v>COMMERCIAL</v>
          </cell>
          <cell r="R73" t="str">
            <v>9</v>
          </cell>
          <cell r="S73" t="str">
            <v>4399</v>
          </cell>
          <cell r="T73" t="str">
            <v>8454</v>
          </cell>
          <cell r="U73" t="str">
            <v>S</v>
          </cell>
          <cell r="V73" t="str">
            <v>Open Steel Skeleton</v>
          </cell>
          <cell r="W73">
            <v>176688</v>
          </cell>
          <cell r="X73">
            <v>0</v>
          </cell>
          <cell r="Y73">
            <v>229465</v>
          </cell>
          <cell r="Z73">
            <v>0</v>
          </cell>
          <cell r="AA73" t="str">
            <v>.230000</v>
          </cell>
          <cell r="AB73" t="str">
            <v>C</v>
          </cell>
          <cell r="AC73" t="str">
            <v>Average</v>
          </cell>
          <cell r="AD73" t="str">
            <v>2007</v>
          </cell>
          <cell r="AE73" t="str">
            <v>2007</v>
          </cell>
          <cell r="AF73" t="str">
            <v>0</v>
          </cell>
          <cell r="AG73" t="str">
            <v>2017</v>
          </cell>
          <cell r="AH73">
            <v>0</v>
          </cell>
          <cell r="AI73" t="str">
            <v>12/30/1899</v>
          </cell>
          <cell r="AJ73">
            <v>0</v>
          </cell>
          <cell r="AK73">
            <v>5620</v>
          </cell>
          <cell r="AL73">
            <v>5620</v>
          </cell>
          <cell r="AM73">
            <v>0</v>
          </cell>
          <cell r="AN73">
            <v>0</v>
          </cell>
          <cell r="AO73">
            <v>0</v>
          </cell>
          <cell r="AP73">
            <v>5620</v>
          </cell>
          <cell r="AQ73">
            <v>276</v>
          </cell>
          <cell r="AR73">
            <v>1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 t="str">
            <v>8</v>
          </cell>
          <cell r="BB73" t="str">
            <v>TRS 33A 34A 34C &amp; 34G-1</v>
          </cell>
          <cell r="BC73" t="str">
            <v>ABST 94 S W ALLEN</v>
          </cell>
          <cell r="BD73" t="str">
            <v>6008</v>
          </cell>
          <cell r="BE73" t="str">
            <v>Near North</v>
          </cell>
          <cell r="BF73" t="str">
            <v>172</v>
          </cell>
          <cell r="BG73" t="str">
            <v>1F Oak Forest, Garden Oaks, Independence Heights</v>
          </cell>
          <cell r="BH73" t="str">
            <v>5939.01</v>
          </cell>
          <cell r="BI73" t="str">
            <v>0</v>
          </cell>
          <cell r="BJ73" t="str">
            <v>01</v>
          </cell>
          <cell r="BK73" t="str">
            <v>5260B</v>
          </cell>
          <cell r="BL73" t="str">
            <v>452H</v>
          </cell>
          <cell r="BM73" t="str">
            <v>001 040 041 042 043 044 048 061</v>
          </cell>
          <cell r="BN73" t="str">
            <v>Real, Commercial</v>
          </cell>
          <cell r="BO73" t="str">
            <v>F1</v>
          </cell>
          <cell r="BP73" t="str">
            <v>Real, Commercial</v>
          </cell>
          <cell r="BQ73" t="str">
            <v>Warehouse - Metallic</v>
          </cell>
          <cell r="BR73" t="str">
            <v>Shell, Industrial</v>
          </cell>
          <cell r="BS73" t="str">
            <v>8001</v>
          </cell>
          <cell r="BT73" t="str">
            <v>Land Neighborhood Section 1</v>
          </cell>
          <cell r="BU73">
            <v>3600</v>
          </cell>
          <cell r="BV73" t="str">
            <v>SF</v>
          </cell>
          <cell r="BW73" t="str">
            <v>1.0000</v>
          </cell>
          <cell r="BX73" t="str">
            <v>1.0000</v>
          </cell>
          <cell r="BY73" t="str">
            <v>1.0000</v>
          </cell>
          <cell r="BZ73" t="str">
            <v>1.0000</v>
          </cell>
          <cell r="CA73">
            <v>12</v>
          </cell>
          <cell r="CB73">
            <v>12</v>
          </cell>
          <cell r="CC73">
            <v>43200</v>
          </cell>
          <cell r="CD73">
            <v>-1</v>
          </cell>
          <cell r="CE73" t="str">
            <v>04105000305009</v>
          </cell>
        </row>
        <row r="74">
          <cell r="C74" t="str">
            <v>04105100106191</v>
          </cell>
          <cell r="D74" t="str">
            <v>0410510010619</v>
          </cell>
          <cell r="E74" t="str">
            <v>04/14/2010</v>
          </cell>
          <cell r="F74" t="str">
            <v>9807 FM 1960 LLC</v>
          </cell>
          <cell r="G74" t="str">
            <v>KID CARE ACADEMY</v>
          </cell>
          <cell r="H74">
            <v>0</v>
          </cell>
          <cell r="I74" t="str">
            <v>9807 FM 1960 RD E</v>
          </cell>
          <cell r="J74" t="str">
            <v>HUMBLE</v>
          </cell>
          <cell r="K74" t="str">
            <v>77338</v>
          </cell>
          <cell r="L74">
            <v>140000</v>
          </cell>
          <cell r="M74">
            <v>162179</v>
          </cell>
          <cell r="N74">
            <v>156462</v>
          </cell>
          <cell r="O74">
            <v>0</v>
          </cell>
          <cell r="P74" t="e">
            <v>#REF!</v>
          </cell>
          <cell r="Q74" t="str">
            <v>COMMERCIAL</v>
          </cell>
          <cell r="R74" t="str">
            <v>1</v>
          </cell>
          <cell r="S74" t="str">
            <v>4369</v>
          </cell>
          <cell r="T74" t="str">
            <v>8426</v>
          </cell>
          <cell r="U74" t="str">
            <v>D</v>
          </cell>
          <cell r="V74" t="str">
            <v>Wood or Light Steel</v>
          </cell>
          <cell r="W74">
            <v>57107</v>
          </cell>
          <cell r="X74">
            <v>0</v>
          </cell>
          <cell r="Y74">
            <v>126905</v>
          </cell>
          <cell r="Z74">
            <v>0</v>
          </cell>
          <cell r="AA74" t="str">
            <v>.550000</v>
          </cell>
          <cell r="AB74" t="str">
            <v>D</v>
          </cell>
          <cell r="AC74" t="str">
            <v>Low</v>
          </cell>
          <cell r="AD74" t="str">
            <v>1945</v>
          </cell>
          <cell r="AE74" t="str">
            <v>1945</v>
          </cell>
          <cell r="AF74" t="str">
            <v>0</v>
          </cell>
          <cell r="AG74" t="str">
            <v>1946</v>
          </cell>
          <cell r="AH74" t="str">
            <v>296</v>
          </cell>
          <cell r="AI74" t="str">
            <v>01/01/2004</v>
          </cell>
          <cell r="AJ74" t="str">
            <v>CARL J PANZARELLA DDS</v>
          </cell>
          <cell r="AK74">
            <v>1452</v>
          </cell>
          <cell r="AL74">
            <v>1540</v>
          </cell>
          <cell r="AM74">
            <v>0</v>
          </cell>
          <cell r="AN74">
            <v>0</v>
          </cell>
          <cell r="AO74">
            <v>0</v>
          </cell>
          <cell r="AP74">
            <v>1452</v>
          </cell>
          <cell r="AQ74">
            <v>176</v>
          </cell>
          <cell r="AR74">
            <v>1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 t="str">
            <v>22</v>
          </cell>
          <cell r="BB74" t="str">
            <v>TR 9T-11C</v>
          </cell>
          <cell r="BC74" t="str">
            <v>ABST 95 W B ADAMS</v>
          </cell>
          <cell r="BD74" t="str">
            <v>5022</v>
          </cell>
          <cell r="BE74" t="str">
            <v>Kingwood</v>
          </cell>
          <cell r="BF74" t="str">
            <v>330</v>
          </cell>
          <cell r="BG74" t="str">
            <v>ISD 18 - Kingwood Area</v>
          </cell>
          <cell r="BH74" t="str">
            <v>9606.00</v>
          </cell>
          <cell r="BI74" t="str">
            <v>0</v>
          </cell>
          <cell r="BJ74" t="str">
            <v>18</v>
          </cell>
          <cell r="BK74" t="str">
            <v>5667A</v>
          </cell>
          <cell r="BL74" t="str">
            <v>335U</v>
          </cell>
          <cell r="BM74" t="str">
            <v>018 040 041 042 043 044 045 062</v>
          </cell>
          <cell r="BN74" t="str">
            <v>Real, Commercial</v>
          </cell>
          <cell r="BO74" t="str">
            <v>F1</v>
          </cell>
          <cell r="BP74" t="str">
            <v>Real, Commercial</v>
          </cell>
          <cell r="BQ74" t="str">
            <v>Day Care Center</v>
          </cell>
          <cell r="BR74" t="str">
            <v>Day Care Center</v>
          </cell>
          <cell r="BS74" t="str">
            <v>8004</v>
          </cell>
          <cell r="BT74" t="str">
            <v>Land Neighborhood Section 4</v>
          </cell>
          <cell r="BU74">
            <v>1500</v>
          </cell>
          <cell r="BV74" t="str">
            <v>SF</v>
          </cell>
          <cell r="BW74" t="str">
            <v>1.0000</v>
          </cell>
          <cell r="BX74" t="str">
            <v>.2500</v>
          </cell>
          <cell r="BY74" t="str">
            <v>1.0000</v>
          </cell>
          <cell r="BZ74" t="str">
            <v>.2500</v>
          </cell>
          <cell r="CA74">
            <v>5</v>
          </cell>
          <cell r="CB74">
            <v>1</v>
          </cell>
          <cell r="CC74">
            <v>1875</v>
          </cell>
          <cell r="CD74">
            <v>-1</v>
          </cell>
          <cell r="CE74" t="str">
            <v>04105100106191</v>
          </cell>
        </row>
        <row r="75">
          <cell r="C75" t="str">
            <v>04204900000341</v>
          </cell>
          <cell r="D75" t="str">
            <v>0420490000034</v>
          </cell>
          <cell r="E75" t="str">
            <v>07/15/2005</v>
          </cell>
          <cell r="F75" t="str">
            <v>5200 JENSEN DR PARTNERS LP</v>
          </cell>
          <cell r="G75">
            <v>0</v>
          </cell>
          <cell r="H75" t="str">
            <v>Sibley</v>
          </cell>
          <cell r="I75" t="str">
            <v>5200 JENSEN DR</v>
          </cell>
          <cell r="J75" t="str">
            <v>HOUSTON</v>
          </cell>
          <cell r="K75" t="str">
            <v>77026</v>
          </cell>
          <cell r="L75">
            <v>1500000</v>
          </cell>
          <cell r="M75">
            <v>2244349</v>
          </cell>
          <cell r="N75">
            <v>1050000</v>
          </cell>
          <cell r="O75">
            <v>0</v>
          </cell>
          <cell r="P75" t="e">
            <v>#REF!</v>
          </cell>
          <cell r="Q75" t="str">
            <v>COMMERCIAL</v>
          </cell>
          <cell r="R75" t="str">
            <v>1</v>
          </cell>
          <cell r="S75" t="str">
            <v>4397</v>
          </cell>
          <cell r="T75" t="str">
            <v>8454</v>
          </cell>
          <cell r="U75" t="str">
            <v>C</v>
          </cell>
          <cell r="V75" t="str">
            <v>Masonry Bearing</v>
          </cell>
          <cell r="W75">
            <v>597951</v>
          </cell>
          <cell r="X75">
            <v>0</v>
          </cell>
          <cell r="Y75">
            <v>3289059</v>
          </cell>
          <cell r="Z75">
            <v>0</v>
          </cell>
          <cell r="AA75" t="str">
            <v>.818200</v>
          </cell>
          <cell r="AB75" t="str">
            <v>C</v>
          </cell>
          <cell r="AC75" t="str">
            <v>Average</v>
          </cell>
          <cell r="AD75" t="str">
            <v>1975</v>
          </cell>
          <cell r="AE75" t="str">
            <v>1975</v>
          </cell>
          <cell r="AF75" t="str">
            <v>0</v>
          </cell>
          <cell r="AG75" t="str">
            <v>2006</v>
          </cell>
          <cell r="AH75">
            <v>0</v>
          </cell>
          <cell r="AI75" t="str">
            <v>12/30/1899</v>
          </cell>
          <cell r="AJ75" t="str">
            <v>NOTE: BLUEPRINT RETURNED TO ANALYST ON 2-25-15. /KT    NOTE: BLUEPRINT FILED IN FILE ROOM TO BE KEPT AS OF 9-28-15 / KT</v>
          </cell>
          <cell r="AK75">
            <v>78648</v>
          </cell>
          <cell r="AL75">
            <v>82305</v>
          </cell>
          <cell r="AM75">
            <v>0</v>
          </cell>
          <cell r="AN75">
            <v>0</v>
          </cell>
          <cell r="AO75">
            <v>0</v>
          </cell>
          <cell r="AP75">
            <v>78648</v>
          </cell>
          <cell r="AQ75">
            <v>1485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 t="str">
            <v>22</v>
          </cell>
          <cell r="BB75" t="str">
            <v>TRS 14 14C &amp; 18</v>
          </cell>
          <cell r="BC75" t="str">
            <v>TR 1 DYCHE APARTMENTS</v>
          </cell>
          <cell r="BD75" t="str">
            <v>6022</v>
          </cell>
          <cell r="BE75" t="str">
            <v>East</v>
          </cell>
          <cell r="BF75" t="str">
            <v>150</v>
          </cell>
          <cell r="BG75" t="str">
            <v>1E Ryon, Irvington, Lindale Areas</v>
          </cell>
          <cell r="BH75" t="str">
            <v>5918.03</v>
          </cell>
          <cell r="BI75" t="str">
            <v>0</v>
          </cell>
          <cell r="BJ75" t="str">
            <v>01</v>
          </cell>
          <cell r="BK75" t="str">
            <v>5459B</v>
          </cell>
          <cell r="BL75" t="str">
            <v>454S</v>
          </cell>
          <cell r="BM75" t="str">
            <v>001 040 041 042 043 044 048 061 949</v>
          </cell>
          <cell r="BN75" t="str">
            <v>Real, Commercial</v>
          </cell>
          <cell r="BO75" t="str">
            <v>F1</v>
          </cell>
          <cell r="BP75" t="str">
            <v>Real, Commercial</v>
          </cell>
          <cell r="BQ75" t="str">
            <v>Office - Warehouse</v>
          </cell>
          <cell r="BR75" t="str">
            <v>Shell, Industrial</v>
          </cell>
          <cell r="BS75" t="str">
            <v>8001</v>
          </cell>
          <cell r="BT75" t="str">
            <v>Land Neighborhood Section 1</v>
          </cell>
          <cell r="BU75">
            <v>502412</v>
          </cell>
          <cell r="BV75" t="str">
            <v>SF</v>
          </cell>
          <cell r="BW75" t="str">
            <v>1.0000</v>
          </cell>
          <cell r="BX75" t="str">
            <v>1.0000</v>
          </cell>
          <cell r="BY75" t="str">
            <v>1.0000</v>
          </cell>
          <cell r="BZ75" t="str">
            <v>1.0000</v>
          </cell>
          <cell r="CA75">
            <v>2</v>
          </cell>
          <cell r="CB75">
            <v>2</v>
          </cell>
          <cell r="CC75">
            <v>753618</v>
          </cell>
          <cell r="CD75">
            <v>-1</v>
          </cell>
          <cell r="CE75" t="str">
            <v>04204900000341</v>
          </cell>
        </row>
        <row r="76">
          <cell r="C76" t="str">
            <v>04204900000342</v>
          </cell>
          <cell r="D76" t="str">
            <v>0420490000034</v>
          </cell>
          <cell r="E76" t="str">
            <v>07/15/2005</v>
          </cell>
          <cell r="F76" t="str">
            <v>5200 JENSEN DR PARTNERS LP</v>
          </cell>
          <cell r="G76">
            <v>0</v>
          </cell>
          <cell r="H76" t="str">
            <v>Sibley</v>
          </cell>
          <cell r="I76" t="str">
            <v>5200 JENSEN DR</v>
          </cell>
          <cell r="J76" t="str">
            <v>HOUSTON</v>
          </cell>
          <cell r="K76" t="str">
            <v>77026</v>
          </cell>
          <cell r="L76">
            <v>1500000</v>
          </cell>
          <cell r="M76">
            <v>2244349</v>
          </cell>
          <cell r="N76">
            <v>1050000</v>
          </cell>
          <cell r="O76">
            <v>0</v>
          </cell>
          <cell r="P76" t="e">
            <v>#REF!</v>
          </cell>
          <cell r="Q76" t="str">
            <v>COMMERCIAL</v>
          </cell>
          <cell r="R76" t="str">
            <v>2</v>
          </cell>
          <cell r="S76" t="str">
            <v>4620</v>
          </cell>
          <cell r="T76" t="str">
            <v>8309</v>
          </cell>
          <cell r="U76" t="str">
            <v>C</v>
          </cell>
          <cell r="V76" t="str">
            <v>Masonry Bearing</v>
          </cell>
          <cell r="W76">
            <v>105760</v>
          </cell>
          <cell r="X76">
            <v>0</v>
          </cell>
          <cell r="Y76">
            <v>684973</v>
          </cell>
          <cell r="Z76">
            <v>0</v>
          </cell>
          <cell r="AA76" t="str">
            <v>.845600</v>
          </cell>
          <cell r="AB76" t="str">
            <v>D</v>
          </cell>
          <cell r="AC76" t="str">
            <v>Low</v>
          </cell>
          <cell r="AD76" t="str">
            <v>1970</v>
          </cell>
          <cell r="AE76" t="str">
            <v>1970</v>
          </cell>
          <cell r="AF76" t="str">
            <v>0</v>
          </cell>
          <cell r="AG76" t="str">
            <v>2006</v>
          </cell>
          <cell r="AH76">
            <v>0</v>
          </cell>
          <cell r="AI76" t="str">
            <v>12/30/1899</v>
          </cell>
          <cell r="AJ76">
            <v>0</v>
          </cell>
          <cell r="AK76">
            <v>7528</v>
          </cell>
          <cell r="AL76">
            <v>10944</v>
          </cell>
          <cell r="AM76">
            <v>0</v>
          </cell>
          <cell r="AN76">
            <v>0</v>
          </cell>
          <cell r="AO76">
            <v>0</v>
          </cell>
          <cell r="AP76">
            <v>7528</v>
          </cell>
          <cell r="AQ76">
            <v>364</v>
          </cell>
          <cell r="AR76">
            <v>1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 t="str">
            <v>22</v>
          </cell>
          <cell r="BB76" t="str">
            <v>TRS 14 14C &amp; 18</v>
          </cell>
          <cell r="BC76" t="str">
            <v>TR 1 DYCHE APARTMENTS</v>
          </cell>
          <cell r="BD76" t="str">
            <v>6022</v>
          </cell>
          <cell r="BE76" t="str">
            <v>East</v>
          </cell>
          <cell r="BF76" t="str">
            <v>150</v>
          </cell>
          <cell r="BG76" t="str">
            <v>1E Ryon, Irvington, Lindale Areas</v>
          </cell>
          <cell r="BH76" t="str">
            <v>5918.03</v>
          </cell>
          <cell r="BI76" t="str">
            <v>0</v>
          </cell>
          <cell r="BJ76" t="str">
            <v>01</v>
          </cell>
          <cell r="BK76" t="str">
            <v>5459B</v>
          </cell>
          <cell r="BL76" t="str">
            <v>454S</v>
          </cell>
          <cell r="BM76" t="str">
            <v>001 040 041 042 043 044 048 061 949</v>
          </cell>
          <cell r="BN76" t="str">
            <v>Real, Commercial</v>
          </cell>
          <cell r="BO76" t="str">
            <v>F1</v>
          </cell>
          <cell r="BP76" t="str">
            <v>Real, Commercial</v>
          </cell>
          <cell r="BQ76" t="str">
            <v>Religious</v>
          </cell>
          <cell r="BR76" t="str">
            <v>Church</v>
          </cell>
          <cell r="BS76" t="str">
            <v>8001</v>
          </cell>
          <cell r="BT76" t="str">
            <v>Land Neighborhood Section 1</v>
          </cell>
          <cell r="BU76">
            <v>502412</v>
          </cell>
          <cell r="BV76" t="str">
            <v>SF</v>
          </cell>
          <cell r="BW76" t="str">
            <v>1.0000</v>
          </cell>
          <cell r="BX76" t="str">
            <v>1.0000</v>
          </cell>
          <cell r="BY76" t="str">
            <v>1.0000</v>
          </cell>
          <cell r="BZ76" t="str">
            <v>1.0000</v>
          </cell>
          <cell r="CA76">
            <v>2</v>
          </cell>
          <cell r="CB76">
            <v>2</v>
          </cell>
          <cell r="CC76">
            <v>753618</v>
          </cell>
          <cell r="CD76">
            <v>-1</v>
          </cell>
          <cell r="CE76" t="str">
            <v>04204900000342</v>
          </cell>
        </row>
        <row r="77">
          <cell r="C77" t="str">
            <v>04204900000343</v>
          </cell>
          <cell r="D77" t="str">
            <v>0420490000034</v>
          </cell>
          <cell r="E77" t="str">
            <v>07/15/2005</v>
          </cell>
          <cell r="F77" t="str">
            <v>5200 JENSEN DR PARTNERS LP</v>
          </cell>
          <cell r="G77">
            <v>0</v>
          </cell>
          <cell r="H77" t="str">
            <v>Sibley</v>
          </cell>
          <cell r="I77" t="str">
            <v>5200 JENSEN DR</v>
          </cell>
          <cell r="J77" t="str">
            <v>HOUSTON</v>
          </cell>
          <cell r="K77" t="str">
            <v>77026</v>
          </cell>
          <cell r="L77">
            <v>1500000</v>
          </cell>
          <cell r="M77">
            <v>2244349</v>
          </cell>
          <cell r="N77">
            <v>1050000</v>
          </cell>
          <cell r="O77">
            <v>0</v>
          </cell>
          <cell r="P77" t="e">
            <v>#REF!</v>
          </cell>
          <cell r="Q77" t="str">
            <v>COMMERCIAL</v>
          </cell>
          <cell r="R77" t="str">
            <v>3</v>
          </cell>
          <cell r="S77" t="str">
            <v>4397</v>
          </cell>
          <cell r="T77" t="str">
            <v>8454</v>
          </cell>
          <cell r="U77" t="str">
            <v>S</v>
          </cell>
          <cell r="V77" t="str">
            <v>Open Steel Skeleton</v>
          </cell>
          <cell r="W77">
            <v>256506</v>
          </cell>
          <cell r="X77">
            <v>0</v>
          </cell>
          <cell r="Y77">
            <v>1495662</v>
          </cell>
          <cell r="Z77">
            <v>0</v>
          </cell>
          <cell r="AA77" t="str">
            <v>.828500</v>
          </cell>
          <cell r="AB77" t="str">
            <v>C</v>
          </cell>
          <cell r="AC77" t="str">
            <v>Average</v>
          </cell>
          <cell r="AD77" t="str">
            <v>1975</v>
          </cell>
          <cell r="AE77" t="str">
            <v>1975</v>
          </cell>
          <cell r="AF77" t="str">
            <v>0</v>
          </cell>
          <cell r="AG77" t="str">
            <v>2006</v>
          </cell>
          <cell r="AH77">
            <v>0</v>
          </cell>
          <cell r="AI77" t="str">
            <v>12/30/1899</v>
          </cell>
          <cell r="AJ77">
            <v>0</v>
          </cell>
          <cell r="AK77">
            <v>44700</v>
          </cell>
          <cell r="AL77">
            <v>52596</v>
          </cell>
          <cell r="AM77">
            <v>0</v>
          </cell>
          <cell r="AN77">
            <v>0</v>
          </cell>
          <cell r="AO77">
            <v>0</v>
          </cell>
          <cell r="AP77">
            <v>44700</v>
          </cell>
          <cell r="AQ77">
            <v>820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 t="str">
            <v>22</v>
          </cell>
          <cell r="BB77" t="str">
            <v>TRS 14 14C &amp; 18</v>
          </cell>
          <cell r="BC77" t="str">
            <v>TR 1 DYCHE APARTMENTS</v>
          </cell>
          <cell r="BD77" t="str">
            <v>6022</v>
          </cell>
          <cell r="BE77" t="str">
            <v>East</v>
          </cell>
          <cell r="BF77" t="str">
            <v>150</v>
          </cell>
          <cell r="BG77" t="str">
            <v>1E Ryon, Irvington, Lindale Areas</v>
          </cell>
          <cell r="BH77" t="str">
            <v>5918.03</v>
          </cell>
          <cell r="BI77" t="str">
            <v>0</v>
          </cell>
          <cell r="BJ77" t="str">
            <v>01</v>
          </cell>
          <cell r="BK77" t="str">
            <v>5459B</v>
          </cell>
          <cell r="BL77" t="str">
            <v>454S</v>
          </cell>
          <cell r="BM77" t="str">
            <v>001 040 041 042 043 044 048 061 949</v>
          </cell>
          <cell r="BN77" t="str">
            <v>Real, Commercial</v>
          </cell>
          <cell r="BO77" t="str">
            <v>F1</v>
          </cell>
          <cell r="BP77" t="str">
            <v>Real, Commercial</v>
          </cell>
          <cell r="BQ77" t="str">
            <v>Office - Warehouse</v>
          </cell>
          <cell r="BR77" t="str">
            <v>Shell, Industrial</v>
          </cell>
          <cell r="BS77" t="str">
            <v>8001</v>
          </cell>
          <cell r="BT77" t="str">
            <v>Land Neighborhood Section 1</v>
          </cell>
          <cell r="BU77">
            <v>502412</v>
          </cell>
          <cell r="BV77" t="str">
            <v>SF</v>
          </cell>
          <cell r="BW77" t="str">
            <v>1.0000</v>
          </cell>
          <cell r="BX77" t="str">
            <v>1.0000</v>
          </cell>
          <cell r="BY77" t="str">
            <v>1.0000</v>
          </cell>
          <cell r="BZ77" t="str">
            <v>1.0000</v>
          </cell>
          <cell r="CA77">
            <v>2</v>
          </cell>
          <cell r="CB77">
            <v>2</v>
          </cell>
          <cell r="CC77">
            <v>753618</v>
          </cell>
          <cell r="CD77">
            <v>-1</v>
          </cell>
          <cell r="CE77" t="str">
            <v>04204900000343</v>
          </cell>
        </row>
        <row r="78">
          <cell r="C78" t="str">
            <v>04204900000344</v>
          </cell>
          <cell r="D78" t="str">
            <v>0420490000034</v>
          </cell>
          <cell r="E78" t="str">
            <v>07/15/2005</v>
          </cell>
          <cell r="F78" t="str">
            <v>5200 JENSEN DR PARTNERS LP</v>
          </cell>
          <cell r="G78">
            <v>0</v>
          </cell>
          <cell r="H78" t="str">
            <v>Sibley</v>
          </cell>
          <cell r="I78" t="str">
            <v>5200 JENSEN DR</v>
          </cell>
          <cell r="J78" t="str">
            <v>HOUSTON</v>
          </cell>
          <cell r="K78" t="str">
            <v>77026</v>
          </cell>
          <cell r="L78">
            <v>1500000</v>
          </cell>
          <cell r="M78">
            <v>2244349</v>
          </cell>
          <cell r="N78">
            <v>1050000</v>
          </cell>
          <cell r="O78">
            <v>0</v>
          </cell>
          <cell r="P78" t="e">
            <v>#REF!</v>
          </cell>
          <cell r="Q78" t="str">
            <v>COMMERCIAL</v>
          </cell>
          <cell r="R78" t="str">
            <v>4</v>
          </cell>
          <cell r="S78" t="str">
            <v>4399</v>
          </cell>
          <cell r="T78" t="str">
            <v>8454</v>
          </cell>
          <cell r="U78" t="str">
            <v>S</v>
          </cell>
          <cell r="V78" t="str">
            <v>Open Steel Skeleton</v>
          </cell>
          <cell r="W78">
            <v>53040</v>
          </cell>
          <cell r="X78">
            <v>0</v>
          </cell>
          <cell r="Y78">
            <v>309273</v>
          </cell>
          <cell r="Z78">
            <v>0</v>
          </cell>
          <cell r="AA78" t="str">
            <v>.828500</v>
          </cell>
          <cell r="AB78" t="str">
            <v>C</v>
          </cell>
          <cell r="AC78" t="str">
            <v>Average</v>
          </cell>
          <cell r="AD78" t="str">
            <v>1970</v>
          </cell>
          <cell r="AE78" t="str">
            <v>1970</v>
          </cell>
          <cell r="AF78" t="str">
            <v>0</v>
          </cell>
          <cell r="AG78" t="str">
            <v>2006</v>
          </cell>
          <cell r="AH78">
            <v>0</v>
          </cell>
          <cell r="AI78" t="str">
            <v>12/30/1899</v>
          </cell>
          <cell r="AJ78">
            <v>0</v>
          </cell>
          <cell r="AK78">
            <v>8560</v>
          </cell>
          <cell r="AL78">
            <v>8656</v>
          </cell>
          <cell r="AM78">
            <v>0</v>
          </cell>
          <cell r="AN78">
            <v>0</v>
          </cell>
          <cell r="AO78">
            <v>0</v>
          </cell>
          <cell r="AP78">
            <v>8560</v>
          </cell>
          <cell r="AQ78">
            <v>460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 t="str">
            <v>22</v>
          </cell>
          <cell r="BB78" t="str">
            <v>TRS 14 14C &amp; 18</v>
          </cell>
          <cell r="BC78" t="str">
            <v>TR 1 DYCHE APARTMENTS</v>
          </cell>
          <cell r="BD78" t="str">
            <v>6022</v>
          </cell>
          <cell r="BE78" t="str">
            <v>East</v>
          </cell>
          <cell r="BF78" t="str">
            <v>150</v>
          </cell>
          <cell r="BG78" t="str">
            <v>1E Ryon, Irvington, Lindale Areas</v>
          </cell>
          <cell r="BH78" t="str">
            <v>5918.03</v>
          </cell>
          <cell r="BI78" t="str">
            <v>0</v>
          </cell>
          <cell r="BJ78" t="str">
            <v>01</v>
          </cell>
          <cell r="BK78" t="str">
            <v>5459B</v>
          </cell>
          <cell r="BL78" t="str">
            <v>454S</v>
          </cell>
          <cell r="BM78" t="str">
            <v>001 040 041 042 043 044 048 061 949</v>
          </cell>
          <cell r="BN78" t="str">
            <v>Real, Commercial</v>
          </cell>
          <cell r="BO78" t="str">
            <v>F1</v>
          </cell>
          <cell r="BP78" t="str">
            <v>Real, Commercial</v>
          </cell>
          <cell r="BQ78" t="str">
            <v>Warehouse - Metallic</v>
          </cell>
          <cell r="BR78" t="str">
            <v>Shell, Industrial</v>
          </cell>
          <cell r="BS78" t="str">
            <v>8001</v>
          </cell>
          <cell r="BT78" t="str">
            <v>Land Neighborhood Section 1</v>
          </cell>
          <cell r="BU78">
            <v>502412</v>
          </cell>
          <cell r="BV78" t="str">
            <v>SF</v>
          </cell>
          <cell r="BW78" t="str">
            <v>1.0000</v>
          </cell>
          <cell r="BX78" t="str">
            <v>1.0000</v>
          </cell>
          <cell r="BY78" t="str">
            <v>1.0000</v>
          </cell>
          <cell r="BZ78" t="str">
            <v>1.0000</v>
          </cell>
          <cell r="CA78">
            <v>2</v>
          </cell>
          <cell r="CB78">
            <v>2</v>
          </cell>
          <cell r="CC78">
            <v>753618</v>
          </cell>
          <cell r="CD78">
            <v>-1</v>
          </cell>
          <cell r="CE78" t="str">
            <v>04204900000344</v>
          </cell>
        </row>
        <row r="79">
          <cell r="C79" t="str">
            <v>04204900000345</v>
          </cell>
          <cell r="D79" t="str">
            <v>0420490000034</v>
          </cell>
          <cell r="E79" t="str">
            <v>07/15/2005</v>
          </cell>
          <cell r="F79" t="str">
            <v>5200 JENSEN DR PARTNERS LP</v>
          </cell>
          <cell r="G79">
            <v>0</v>
          </cell>
          <cell r="H79" t="str">
            <v>Sibley</v>
          </cell>
          <cell r="I79" t="str">
            <v>5200 JENSEN DR</v>
          </cell>
          <cell r="J79" t="str">
            <v>HOUSTON</v>
          </cell>
          <cell r="K79" t="str">
            <v>77026</v>
          </cell>
          <cell r="L79">
            <v>1500000</v>
          </cell>
          <cell r="M79">
            <v>2244349</v>
          </cell>
          <cell r="N79">
            <v>1050000</v>
          </cell>
          <cell r="O79">
            <v>0</v>
          </cell>
          <cell r="P79" t="e">
            <v>#REF!</v>
          </cell>
          <cell r="Q79" t="str">
            <v>COMMERCIAL</v>
          </cell>
          <cell r="R79" t="str">
            <v>5</v>
          </cell>
          <cell r="S79" t="str">
            <v>4399</v>
          </cell>
          <cell r="T79" t="str">
            <v>8454</v>
          </cell>
          <cell r="U79" t="str">
            <v>S</v>
          </cell>
          <cell r="V79" t="str">
            <v>Open Steel Skeleton</v>
          </cell>
          <cell r="W79">
            <v>87047</v>
          </cell>
          <cell r="X79">
            <v>0</v>
          </cell>
          <cell r="Y79">
            <v>409248</v>
          </cell>
          <cell r="Z79">
            <v>0</v>
          </cell>
          <cell r="AA79" t="str">
            <v>.787300</v>
          </cell>
          <cell r="AB79" t="str">
            <v>C</v>
          </cell>
          <cell r="AC79" t="str">
            <v>Average</v>
          </cell>
          <cell r="AD79" t="str">
            <v>1995</v>
          </cell>
          <cell r="AE79" t="str">
            <v>1995</v>
          </cell>
          <cell r="AF79" t="str">
            <v>0</v>
          </cell>
          <cell r="AG79" t="str">
            <v>2006</v>
          </cell>
          <cell r="AH79">
            <v>0</v>
          </cell>
          <cell r="AI79" t="str">
            <v>12/30/1899</v>
          </cell>
          <cell r="AJ79">
            <v>0</v>
          </cell>
          <cell r="AK79">
            <v>9600</v>
          </cell>
          <cell r="AL79">
            <v>9600</v>
          </cell>
          <cell r="AM79">
            <v>0</v>
          </cell>
          <cell r="AN79">
            <v>0</v>
          </cell>
          <cell r="AO79">
            <v>0</v>
          </cell>
          <cell r="AP79">
            <v>9600</v>
          </cell>
          <cell r="AQ79">
            <v>400</v>
          </cell>
          <cell r="AR79">
            <v>1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 t="str">
            <v>22</v>
          </cell>
          <cell r="BB79" t="str">
            <v>TRS 14 14C &amp; 18</v>
          </cell>
          <cell r="BC79" t="str">
            <v>TR 1 DYCHE APARTMENTS</v>
          </cell>
          <cell r="BD79" t="str">
            <v>6022</v>
          </cell>
          <cell r="BE79" t="str">
            <v>East</v>
          </cell>
          <cell r="BF79" t="str">
            <v>150</v>
          </cell>
          <cell r="BG79" t="str">
            <v>1E Ryon, Irvington, Lindale Areas</v>
          </cell>
          <cell r="BH79" t="str">
            <v>5918.03</v>
          </cell>
          <cell r="BI79" t="str">
            <v>0</v>
          </cell>
          <cell r="BJ79" t="str">
            <v>01</v>
          </cell>
          <cell r="BK79" t="str">
            <v>5459B</v>
          </cell>
          <cell r="BL79" t="str">
            <v>454S</v>
          </cell>
          <cell r="BM79" t="str">
            <v>001 040 041 042 043 044 048 061 949</v>
          </cell>
          <cell r="BN79" t="str">
            <v>Real, Commercial</v>
          </cell>
          <cell r="BO79" t="str">
            <v>F1</v>
          </cell>
          <cell r="BP79" t="str">
            <v>Real, Commercial</v>
          </cell>
          <cell r="BQ79" t="str">
            <v>Warehouse - Metallic</v>
          </cell>
          <cell r="BR79" t="str">
            <v>Shell, Industrial</v>
          </cell>
          <cell r="BS79" t="str">
            <v>8001</v>
          </cell>
          <cell r="BT79" t="str">
            <v>Land Neighborhood Section 1</v>
          </cell>
          <cell r="BU79">
            <v>502412</v>
          </cell>
          <cell r="BV79" t="str">
            <v>SF</v>
          </cell>
          <cell r="BW79" t="str">
            <v>1.0000</v>
          </cell>
          <cell r="BX79" t="str">
            <v>1.0000</v>
          </cell>
          <cell r="BY79" t="str">
            <v>1.0000</v>
          </cell>
          <cell r="BZ79" t="str">
            <v>1.0000</v>
          </cell>
          <cell r="CA79">
            <v>2</v>
          </cell>
          <cell r="CB79">
            <v>2</v>
          </cell>
          <cell r="CC79">
            <v>753618</v>
          </cell>
          <cell r="CD79">
            <v>-1</v>
          </cell>
          <cell r="CE79" t="str">
            <v>04204900000345</v>
          </cell>
        </row>
        <row r="80">
          <cell r="C80" t="str">
            <v>04204900000346</v>
          </cell>
          <cell r="D80" t="str">
            <v>0420490000034</v>
          </cell>
          <cell r="E80" t="str">
            <v>07/15/2005</v>
          </cell>
          <cell r="F80" t="str">
            <v>5200 JENSEN DR PARTNERS LP</v>
          </cell>
          <cell r="G80">
            <v>0</v>
          </cell>
          <cell r="H80" t="str">
            <v>Sibley</v>
          </cell>
          <cell r="I80" t="str">
            <v>5200 JENSEN DR</v>
          </cell>
          <cell r="J80" t="str">
            <v>HOUSTON</v>
          </cell>
          <cell r="K80" t="str">
            <v>77026</v>
          </cell>
          <cell r="L80">
            <v>1500000</v>
          </cell>
          <cell r="M80">
            <v>2244349</v>
          </cell>
          <cell r="N80">
            <v>1050000</v>
          </cell>
          <cell r="O80">
            <v>0</v>
          </cell>
          <cell r="P80" t="e">
            <v>#REF!</v>
          </cell>
          <cell r="Q80" t="str">
            <v>COMMERCIAL</v>
          </cell>
          <cell r="R80" t="str">
            <v>6</v>
          </cell>
          <cell r="S80" t="str">
            <v>4398</v>
          </cell>
          <cell r="T80" t="str">
            <v>8454</v>
          </cell>
          <cell r="U80" t="str">
            <v>S</v>
          </cell>
          <cell r="V80" t="str">
            <v>Open Steel Skeleton</v>
          </cell>
          <cell r="W80">
            <v>48964</v>
          </cell>
          <cell r="X80">
            <v>0</v>
          </cell>
          <cell r="Y80">
            <v>230202</v>
          </cell>
          <cell r="Z80">
            <v>0</v>
          </cell>
          <cell r="AA80" t="str">
            <v>.787300</v>
          </cell>
          <cell r="AB80" t="str">
            <v>C</v>
          </cell>
          <cell r="AC80" t="str">
            <v>Average</v>
          </cell>
          <cell r="AD80" t="str">
            <v>1995</v>
          </cell>
          <cell r="AE80" t="str">
            <v>1995</v>
          </cell>
          <cell r="AF80" t="str">
            <v>0</v>
          </cell>
          <cell r="AG80" t="str">
            <v>2006</v>
          </cell>
          <cell r="AH80">
            <v>0</v>
          </cell>
          <cell r="AI80" t="str">
            <v>12/30/1899</v>
          </cell>
          <cell r="AJ80">
            <v>0</v>
          </cell>
          <cell r="AK80">
            <v>5400</v>
          </cell>
          <cell r="AL80">
            <v>5400</v>
          </cell>
          <cell r="AM80">
            <v>0</v>
          </cell>
          <cell r="AN80">
            <v>0</v>
          </cell>
          <cell r="AO80">
            <v>0</v>
          </cell>
          <cell r="AP80">
            <v>5400</v>
          </cell>
          <cell r="AQ80">
            <v>300</v>
          </cell>
          <cell r="AR80">
            <v>1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 t="str">
            <v>22</v>
          </cell>
          <cell r="BB80" t="str">
            <v>TRS 14 14C &amp; 18</v>
          </cell>
          <cell r="BC80" t="str">
            <v>TR 1 DYCHE APARTMENTS</v>
          </cell>
          <cell r="BD80" t="str">
            <v>6022</v>
          </cell>
          <cell r="BE80" t="str">
            <v>East</v>
          </cell>
          <cell r="BF80" t="str">
            <v>150</v>
          </cell>
          <cell r="BG80" t="str">
            <v>1E Ryon, Irvington, Lindale Areas</v>
          </cell>
          <cell r="BH80" t="str">
            <v>5918.03</v>
          </cell>
          <cell r="BI80" t="str">
            <v>0</v>
          </cell>
          <cell r="BJ80" t="str">
            <v>01</v>
          </cell>
          <cell r="BK80" t="str">
            <v>5459B</v>
          </cell>
          <cell r="BL80" t="str">
            <v>454S</v>
          </cell>
          <cell r="BM80" t="str">
            <v>001 040 041 042 043 044 048 061 949</v>
          </cell>
          <cell r="BN80" t="str">
            <v>Real, Commercial</v>
          </cell>
          <cell r="BO80" t="str">
            <v>F1</v>
          </cell>
          <cell r="BP80" t="str">
            <v>Real, Commercial</v>
          </cell>
          <cell r="BQ80" t="str">
            <v>Warehouse</v>
          </cell>
          <cell r="BR80" t="str">
            <v>Shell, Industrial</v>
          </cell>
          <cell r="BS80" t="str">
            <v>8001</v>
          </cell>
          <cell r="BT80" t="str">
            <v>Land Neighborhood Section 1</v>
          </cell>
          <cell r="BU80">
            <v>502412</v>
          </cell>
          <cell r="BV80" t="str">
            <v>SF</v>
          </cell>
          <cell r="BW80" t="str">
            <v>1.0000</v>
          </cell>
          <cell r="BX80" t="str">
            <v>1.0000</v>
          </cell>
          <cell r="BY80" t="str">
            <v>1.0000</v>
          </cell>
          <cell r="BZ80" t="str">
            <v>1.0000</v>
          </cell>
          <cell r="CA80">
            <v>2</v>
          </cell>
          <cell r="CB80">
            <v>2</v>
          </cell>
          <cell r="CC80">
            <v>753618</v>
          </cell>
          <cell r="CD80">
            <v>-1</v>
          </cell>
          <cell r="CE80" t="str">
            <v>04204900000346</v>
          </cell>
        </row>
        <row r="81">
          <cell r="C81" t="str">
            <v>04204900000347</v>
          </cell>
          <cell r="D81" t="str">
            <v>0420490000034</v>
          </cell>
          <cell r="E81" t="str">
            <v>07/15/2005</v>
          </cell>
          <cell r="F81" t="str">
            <v>5200 JENSEN DR PARTNERS LP</v>
          </cell>
          <cell r="G81">
            <v>0</v>
          </cell>
          <cell r="H81" t="str">
            <v>Sibley</v>
          </cell>
          <cell r="I81" t="str">
            <v>5200 JENSEN DR</v>
          </cell>
          <cell r="J81" t="str">
            <v>HOUSTON</v>
          </cell>
          <cell r="K81" t="str">
            <v>77026</v>
          </cell>
          <cell r="L81">
            <v>1500000</v>
          </cell>
          <cell r="M81">
            <v>2244349</v>
          </cell>
          <cell r="N81">
            <v>1050000</v>
          </cell>
          <cell r="O81">
            <v>0</v>
          </cell>
          <cell r="P81" t="e">
            <v>#REF!</v>
          </cell>
          <cell r="Q81" t="str">
            <v>COMMERCIAL</v>
          </cell>
          <cell r="R81" t="str">
            <v>7</v>
          </cell>
          <cell r="S81" t="str">
            <v>4398</v>
          </cell>
          <cell r="T81" t="str">
            <v>8454</v>
          </cell>
          <cell r="U81" t="str">
            <v>C</v>
          </cell>
          <cell r="V81" t="str">
            <v>Masonry Bearing</v>
          </cell>
          <cell r="W81">
            <v>13833</v>
          </cell>
          <cell r="X81">
            <v>0</v>
          </cell>
          <cell r="Y81">
            <v>80659</v>
          </cell>
          <cell r="Z81">
            <v>0</v>
          </cell>
          <cell r="AA81" t="str">
            <v>.828500</v>
          </cell>
          <cell r="AB81" t="str">
            <v>D</v>
          </cell>
          <cell r="AC81" t="str">
            <v>Low</v>
          </cell>
          <cell r="AD81" t="str">
            <v>1970</v>
          </cell>
          <cell r="AE81" t="str">
            <v>1970</v>
          </cell>
          <cell r="AF81" t="str">
            <v>0</v>
          </cell>
          <cell r="AG81" t="str">
            <v>2015</v>
          </cell>
          <cell r="AH81">
            <v>0</v>
          </cell>
          <cell r="AI81" t="str">
            <v>12/30/1899</v>
          </cell>
          <cell r="AJ81">
            <v>0</v>
          </cell>
          <cell r="AK81">
            <v>2205</v>
          </cell>
          <cell r="AL81">
            <v>2205</v>
          </cell>
          <cell r="AM81">
            <v>0</v>
          </cell>
          <cell r="AN81">
            <v>0</v>
          </cell>
          <cell r="AO81">
            <v>0</v>
          </cell>
          <cell r="AP81">
            <v>2205</v>
          </cell>
          <cell r="AQ81">
            <v>188</v>
          </cell>
          <cell r="AR81">
            <v>1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 t="str">
            <v>22</v>
          </cell>
          <cell r="BB81" t="str">
            <v>TRS 14 14C &amp; 18</v>
          </cell>
          <cell r="BC81" t="str">
            <v>TR 1 DYCHE APARTMENTS</v>
          </cell>
          <cell r="BD81" t="str">
            <v>6022</v>
          </cell>
          <cell r="BE81" t="str">
            <v>East</v>
          </cell>
          <cell r="BF81" t="str">
            <v>150</v>
          </cell>
          <cell r="BG81" t="str">
            <v>1E Ryon, Irvington, Lindale Areas</v>
          </cell>
          <cell r="BH81" t="str">
            <v>5918.03</v>
          </cell>
          <cell r="BI81" t="str">
            <v>0</v>
          </cell>
          <cell r="BJ81" t="str">
            <v>01</v>
          </cell>
          <cell r="BK81" t="str">
            <v>5459B</v>
          </cell>
          <cell r="BL81" t="str">
            <v>454S</v>
          </cell>
          <cell r="BM81" t="str">
            <v>001 040 041 042 043 044 048 061 949</v>
          </cell>
          <cell r="BN81" t="str">
            <v>Real, Commercial</v>
          </cell>
          <cell r="BO81" t="str">
            <v>F1</v>
          </cell>
          <cell r="BP81" t="str">
            <v>Real, Commercial</v>
          </cell>
          <cell r="BQ81" t="str">
            <v>Warehouse</v>
          </cell>
          <cell r="BR81" t="str">
            <v>Shell, Industrial</v>
          </cell>
          <cell r="BS81" t="str">
            <v>8001</v>
          </cell>
          <cell r="BT81" t="str">
            <v>Land Neighborhood Section 1</v>
          </cell>
          <cell r="BU81">
            <v>502412</v>
          </cell>
          <cell r="BV81" t="str">
            <v>SF</v>
          </cell>
          <cell r="BW81" t="str">
            <v>1.0000</v>
          </cell>
          <cell r="BX81" t="str">
            <v>1.0000</v>
          </cell>
          <cell r="BY81" t="str">
            <v>1.0000</v>
          </cell>
          <cell r="BZ81" t="str">
            <v>1.0000</v>
          </cell>
          <cell r="CA81">
            <v>2</v>
          </cell>
          <cell r="CB81">
            <v>2</v>
          </cell>
          <cell r="CC81">
            <v>753618</v>
          </cell>
          <cell r="CD81">
            <v>-1</v>
          </cell>
          <cell r="CE81" t="str">
            <v>04204900000347</v>
          </cell>
        </row>
        <row r="82">
          <cell r="C82" t="str">
            <v>04213100200411</v>
          </cell>
          <cell r="D82" t="str">
            <v>0421310020041</v>
          </cell>
          <cell r="E82" t="str">
            <v>07/01/2006</v>
          </cell>
          <cell r="F82" t="str">
            <v>BOLIVAR PROPERTIES LTD</v>
          </cell>
          <cell r="G82" t="str">
            <v>TEXAS STEEL CONVERSON</v>
          </cell>
          <cell r="H82" t="str">
            <v>Noel</v>
          </cell>
          <cell r="I82" t="str">
            <v>3101 HOLMES RD</v>
          </cell>
          <cell r="J82" t="str">
            <v>HOUSTON</v>
          </cell>
          <cell r="K82" t="str">
            <v>77021</v>
          </cell>
          <cell r="L82">
            <v>3000000</v>
          </cell>
          <cell r="M82">
            <v>0</v>
          </cell>
          <cell r="N82">
            <v>4793320</v>
          </cell>
          <cell r="O82">
            <v>0</v>
          </cell>
          <cell r="P82" t="e">
            <v>#REF!</v>
          </cell>
          <cell r="Q82" t="str">
            <v>COMMERCIAL</v>
          </cell>
          <cell r="R82" t="str">
            <v>1</v>
          </cell>
          <cell r="S82" t="str">
            <v>4353</v>
          </cell>
          <cell r="T82" t="str">
            <v>8344</v>
          </cell>
          <cell r="U82" t="str">
            <v>C</v>
          </cell>
          <cell r="V82" t="str">
            <v>Masonry Bearing</v>
          </cell>
          <cell r="W82">
            <v>324659</v>
          </cell>
          <cell r="X82">
            <v>0</v>
          </cell>
          <cell r="Y82">
            <v>721464</v>
          </cell>
          <cell r="Z82">
            <v>0</v>
          </cell>
          <cell r="AA82" t="str">
            <v>.550000</v>
          </cell>
          <cell r="AB82" t="str">
            <v>D</v>
          </cell>
          <cell r="AC82" t="str">
            <v>Low</v>
          </cell>
          <cell r="AD82" t="str">
            <v>1969</v>
          </cell>
          <cell r="AE82" t="str">
            <v>1969</v>
          </cell>
          <cell r="AF82" t="str">
            <v>0</v>
          </cell>
          <cell r="AG82" t="str">
            <v>1961</v>
          </cell>
          <cell r="AH82" t="str">
            <v>ARB</v>
          </cell>
          <cell r="AI82" t="str">
            <v>01/01/2004</v>
          </cell>
          <cell r="AJ82">
            <v>0</v>
          </cell>
          <cell r="AK82">
            <v>9200</v>
          </cell>
          <cell r="AL82">
            <v>9200</v>
          </cell>
          <cell r="AM82">
            <v>0</v>
          </cell>
          <cell r="AN82">
            <v>0</v>
          </cell>
          <cell r="AO82">
            <v>0</v>
          </cell>
          <cell r="AP82">
            <v>9200</v>
          </cell>
          <cell r="AQ82">
            <v>752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 t="str">
            <v>20</v>
          </cell>
          <cell r="BB82" t="str">
            <v>TRS 4A 5A 7 7A 11B-1 &amp; 21</v>
          </cell>
          <cell r="BC82" t="str">
            <v>ABST 270 B H FREELING</v>
          </cell>
          <cell r="BD82" t="str">
            <v>6020</v>
          </cell>
          <cell r="BE82" t="str">
            <v>Inner Loop South</v>
          </cell>
          <cell r="BF82" t="str">
            <v>132</v>
          </cell>
          <cell r="BG82" t="str">
            <v>1C South of Old Spanish Trail btwn SH 288 and I-45</v>
          </cell>
          <cell r="BH82" t="str">
            <v>5943.01</v>
          </cell>
          <cell r="BI82" t="str">
            <v>0</v>
          </cell>
          <cell r="BJ82" t="str">
            <v>01</v>
          </cell>
          <cell r="BK82" t="str">
            <v>5354D</v>
          </cell>
          <cell r="BL82" t="str">
            <v>533T</v>
          </cell>
          <cell r="BM82" t="str">
            <v>001 040 041 042 043 044 048 061 840</v>
          </cell>
          <cell r="BN82" t="str">
            <v>Real, Commercial</v>
          </cell>
          <cell r="BO82" t="str">
            <v>F1</v>
          </cell>
          <cell r="BP82" t="str">
            <v>Real, Commercial</v>
          </cell>
          <cell r="BQ82" t="str">
            <v>Office Bldgs. Low-Rise (1 to 4 Stories)</v>
          </cell>
          <cell r="BR82" t="str">
            <v>Office Building</v>
          </cell>
          <cell r="BS82" t="str">
            <v>8003</v>
          </cell>
          <cell r="BT82" t="str">
            <v>Land Neighborhood Section 3</v>
          </cell>
          <cell r="BU82">
            <v>592142</v>
          </cell>
          <cell r="BV82" t="str">
            <v>SF</v>
          </cell>
          <cell r="BW82" t="str">
            <v>1.0000</v>
          </cell>
          <cell r="BX82" t="str">
            <v>1.0000</v>
          </cell>
          <cell r="BY82" t="str">
            <v>.7500</v>
          </cell>
          <cell r="BZ82" t="str">
            <v>.7500</v>
          </cell>
          <cell r="CA82">
            <v>3</v>
          </cell>
          <cell r="CB82">
            <v>2</v>
          </cell>
          <cell r="CC82">
            <v>1332320</v>
          </cell>
          <cell r="CD82">
            <v>-1</v>
          </cell>
          <cell r="CE82" t="str">
            <v>04213100200411</v>
          </cell>
        </row>
        <row r="83">
          <cell r="C83" t="str">
            <v>04213100200412</v>
          </cell>
          <cell r="D83" t="str">
            <v>0421310020041</v>
          </cell>
          <cell r="E83" t="str">
            <v>07/01/2006</v>
          </cell>
          <cell r="F83" t="str">
            <v>BOLIVAR PROPERTIES LTD</v>
          </cell>
          <cell r="G83" t="str">
            <v>TEXAS STEEL CONVERSON</v>
          </cell>
          <cell r="H83" t="str">
            <v>Noel</v>
          </cell>
          <cell r="I83" t="str">
            <v>3101 HOLMES RD</v>
          </cell>
          <cell r="J83" t="str">
            <v>HOUSTON</v>
          </cell>
          <cell r="K83" t="str">
            <v>77021</v>
          </cell>
          <cell r="L83">
            <v>3000000</v>
          </cell>
          <cell r="M83">
            <v>0</v>
          </cell>
          <cell r="N83">
            <v>4793320</v>
          </cell>
          <cell r="O83">
            <v>0</v>
          </cell>
          <cell r="P83" t="e">
            <v>#REF!</v>
          </cell>
          <cell r="Q83" t="str">
            <v>COMMERCIAL</v>
          </cell>
          <cell r="R83" t="str">
            <v>2</v>
          </cell>
          <cell r="S83" t="str">
            <v>4399</v>
          </cell>
          <cell r="T83" t="str">
            <v>8454</v>
          </cell>
          <cell r="U83" t="str">
            <v>S</v>
          </cell>
          <cell r="V83" t="str">
            <v>Open Steel Skeleton</v>
          </cell>
          <cell r="W83">
            <v>485316</v>
          </cell>
          <cell r="X83">
            <v>0</v>
          </cell>
          <cell r="Y83">
            <v>970632</v>
          </cell>
          <cell r="Z83">
            <v>0</v>
          </cell>
          <cell r="AA83" t="str">
            <v>.500000</v>
          </cell>
          <cell r="AB83" t="str">
            <v>D</v>
          </cell>
          <cell r="AC83" t="str">
            <v>Low</v>
          </cell>
          <cell r="AD83" t="str">
            <v>1960</v>
          </cell>
          <cell r="AE83" t="str">
            <v>1960</v>
          </cell>
          <cell r="AF83" t="str">
            <v>0</v>
          </cell>
          <cell r="AG83" t="str">
            <v>1961</v>
          </cell>
          <cell r="AH83">
            <v>0</v>
          </cell>
          <cell r="AI83" t="str">
            <v>01/01/1997</v>
          </cell>
          <cell r="AJ83">
            <v>0</v>
          </cell>
          <cell r="AK83">
            <v>30600</v>
          </cell>
          <cell r="AL83">
            <v>32200</v>
          </cell>
          <cell r="AM83">
            <v>0</v>
          </cell>
          <cell r="AN83">
            <v>0</v>
          </cell>
          <cell r="AO83">
            <v>0</v>
          </cell>
          <cell r="AP83">
            <v>30600</v>
          </cell>
          <cell r="AQ83">
            <v>740</v>
          </cell>
          <cell r="AR83">
            <v>1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 t="str">
            <v>20</v>
          </cell>
          <cell r="BB83" t="str">
            <v>TRS 4A 5A 7 7A 11B-1 &amp; 21</v>
          </cell>
          <cell r="BC83" t="str">
            <v>ABST 270 B H FREELING</v>
          </cell>
          <cell r="BD83" t="str">
            <v>6020</v>
          </cell>
          <cell r="BE83" t="str">
            <v>Inner Loop South</v>
          </cell>
          <cell r="BF83" t="str">
            <v>132</v>
          </cell>
          <cell r="BG83" t="str">
            <v>1C South of Old Spanish Trail btwn SH 288 and I-45</v>
          </cell>
          <cell r="BH83" t="str">
            <v>5943.01</v>
          </cell>
          <cell r="BI83" t="str">
            <v>0</v>
          </cell>
          <cell r="BJ83" t="str">
            <v>01</v>
          </cell>
          <cell r="BK83" t="str">
            <v>5354D</v>
          </cell>
          <cell r="BL83" t="str">
            <v>533T</v>
          </cell>
          <cell r="BM83" t="str">
            <v>001 040 041 042 043 044 048 061 840</v>
          </cell>
          <cell r="BN83" t="str">
            <v>Real, Commercial</v>
          </cell>
          <cell r="BO83" t="str">
            <v>F1</v>
          </cell>
          <cell r="BP83" t="str">
            <v>Real, Commercial</v>
          </cell>
          <cell r="BQ83" t="str">
            <v>Warehouse - Metallic</v>
          </cell>
          <cell r="BR83" t="str">
            <v>Shell, Industrial</v>
          </cell>
          <cell r="BS83" t="str">
            <v>8003</v>
          </cell>
          <cell r="BT83" t="str">
            <v>Land Neighborhood Section 3</v>
          </cell>
          <cell r="BU83">
            <v>592142</v>
          </cell>
          <cell r="BV83" t="str">
            <v>SF</v>
          </cell>
          <cell r="BW83" t="str">
            <v>1.0000</v>
          </cell>
          <cell r="BX83" t="str">
            <v>1.0000</v>
          </cell>
          <cell r="BY83" t="str">
            <v>.7500</v>
          </cell>
          <cell r="BZ83" t="str">
            <v>.7500</v>
          </cell>
          <cell r="CA83">
            <v>3</v>
          </cell>
          <cell r="CB83">
            <v>2</v>
          </cell>
          <cell r="CC83">
            <v>1332320</v>
          </cell>
          <cell r="CD83">
            <v>-1</v>
          </cell>
          <cell r="CE83" t="str">
            <v>04213100200412</v>
          </cell>
        </row>
        <row r="84">
          <cell r="C84" t="str">
            <v>04213100200413</v>
          </cell>
          <cell r="D84" t="str">
            <v>0421310020041</v>
          </cell>
          <cell r="E84" t="str">
            <v>07/01/2006</v>
          </cell>
          <cell r="F84" t="str">
            <v>BOLIVAR PROPERTIES LTD</v>
          </cell>
          <cell r="G84" t="str">
            <v>TEXAS STEEL CONVERSON</v>
          </cell>
          <cell r="H84" t="str">
            <v>Noel</v>
          </cell>
          <cell r="I84" t="str">
            <v>3101 HOLMES RD</v>
          </cell>
          <cell r="J84" t="str">
            <v>HOUSTON</v>
          </cell>
          <cell r="K84" t="str">
            <v>77021</v>
          </cell>
          <cell r="L84">
            <v>3000000</v>
          </cell>
          <cell r="M84">
            <v>0</v>
          </cell>
          <cell r="N84">
            <v>4793320</v>
          </cell>
          <cell r="O84">
            <v>0</v>
          </cell>
          <cell r="P84" t="e">
            <v>#REF!</v>
          </cell>
          <cell r="Q84" t="str">
            <v>COMMERCIAL</v>
          </cell>
          <cell r="R84" t="str">
            <v>3</v>
          </cell>
          <cell r="S84" t="str">
            <v>4399</v>
          </cell>
          <cell r="T84" t="str">
            <v>8454</v>
          </cell>
          <cell r="U84" t="str">
            <v>S</v>
          </cell>
          <cell r="V84" t="str">
            <v>Open Steel Skeleton</v>
          </cell>
          <cell r="W84">
            <v>18476</v>
          </cell>
          <cell r="X84">
            <v>0</v>
          </cell>
          <cell r="Y84">
            <v>36951</v>
          </cell>
          <cell r="Z84">
            <v>0</v>
          </cell>
          <cell r="AA84" t="str">
            <v>.500000</v>
          </cell>
          <cell r="AB84" t="str">
            <v>D</v>
          </cell>
          <cell r="AC84" t="str">
            <v>Low</v>
          </cell>
          <cell r="AD84" t="str">
            <v>1960</v>
          </cell>
          <cell r="AE84" t="str">
            <v>1960</v>
          </cell>
          <cell r="AF84" t="str">
            <v>0</v>
          </cell>
          <cell r="AG84" t="str">
            <v>1961</v>
          </cell>
          <cell r="AH84">
            <v>0</v>
          </cell>
          <cell r="AI84" t="str">
            <v>01/01/1997</v>
          </cell>
          <cell r="AJ84">
            <v>0</v>
          </cell>
          <cell r="AK84">
            <v>1360</v>
          </cell>
          <cell r="AL84">
            <v>1360</v>
          </cell>
          <cell r="AM84">
            <v>0</v>
          </cell>
          <cell r="AN84">
            <v>0</v>
          </cell>
          <cell r="AO84">
            <v>0</v>
          </cell>
          <cell r="AP84">
            <v>1360</v>
          </cell>
          <cell r="AQ84">
            <v>148</v>
          </cell>
          <cell r="AR84">
            <v>1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 t="str">
            <v>20</v>
          </cell>
          <cell r="BB84" t="str">
            <v>TRS 4A 5A 7 7A 11B-1 &amp; 21</v>
          </cell>
          <cell r="BC84" t="str">
            <v>ABST 270 B H FREELING</v>
          </cell>
          <cell r="BD84" t="str">
            <v>6020</v>
          </cell>
          <cell r="BE84" t="str">
            <v>Inner Loop South</v>
          </cell>
          <cell r="BF84" t="str">
            <v>132</v>
          </cell>
          <cell r="BG84" t="str">
            <v>1C South of Old Spanish Trail btwn SH 288 and I-45</v>
          </cell>
          <cell r="BH84" t="str">
            <v>5943.01</v>
          </cell>
          <cell r="BI84" t="str">
            <v>0</v>
          </cell>
          <cell r="BJ84" t="str">
            <v>01</v>
          </cell>
          <cell r="BK84" t="str">
            <v>5354D</v>
          </cell>
          <cell r="BL84" t="str">
            <v>533T</v>
          </cell>
          <cell r="BM84" t="str">
            <v>001 040 041 042 043 044 048 061 840</v>
          </cell>
          <cell r="BN84" t="str">
            <v>Real, Commercial</v>
          </cell>
          <cell r="BO84" t="str">
            <v>F1</v>
          </cell>
          <cell r="BP84" t="str">
            <v>Real, Commercial</v>
          </cell>
          <cell r="BQ84" t="str">
            <v>Warehouse - Metallic</v>
          </cell>
          <cell r="BR84" t="str">
            <v>Shell, Industrial</v>
          </cell>
          <cell r="BS84" t="str">
            <v>8003</v>
          </cell>
          <cell r="BT84" t="str">
            <v>Land Neighborhood Section 3</v>
          </cell>
          <cell r="BU84">
            <v>592142</v>
          </cell>
          <cell r="BV84" t="str">
            <v>SF</v>
          </cell>
          <cell r="BW84" t="str">
            <v>1.0000</v>
          </cell>
          <cell r="BX84" t="str">
            <v>1.0000</v>
          </cell>
          <cell r="BY84" t="str">
            <v>.7500</v>
          </cell>
          <cell r="BZ84" t="str">
            <v>.7500</v>
          </cell>
          <cell r="CA84">
            <v>3</v>
          </cell>
          <cell r="CB84">
            <v>2</v>
          </cell>
          <cell r="CC84">
            <v>1332320</v>
          </cell>
          <cell r="CD84">
            <v>-1</v>
          </cell>
          <cell r="CE84" t="str">
            <v>04213100200413</v>
          </cell>
        </row>
        <row r="85">
          <cell r="C85" t="str">
            <v>04213100200414</v>
          </cell>
          <cell r="D85" t="str">
            <v>0421310020041</v>
          </cell>
          <cell r="E85" t="str">
            <v>07/01/2006</v>
          </cell>
          <cell r="F85" t="str">
            <v>BOLIVAR PROPERTIES LTD</v>
          </cell>
          <cell r="G85" t="str">
            <v>TEXAS STEEL CONVERSON</v>
          </cell>
          <cell r="H85" t="str">
            <v>Noel</v>
          </cell>
          <cell r="I85" t="str">
            <v>3101 HOLMES RD</v>
          </cell>
          <cell r="J85" t="str">
            <v>HOUSTON</v>
          </cell>
          <cell r="K85" t="str">
            <v>77021</v>
          </cell>
          <cell r="L85">
            <v>3000000</v>
          </cell>
          <cell r="M85">
            <v>0</v>
          </cell>
          <cell r="N85">
            <v>4793320</v>
          </cell>
          <cell r="O85">
            <v>0</v>
          </cell>
          <cell r="P85" t="e">
            <v>#REF!</v>
          </cell>
          <cell r="Q85" t="str">
            <v>COMMERCIAL</v>
          </cell>
          <cell r="R85" t="str">
            <v>4</v>
          </cell>
          <cell r="S85" t="str">
            <v>4399</v>
          </cell>
          <cell r="T85" t="str">
            <v>8454</v>
          </cell>
          <cell r="U85" t="str">
            <v>S</v>
          </cell>
          <cell r="V85" t="str">
            <v>Open Steel Skeleton</v>
          </cell>
          <cell r="W85">
            <v>324168</v>
          </cell>
          <cell r="X85">
            <v>0</v>
          </cell>
          <cell r="Y85">
            <v>648336</v>
          </cell>
          <cell r="Z85">
            <v>0</v>
          </cell>
          <cell r="AA85" t="str">
            <v>.500000</v>
          </cell>
          <cell r="AB85" t="str">
            <v>D</v>
          </cell>
          <cell r="AC85" t="str">
            <v>Low</v>
          </cell>
          <cell r="AD85" t="str">
            <v>1960</v>
          </cell>
          <cell r="AE85" t="str">
            <v>1960</v>
          </cell>
          <cell r="AF85" t="str">
            <v>0</v>
          </cell>
          <cell r="AG85" t="str">
            <v>1961</v>
          </cell>
          <cell r="AH85">
            <v>0</v>
          </cell>
          <cell r="AI85" t="str">
            <v>01/01/1997</v>
          </cell>
          <cell r="AJ85">
            <v>0</v>
          </cell>
          <cell r="AK85">
            <v>20800</v>
          </cell>
          <cell r="AL85">
            <v>20800</v>
          </cell>
          <cell r="AM85">
            <v>0</v>
          </cell>
          <cell r="AN85">
            <v>0</v>
          </cell>
          <cell r="AO85">
            <v>0</v>
          </cell>
          <cell r="AP85">
            <v>20800</v>
          </cell>
          <cell r="AQ85">
            <v>740</v>
          </cell>
          <cell r="AR85">
            <v>1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 t="str">
            <v>20</v>
          </cell>
          <cell r="BB85" t="str">
            <v>TRS 4A 5A 7 7A 11B-1 &amp; 21</v>
          </cell>
          <cell r="BC85" t="str">
            <v>ABST 270 B H FREELING</v>
          </cell>
          <cell r="BD85" t="str">
            <v>6020</v>
          </cell>
          <cell r="BE85" t="str">
            <v>Inner Loop South</v>
          </cell>
          <cell r="BF85" t="str">
            <v>132</v>
          </cell>
          <cell r="BG85" t="str">
            <v>1C South of Old Spanish Trail btwn SH 288 and I-45</v>
          </cell>
          <cell r="BH85" t="str">
            <v>5943.01</v>
          </cell>
          <cell r="BI85" t="str">
            <v>0</v>
          </cell>
          <cell r="BJ85" t="str">
            <v>01</v>
          </cell>
          <cell r="BK85" t="str">
            <v>5354D</v>
          </cell>
          <cell r="BL85" t="str">
            <v>533T</v>
          </cell>
          <cell r="BM85" t="str">
            <v>001 040 041 042 043 044 048 061 840</v>
          </cell>
          <cell r="BN85" t="str">
            <v>Real, Commercial</v>
          </cell>
          <cell r="BO85" t="str">
            <v>F1</v>
          </cell>
          <cell r="BP85" t="str">
            <v>Real, Commercial</v>
          </cell>
          <cell r="BQ85" t="str">
            <v>Warehouse - Metallic</v>
          </cell>
          <cell r="BR85" t="str">
            <v>Shell, Industrial</v>
          </cell>
          <cell r="BS85" t="str">
            <v>8003</v>
          </cell>
          <cell r="BT85" t="str">
            <v>Land Neighborhood Section 3</v>
          </cell>
          <cell r="BU85">
            <v>592142</v>
          </cell>
          <cell r="BV85" t="str">
            <v>SF</v>
          </cell>
          <cell r="BW85" t="str">
            <v>1.0000</v>
          </cell>
          <cell r="BX85" t="str">
            <v>1.0000</v>
          </cell>
          <cell r="BY85" t="str">
            <v>.7500</v>
          </cell>
          <cell r="BZ85" t="str">
            <v>.7500</v>
          </cell>
          <cell r="CA85">
            <v>3</v>
          </cell>
          <cell r="CB85">
            <v>2</v>
          </cell>
          <cell r="CC85">
            <v>1332320</v>
          </cell>
          <cell r="CD85">
            <v>-1</v>
          </cell>
          <cell r="CE85" t="str">
            <v>04213100200414</v>
          </cell>
        </row>
        <row r="86">
          <cell r="C86" t="str">
            <v>04213100200415</v>
          </cell>
          <cell r="D86" t="str">
            <v>0421310020041</v>
          </cell>
          <cell r="E86" t="str">
            <v>07/01/2006</v>
          </cell>
          <cell r="F86" t="str">
            <v>BOLIVAR PROPERTIES LTD</v>
          </cell>
          <cell r="G86" t="str">
            <v>TEXAS STEEL CONVERSON</v>
          </cell>
          <cell r="H86" t="str">
            <v>Noel</v>
          </cell>
          <cell r="I86" t="str">
            <v>3101 HOLMES RD</v>
          </cell>
          <cell r="J86" t="str">
            <v>HOUSTON</v>
          </cell>
          <cell r="K86" t="str">
            <v>77021</v>
          </cell>
          <cell r="L86">
            <v>3000000</v>
          </cell>
          <cell r="M86">
            <v>0</v>
          </cell>
          <cell r="N86">
            <v>4793320</v>
          </cell>
          <cell r="O86">
            <v>0</v>
          </cell>
          <cell r="P86" t="e">
            <v>#REF!</v>
          </cell>
          <cell r="Q86" t="str">
            <v>COMMERCIAL</v>
          </cell>
          <cell r="R86" t="str">
            <v>5</v>
          </cell>
          <cell r="S86" t="str">
            <v>4399</v>
          </cell>
          <cell r="T86" t="str">
            <v>8454</v>
          </cell>
          <cell r="U86" t="str">
            <v>S</v>
          </cell>
          <cell r="V86" t="str">
            <v>Open Steel Skeleton</v>
          </cell>
          <cell r="W86">
            <v>381163</v>
          </cell>
          <cell r="X86">
            <v>0</v>
          </cell>
          <cell r="Y86">
            <v>762325</v>
          </cell>
          <cell r="Z86">
            <v>0</v>
          </cell>
          <cell r="AA86" t="str">
            <v>.500000</v>
          </cell>
          <cell r="AB86" t="str">
            <v>D</v>
          </cell>
          <cell r="AC86" t="str">
            <v>Low</v>
          </cell>
          <cell r="AD86" t="str">
            <v>1965</v>
          </cell>
          <cell r="AE86" t="str">
            <v>1965</v>
          </cell>
          <cell r="AF86" t="str">
            <v>0</v>
          </cell>
          <cell r="AG86" t="str">
            <v>1966</v>
          </cell>
          <cell r="AH86">
            <v>0</v>
          </cell>
          <cell r="AI86" t="str">
            <v>01/01/1997</v>
          </cell>
          <cell r="AJ86">
            <v>0</v>
          </cell>
          <cell r="AK86">
            <v>24457</v>
          </cell>
          <cell r="AL86">
            <v>24457</v>
          </cell>
          <cell r="AM86">
            <v>0</v>
          </cell>
          <cell r="AN86">
            <v>0</v>
          </cell>
          <cell r="AO86">
            <v>0</v>
          </cell>
          <cell r="AP86">
            <v>24457</v>
          </cell>
          <cell r="AQ86">
            <v>686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 t="str">
            <v>20</v>
          </cell>
          <cell r="BB86" t="str">
            <v>TRS 4A 5A 7 7A 11B-1 &amp; 21</v>
          </cell>
          <cell r="BC86" t="str">
            <v>ABST 270 B H FREELING</v>
          </cell>
          <cell r="BD86" t="str">
            <v>6020</v>
          </cell>
          <cell r="BE86" t="str">
            <v>Inner Loop South</v>
          </cell>
          <cell r="BF86" t="str">
            <v>132</v>
          </cell>
          <cell r="BG86" t="str">
            <v>1C South of Old Spanish Trail btwn SH 288 and I-45</v>
          </cell>
          <cell r="BH86" t="str">
            <v>5943.01</v>
          </cell>
          <cell r="BI86" t="str">
            <v>0</v>
          </cell>
          <cell r="BJ86" t="str">
            <v>01</v>
          </cell>
          <cell r="BK86" t="str">
            <v>5354D</v>
          </cell>
          <cell r="BL86" t="str">
            <v>533T</v>
          </cell>
          <cell r="BM86" t="str">
            <v>001 040 041 042 043 044 048 061 840</v>
          </cell>
          <cell r="BN86" t="str">
            <v>Real, Commercial</v>
          </cell>
          <cell r="BO86" t="str">
            <v>F1</v>
          </cell>
          <cell r="BP86" t="str">
            <v>Real, Commercial</v>
          </cell>
          <cell r="BQ86" t="str">
            <v>Warehouse - Metallic</v>
          </cell>
          <cell r="BR86" t="str">
            <v>Shell, Industrial</v>
          </cell>
          <cell r="BS86" t="str">
            <v>8003</v>
          </cell>
          <cell r="BT86" t="str">
            <v>Land Neighborhood Section 3</v>
          </cell>
          <cell r="BU86">
            <v>592142</v>
          </cell>
          <cell r="BV86" t="str">
            <v>SF</v>
          </cell>
          <cell r="BW86" t="str">
            <v>1.0000</v>
          </cell>
          <cell r="BX86" t="str">
            <v>1.0000</v>
          </cell>
          <cell r="BY86" t="str">
            <v>.7500</v>
          </cell>
          <cell r="BZ86" t="str">
            <v>.7500</v>
          </cell>
          <cell r="CA86">
            <v>3</v>
          </cell>
          <cell r="CB86">
            <v>2</v>
          </cell>
          <cell r="CC86">
            <v>1332320</v>
          </cell>
          <cell r="CD86">
            <v>-1</v>
          </cell>
          <cell r="CE86" t="str">
            <v>04213100200415</v>
          </cell>
        </row>
        <row r="87">
          <cell r="C87" t="str">
            <v>04213100200416</v>
          </cell>
          <cell r="D87" t="str">
            <v>0421310020041</v>
          </cell>
          <cell r="E87" t="str">
            <v>07/01/2006</v>
          </cell>
          <cell r="F87" t="str">
            <v>BOLIVAR PROPERTIES LTD</v>
          </cell>
          <cell r="G87" t="str">
            <v>TEXAS STEEL CONVERSON</v>
          </cell>
          <cell r="H87" t="str">
            <v>Noel</v>
          </cell>
          <cell r="I87" t="str">
            <v>3101 HOLMES RD</v>
          </cell>
          <cell r="J87" t="str">
            <v>HOUSTON</v>
          </cell>
          <cell r="K87" t="str">
            <v>77021</v>
          </cell>
          <cell r="L87">
            <v>3000000</v>
          </cell>
          <cell r="M87">
            <v>0</v>
          </cell>
          <cell r="N87">
            <v>4793320</v>
          </cell>
          <cell r="O87">
            <v>0</v>
          </cell>
          <cell r="P87" t="e">
            <v>#REF!</v>
          </cell>
          <cell r="Q87" t="str">
            <v>COMMERCIAL</v>
          </cell>
          <cell r="R87" t="str">
            <v>6</v>
          </cell>
          <cell r="S87" t="str">
            <v>4399</v>
          </cell>
          <cell r="T87" t="str">
            <v>8454</v>
          </cell>
          <cell r="U87" t="str">
            <v>S</v>
          </cell>
          <cell r="V87" t="str">
            <v>Open Steel Skeleton</v>
          </cell>
          <cell r="W87">
            <v>398736</v>
          </cell>
          <cell r="X87">
            <v>0</v>
          </cell>
          <cell r="Y87">
            <v>797472</v>
          </cell>
          <cell r="Z87">
            <v>0</v>
          </cell>
          <cell r="AA87" t="str">
            <v>.500000</v>
          </cell>
          <cell r="AB87" t="str">
            <v>D</v>
          </cell>
          <cell r="AC87" t="str">
            <v>Low</v>
          </cell>
          <cell r="AD87" t="str">
            <v>1965</v>
          </cell>
          <cell r="AE87" t="str">
            <v>1965</v>
          </cell>
          <cell r="AF87" t="str">
            <v>0</v>
          </cell>
          <cell r="AG87" t="str">
            <v>1966</v>
          </cell>
          <cell r="AH87">
            <v>0</v>
          </cell>
          <cell r="AI87" t="str">
            <v>01/01/1997</v>
          </cell>
          <cell r="AJ87">
            <v>0</v>
          </cell>
          <cell r="AK87">
            <v>28080</v>
          </cell>
          <cell r="AL87">
            <v>28080</v>
          </cell>
          <cell r="AM87">
            <v>0</v>
          </cell>
          <cell r="AN87">
            <v>0</v>
          </cell>
          <cell r="AO87">
            <v>0</v>
          </cell>
          <cell r="AP87">
            <v>28080</v>
          </cell>
          <cell r="AQ87">
            <v>1064</v>
          </cell>
          <cell r="AR87">
            <v>1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 t="str">
            <v>20</v>
          </cell>
          <cell r="BB87" t="str">
            <v>TRS 4A 5A 7 7A 11B-1 &amp; 21</v>
          </cell>
          <cell r="BC87" t="str">
            <v>ABST 270 B H FREELING</v>
          </cell>
          <cell r="BD87" t="str">
            <v>6020</v>
          </cell>
          <cell r="BE87" t="str">
            <v>Inner Loop South</v>
          </cell>
          <cell r="BF87" t="str">
            <v>132</v>
          </cell>
          <cell r="BG87" t="str">
            <v>1C South of Old Spanish Trail btwn SH 288 and I-45</v>
          </cell>
          <cell r="BH87" t="str">
            <v>5943.01</v>
          </cell>
          <cell r="BI87" t="str">
            <v>0</v>
          </cell>
          <cell r="BJ87" t="str">
            <v>01</v>
          </cell>
          <cell r="BK87" t="str">
            <v>5354D</v>
          </cell>
          <cell r="BL87" t="str">
            <v>533T</v>
          </cell>
          <cell r="BM87" t="str">
            <v>001 040 041 042 043 044 048 061 840</v>
          </cell>
          <cell r="BN87" t="str">
            <v>Real, Commercial</v>
          </cell>
          <cell r="BO87" t="str">
            <v>F1</v>
          </cell>
          <cell r="BP87" t="str">
            <v>Real, Commercial</v>
          </cell>
          <cell r="BQ87" t="str">
            <v>Warehouse - Metallic</v>
          </cell>
          <cell r="BR87" t="str">
            <v>Shell, Industrial</v>
          </cell>
          <cell r="BS87" t="str">
            <v>8003</v>
          </cell>
          <cell r="BT87" t="str">
            <v>Land Neighborhood Section 3</v>
          </cell>
          <cell r="BU87">
            <v>592142</v>
          </cell>
          <cell r="BV87" t="str">
            <v>SF</v>
          </cell>
          <cell r="BW87" t="str">
            <v>1.0000</v>
          </cell>
          <cell r="BX87" t="str">
            <v>1.0000</v>
          </cell>
          <cell r="BY87" t="str">
            <v>.7500</v>
          </cell>
          <cell r="BZ87" t="str">
            <v>.7500</v>
          </cell>
          <cell r="CA87">
            <v>3</v>
          </cell>
          <cell r="CB87">
            <v>2</v>
          </cell>
          <cell r="CC87">
            <v>1332320</v>
          </cell>
          <cell r="CD87">
            <v>-1</v>
          </cell>
          <cell r="CE87" t="str">
            <v>04213100200416</v>
          </cell>
        </row>
        <row r="88">
          <cell r="C88" t="str">
            <v>04213100200417</v>
          </cell>
          <cell r="D88" t="str">
            <v>0421310020041</v>
          </cell>
          <cell r="E88" t="str">
            <v>07/01/2006</v>
          </cell>
          <cell r="F88" t="str">
            <v>BOLIVAR PROPERTIES LTD</v>
          </cell>
          <cell r="G88" t="str">
            <v>TEXAS STEEL CONVERSON</v>
          </cell>
          <cell r="H88" t="str">
            <v>Noel</v>
          </cell>
          <cell r="I88" t="str">
            <v>3101 HOLMES RD</v>
          </cell>
          <cell r="J88" t="str">
            <v>HOUSTON</v>
          </cell>
          <cell r="K88" t="str">
            <v>77021</v>
          </cell>
          <cell r="L88">
            <v>3000000</v>
          </cell>
          <cell r="M88">
            <v>0</v>
          </cell>
          <cell r="N88">
            <v>4793320</v>
          </cell>
          <cell r="O88">
            <v>0</v>
          </cell>
          <cell r="P88" t="e">
            <v>#REF!</v>
          </cell>
          <cell r="Q88" t="str">
            <v>COMMERCIAL</v>
          </cell>
          <cell r="R88" t="str">
            <v>7</v>
          </cell>
          <cell r="S88" t="str">
            <v>4399</v>
          </cell>
          <cell r="T88" t="str">
            <v>8454</v>
          </cell>
          <cell r="U88" t="str">
            <v>S</v>
          </cell>
          <cell r="V88" t="str">
            <v>Open Steel Skeleton</v>
          </cell>
          <cell r="W88">
            <v>106276</v>
          </cell>
          <cell r="X88">
            <v>0</v>
          </cell>
          <cell r="Y88">
            <v>212551</v>
          </cell>
          <cell r="Z88">
            <v>0</v>
          </cell>
          <cell r="AA88" t="str">
            <v>.500000</v>
          </cell>
          <cell r="AB88" t="str">
            <v>D</v>
          </cell>
          <cell r="AC88" t="str">
            <v>Low</v>
          </cell>
          <cell r="AD88" t="str">
            <v>1960</v>
          </cell>
          <cell r="AE88" t="str">
            <v>1960</v>
          </cell>
          <cell r="AF88" t="str">
            <v>0</v>
          </cell>
          <cell r="AG88" t="str">
            <v>1996</v>
          </cell>
          <cell r="AH88">
            <v>0</v>
          </cell>
          <cell r="AI88" t="str">
            <v>01/01/1997</v>
          </cell>
          <cell r="AJ88" t="str">
            <v>TEXAS STEEL CONVERSON</v>
          </cell>
          <cell r="AK88">
            <v>6360</v>
          </cell>
          <cell r="AL88">
            <v>6360</v>
          </cell>
          <cell r="AM88">
            <v>0</v>
          </cell>
          <cell r="AN88">
            <v>0</v>
          </cell>
          <cell r="AO88">
            <v>0</v>
          </cell>
          <cell r="AP88">
            <v>6360</v>
          </cell>
          <cell r="AQ88">
            <v>332</v>
          </cell>
          <cell r="AR88">
            <v>1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 t="str">
            <v>20</v>
          </cell>
          <cell r="BB88" t="str">
            <v>TRS 4A 5A 7 7A 11B-1 &amp; 21</v>
          </cell>
          <cell r="BC88" t="str">
            <v>ABST 270 B H FREELING</v>
          </cell>
          <cell r="BD88" t="str">
            <v>6020</v>
          </cell>
          <cell r="BE88" t="str">
            <v>Inner Loop South</v>
          </cell>
          <cell r="BF88" t="str">
            <v>132</v>
          </cell>
          <cell r="BG88" t="str">
            <v>1C South of Old Spanish Trail btwn SH 288 and I-45</v>
          </cell>
          <cell r="BH88" t="str">
            <v>5943.01</v>
          </cell>
          <cell r="BI88" t="str">
            <v>0</v>
          </cell>
          <cell r="BJ88" t="str">
            <v>01</v>
          </cell>
          <cell r="BK88" t="str">
            <v>5354D</v>
          </cell>
          <cell r="BL88" t="str">
            <v>533T</v>
          </cell>
          <cell r="BM88" t="str">
            <v>001 040 041 042 043 044 048 061 840</v>
          </cell>
          <cell r="BN88" t="str">
            <v>Real, Commercial</v>
          </cell>
          <cell r="BO88" t="str">
            <v>F1</v>
          </cell>
          <cell r="BP88" t="str">
            <v>Real, Commercial</v>
          </cell>
          <cell r="BQ88" t="str">
            <v>Warehouse - Metallic</v>
          </cell>
          <cell r="BR88" t="str">
            <v>Shell, Industrial</v>
          </cell>
          <cell r="BS88" t="str">
            <v>8003</v>
          </cell>
          <cell r="BT88" t="str">
            <v>Land Neighborhood Section 3</v>
          </cell>
          <cell r="BU88">
            <v>592142</v>
          </cell>
          <cell r="BV88" t="str">
            <v>SF</v>
          </cell>
          <cell r="BW88" t="str">
            <v>1.0000</v>
          </cell>
          <cell r="BX88" t="str">
            <v>1.0000</v>
          </cell>
          <cell r="BY88" t="str">
            <v>.7500</v>
          </cell>
          <cell r="BZ88" t="str">
            <v>.7500</v>
          </cell>
          <cell r="CA88">
            <v>3</v>
          </cell>
          <cell r="CB88">
            <v>2</v>
          </cell>
          <cell r="CC88">
            <v>1332320</v>
          </cell>
          <cell r="CD88">
            <v>-1</v>
          </cell>
          <cell r="CE88" t="str">
            <v>04213100200417</v>
          </cell>
        </row>
        <row r="89">
          <cell r="C89" t="str">
            <v>04213100200418</v>
          </cell>
          <cell r="D89" t="str">
            <v>0421310020041</v>
          </cell>
          <cell r="E89" t="str">
            <v>07/01/2006</v>
          </cell>
          <cell r="F89" t="str">
            <v>BOLIVAR PROPERTIES LTD</v>
          </cell>
          <cell r="G89" t="str">
            <v>TEXAS STEEL CONVERSON</v>
          </cell>
          <cell r="H89" t="str">
            <v>Noel</v>
          </cell>
          <cell r="I89" t="str">
            <v>3101 HOLMES RD</v>
          </cell>
          <cell r="J89" t="str">
            <v>HOUSTON</v>
          </cell>
          <cell r="K89" t="str">
            <v>77021</v>
          </cell>
          <cell r="L89">
            <v>3000000</v>
          </cell>
          <cell r="M89">
            <v>0</v>
          </cell>
          <cell r="N89">
            <v>4793320</v>
          </cell>
          <cell r="O89">
            <v>0</v>
          </cell>
          <cell r="P89" t="e">
            <v>#REF!</v>
          </cell>
          <cell r="Q89" t="str">
            <v>COMMERCIAL</v>
          </cell>
          <cell r="R89" t="str">
            <v>8</v>
          </cell>
          <cell r="S89" t="str">
            <v>4399</v>
          </cell>
          <cell r="T89" t="str">
            <v>8494</v>
          </cell>
          <cell r="U89" t="str">
            <v>S</v>
          </cell>
          <cell r="V89" t="str">
            <v>Open Steel Skeleton</v>
          </cell>
          <cell r="W89">
            <v>375471</v>
          </cell>
          <cell r="X89">
            <v>0</v>
          </cell>
          <cell r="Y89">
            <v>750941</v>
          </cell>
          <cell r="Z89">
            <v>0</v>
          </cell>
          <cell r="AA89" t="str">
            <v>.500000</v>
          </cell>
          <cell r="AB89" t="str">
            <v>D</v>
          </cell>
          <cell r="AC89" t="str">
            <v>Low</v>
          </cell>
          <cell r="AD89" t="str">
            <v>1960</v>
          </cell>
          <cell r="AE89" t="str">
            <v>1960</v>
          </cell>
          <cell r="AF89" t="str">
            <v>0</v>
          </cell>
          <cell r="AG89" t="str">
            <v>1961</v>
          </cell>
          <cell r="AH89" t="str">
            <v>HTS</v>
          </cell>
          <cell r="AI89" t="str">
            <v>01/01/2004</v>
          </cell>
          <cell r="AJ89" t="str">
            <v>TEXAS STEEL CONVERSION</v>
          </cell>
          <cell r="AK89">
            <v>17690</v>
          </cell>
          <cell r="AL89">
            <v>17690</v>
          </cell>
          <cell r="AM89">
            <v>0</v>
          </cell>
          <cell r="AN89">
            <v>0</v>
          </cell>
          <cell r="AO89">
            <v>0</v>
          </cell>
          <cell r="AP89">
            <v>17690</v>
          </cell>
          <cell r="AQ89">
            <v>534</v>
          </cell>
          <cell r="AR89">
            <v>1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 t="str">
            <v>20</v>
          </cell>
          <cell r="BB89" t="str">
            <v>TRS 4A 5A 7 7A 11B-1 &amp; 21</v>
          </cell>
          <cell r="BC89" t="str">
            <v>ABST 270 B H FREELING</v>
          </cell>
          <cell r="BD89" t="str">
            <v>6020</v>
          </cell>
          <cell r="BE89" t="str">
            <v>Inner Loop South</v>
          </cell>
          <cell r="BF89" t="str">
            <v>132</v>
          </cell>
          <cell r="BG89" t="str">
            <v>1C South of Old Spanish Trail btwn SH 288 and I-45</v>
          </cell>
          <cell r="BH89" t="str">
            <v>5943.01</v>
          </cell>
          <cell r="BI89" t="str">
            <v>0</v>
          </cell>
          <cell r="BJ89" t="str">
            <v>01</v>
          </cell>
          <cell r="BK89" t="str">
            <v>5354D</v>
          </cell>
          <cell r="BL89" t="str">
            <v>533T</v>
          </cell>
          <cell r="BM89" t="str">
            <v>001 040 041 042 043 044 048 061 840</v>
          </cell>
          <cell r="BN89" t="str">
            <v>Real, Commercial</v>
          </cell>
          <cell r="BO89" t="str">
            <v>F1</v>
          </cell>
          <cell r="BP89" t="str">
            <v>Real, Commercial</v>
          </cell>
          <cell r="BQ89" t="str">
            <v>Warehouse - Metallic</v>
          </cell>
          <cell r="BR89" t="str">
            <v>Industrials, Light Mftg.</v>
          </cell>
          <cell r="BS89" t="str">
            <v>8003</v>
          </cell>
          <cell r="BT89" t="str">
            <v>Land Neighborhood Section 3</v>
          </cell>
          <cell r="BU89">
            <v>592142</v>
          </cell>
          <cell r="BV89" t="str">
            <v>SF</v>
          </cell>
          <cell r="BW89" t="str">
            <v>1.0000</v>
          </cell>
          <cell r="BX89" t="str">
            <v>1.0000</v>
          </cell>
          <cell r="BY89" t="str">
            <v>.7500</v>
          </cell>
          <cell r="BZ89" t="str">
            <v>.7500</v>
          </cell>
          <cell r="CA89">
            <v>3</v>
          </cell>
          <cell r="CB89">
            <v>2</v>
          </cell>
          <cell r="CC89">
            <v>1332320</v>
          </cell>
          <cell r="CD89">
            <v>-1</v>
          </cell>
          <cell r="CE89" t="str">
            <v>04213100200418</v>
          </cell>
        </row>
        <row r="90">
          <cell r="C90" t="str">
            <v>04213100200419</v>
          </cell>
          <cell r="D90" t="str">
            <v>0421310020041</v>
          </cell>
          <cell r="E90" t="str">
            <v>07/01/2006</v>
          </cell>
          <cell r="F90" t="str">
            <v>BOLIVAR PROPERTIES LTD</v>
          </cell>
          <cell r="G90" t="str">
            <v>TEXAS STEEL CONVERSON</v>
          </cell>
          <cell r="H90" t="str">
            <v>Noel</v>
          </cell>
          <cell r="I90" t="str">
            <v>3101 HOLMES RD</v>
          </cell>
          <cell r="J90" t="str">
            <v>HOUSTON</v>
          </cell>
          <cell r="K90" t="str">
            <v>77021</v>
          </cell>
          <cell r="L90">
            <v>3000000</v>
          </cell>
          <cell r="M90">
            <v>0</v>
          </cell>
          <cell r="N90">
            <v>4793320</v>
          </cell>
          <cell r="O90">
            <v>0</v>
          </cell>
          <cell r="P90" t="e">
            <v>#REF!</v>
          </cell>
          <cell r="Q90" t="str">
            <v>COMMERCIAL</v>
          </cell>
          <cell r="R90" t="str">
            <v>9</v>
          </cell>
          <cell r="S90" t="str">
            <v>4399</v>
          </cell>
          <cell r="T90" t="str">
            <v>8494</v>
          </cell>
          <cell r="U90" t="str">
            <v>S</v>
          </cell>
          <cell r="V90" t="str">
            <v>Open Steel Skeleton</v>
          </cell>
          <cell r="W90">
            <v>112860</v>
          </cell>
          <cell r="X90">
            <v>0</v>
          </cell>
          <cell r="Y90">
            <v>225720</v>
          </cell>
          <cell r="Z90">
            <v>0</v>
          </cell>
          <cell r="AA90" t="str">
            <v>.500000</v>
          </cell>
          <cell r="AB90" t="str">
            <v>D</v>
          </cell>
          <cell r="AC90" t="str">
            <v>Low</v>
          </cell>
          <cell r="AD90" t="str">
            <v>1961</v>
          </cell>
          <cell r="AE90" t="str">
            <v>1961</v>
          </cell>
          <cell r="AF90" t="str">
            <v>0</v>
          </cell>
          <cell r="AG90" t="str">
            <v>2012</v>
          </cell>
          <cell r="AH90">
            <v>0</v>
          </cell>
          <cell r="AI90" t="str">
            <v>12/30/1899</v>
          </cell>
          <cell r="AJ90">
            <v>0</v>
          </cell>
          <cell r="AK90">
            <v>6000</v>
          </cell>
          <cell r="AL90">
            <v>9000</v>
          </cell>
          <cell r="AM90">
            <v>0</v>
          </cell>
          <cell r="AN90">
            <v>0</v>
          </cell>
          <cell r="AO90">
            <v>0</v>
          </cell>
          <cell r="AP90">
            <v>6000</v>
          </cell>
          <cell r="AQ90">
            <v>320</v>
          </cell>
          <cell r="AR90">
            <v>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 t="str">
            <v>20</v>
          </cell>
          <cell r="BB90" t="str">
            <v>TRS 4A 5A 7 7A 11B-1 &amp; 21</v>
          </cell>
          <cell r="BC90" t="str">
            <v>ABST 270 B H FREELING</v>
          </cell>
          <cell r="BD90" t="str">
            <v>6020</v>
          </cell>
          <cell r="BE90" t="str">
            <v>Inner Loop South</v>
          </cell>
          <cell r="BF90" t="str">
            <v>132</v>
          </cell>
          <cell r="BG90" t="str">
            <v>1C South of Old Spanish Trail btwn SH 288 and I-45</v>
          </cell>
          <cell r="BH90" t="str">
            <v>5943.01</v>
          </cell>
          <cell r="BI90" t="str">
            <v>0</v>
          </cell>
          <cell r="BJ90" t="str">
            <v>01</v>
          </cell>
          <cell r="BK90" t="str">
            <v>5354D</v>
          </cell>
          <cell r="BL90" t="str">
            <v>533T</v>
          </cell>
          <cell r="BM90" t="str">
            <v>001 040 041 042 043 044 048 061 840</v>
          </cell>
          <cell r="BN90" t="str">
            <v>Real, Commercial</v>
          </cell>
          <cell r="BO90" t="str">
            <v>F1</v>
          </cell>
          <cell r="BP90" t="str">
            <v>Real, Commercial</v>
          </cell>
          <cell r="BQ90" t="str">
            <v>Warehouse - Metallic</v>
          </cell>
          <cell r="BR90" t="str">
            <v>Industrials, Light Mftg.</v>
          </cell>
          <cell r="BS90" t="str">
            <v>8003</v>
          </cell>
          <cell r="BT90" t="str">
            <v>Land Neighborhood Section 3</v>
          </cell>
          <cell r="BU90">
            <v>592142</v>
          </cell>
          <cell r="BV90" t="str">
            <v>SF</v>
          </cell>
          <cell r="BW90" t="str">
            <v>1.0000</v>
          </cell>
          <cell r="BX90" t="str">
            <v>1.0000</v>
          </cell>
          <cell r="BY90" t="str">
            <v>.7500</v>
          </cell>
          <cell r="BZ90" t="str">
            <v>.7500</v>
          </cell>
          <cell r="CA90">
            <v>3</v>
          </cell>
          <cell r="CB90">
            <v>2</v>
          </cell>
          <cell r="CC90">
            <v>1332320</v>
          </cell>
          <cell r="CD90">
            <v>-1</v>
          </cell>
          <cell r="CE90" t="str">
            <v>04213100200419</v>
          </cell>
        </row>
        <row r="91">
          <cell r="C91" t="str">
            <v>04213100200841</v>
          </cell>
          <cell r="D91" t="str">
            <v>0421310020084</v>
          </cell>
          <cell r="E91" t="str">
            <v>12/22/2010</v>
          </cell>
          <cell r="F91" t="str">
            <v>SOUTH YARD LLC</v>
          </cell>
          <cell r="G91">
            <v>0</v>
          </cell>
          <cell r="H91" t="str">
            <v>Noel</v>
          </cell>
          <cell r="I91" t="str">
            <v>3208 HOLMES RD</v>
          </cell>
          <cell r="J91" t="str">
            <v>HOUSTON</v>
          </cell>
          <cell r="K91" t="str">
            <v>77051</v>
          </cell>
          <cell r="L91">
            <v>98216</v>
          </cell>
          <cell r="M91">
            <v>97968</v>
          </cell>
          <cell r="N91">
            <v>90000</v>
          </cell>
          <cell r="O91">
            <v>0</v>
          </cell>
          <cell r="P91" t="e">
            <v>#REF!</v>
          </cell>
          <cell r="Q91" t="str">
            <v>COMMERCIAL</v>
          </cell>
          <cell r="R91" t="str">
            <v>1</v>
          </cell>
          <cell r="S91" t="str">
            <v>4332</v>
          </cell>
          <cell r="T91" t="str">
            <v>8528</v>
          </cell>
          <cell r="U91" t="str">
            <v>S</v>
          </cell>
          <cell r="V91" t="str">
            <v>Open Steel Skeleton</v>
          </cell>
          <cell r="W91">
            <v>14082</v>
          </cell>
          <cell r="X91">
            <v>0</v>
          </cell>
          <cell r="Y91">
            <v>36816</v>
          </cell>
          <cell r="Z91">
            <v>0</v>
          </cell>
          <cell r="AA91" t="str">
            <v>.617500</v>
          </cell>
          <cell r="AB91" t="str">
            <v>E</v>
          </cell>
          <cell r="AC91" t="str">
            <v>Very Low</v>
          </cell>
          <cell r="AD91" t="str">
            <v>1948</v>
          </cell>
          <cell r="AE91" t="str">
            <v>1948</v>
          </cell>
          <cell r="AF91" t="str">
            <v>0</v>
          </cell>
          <cell r="AG91" t="str">
            <v>1949</v>
          </cell>
          <cell r="AH91" t="str">
            <v>MAS</v>
          </cell>
          <cell r="AI91" t="str">
            <v>01/01/2004</v>
          </cell>
          <cell r="AJ91" t="str">
            <v>PAVING ADDED FOR 2012</v>
          </cell>
          <cell r="AK91">
            <v>1200</v>
          </cell>
          <cell r="AL91">
            <v>1290</v>
          </cell>
          <cell r="AM91">
            <v>0</v>
          </cell>
          <cell r="AN91">
            <v>0</v>
          </cell>
          <cell r="AO91">
            <v>0</v>
          </cell>
          <cell r="AP91">
            <v>1200</v>
          </cell>
          <cell r="AQ91">
            <v>140</v>
          </cell>
          <cell r="AR91">
            <v>1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 t="str">
            <v>7</v>
          </cell>
          <cell r="BB91" t="str">
            <v>TRS 16D &amp; 16F</v>
          </cell>
          <cell r="BC91" t="str">
            <v>ABST 270 B H FREELING</v>
          </cell>
          <cell r="BD91" t="str">
            <v>5007</v>
          </cell>
          <cell r="BE91" t="str">
            <v>Inner South</v>
          </cell>
          <cell r="BF91" t="str">
            <v>132</v>
          </cell>
          <cell r="BG91" t="str">
            <v>1C South of Old Spanish Trail btwn SH 288 and I-45</v>
          </cell>
          <cell r="BH91" t="str">
            <v>5943.01</v>
          </cell>
          <cell r="BI91" t="str">
            <v>0</v>
          </cell>
          <cell r="BJ91" t="str">
            <v>01</v>
          </cell>
          <cell r="BK91" t="str">
            <v>5354D</v>
          </cell>
          <cell r="BL91" t="str">
            <v>533T</v>
          </cell>
          <cell r="BM91" t="str">
            <v>001 040 041 042 043 044 048 061 840</v>
          </cell>
          <cell r="BN91" t="str">
            <v>Real, Commercial</v>
          </cell>
          <cell r="BO91" t="str">
            <v>F1</v>
          </cell>
          <cell r="BP91" t="str">
            <v>Real, Commercial</v>
          </cell>
          <cell r="BQ91" t="str">
            <v>Auto Service Garage</v>
          </cell>
          <cell r="BR91" t="str">
            <v>Service Repair Garage</v>
          </cell>
          <cell r="BS91" t="str">
            <v>8003</v>
          </cell>
          <cell r="BT91" t="str">
            <v>Land Neighborhood Section 3</v>
          </cell>
          <cell r="BU91">
            <v>22642</v>
          </cell>
          <cell r="BV91" t="str">
            <v>SF</v>
          </cell>
          <cell r="BW91" t="str">
            <v>1.0000</v>
          </cell>
          <cell r="BX91" t="str">
            <v>1.0000</v>
          </cell>
          <cell r="BY91" t="str">
            <v>1.0000</v>
          </cell>
          <cell r="BZ91" t="str">
            <v>1.0000</v>
          </cell>
          <cell r="CA91">
            <v>3</v>
          </cell>
          <cell r="CB91">
            <v>3</v>
          </cell>
          <cell r="CC91">
            <v>67926</v>
          </cell>
          <cell r="CD91">
            <v>-1</v>
          </cell>
          <cell r="CE91" t="str">
            <v>04213100200841</v>
          </cell>
        </row>
        <row r="92">
          <cell r="C92" t="str">
            <v>04318500000611</v>
          </cell>
          <cell r="D92" t="str">
            <v>0431850000061</v>
          </cell>
          <cell r="E92" t="str">
            <v>02/08/2018</v>
          </cell>
          <cell r="F92" t="str">
            <v>DREAMLAB DEVELOPERS LLC</v>
          </cell>
          <cell r="G92" t="str">
            <v>CHOICE TEE DRIVING RANGE &amp; 19 HOLE MINIATURE COURS</v>
          </cell>
          <cell r="H92">
            <v>0</v>
          </cell>
          <cell r="I92" t="str">
            <v>708 E CYPRESSWOOD DR</v>
          </cell>
          <cell r="J92" t="str">
            <v>SPRING</v>
          </cell>
          <cell r="K92" t="str">
            <v>77373</v>
          </cell>
          <cell r="L92">
            <v>1295961</v>
          </cell>
          <cell r="M92">
            <v>0</v>
          </cell>
          <cell r="N92">
            <v>1293730</v>
          </cell>
          <cell r="O92">
            <v>0</v>
          </cell>
          <cell r="P92" t="e">
            <v>#REF!</v>
          </cell>
          <cell r="Q92" t="str">
            <v>COMMERCIAL</v>
          </cell>
          <cell r="R92" t="str">
            <v>1</v>
          </cell>
          <cell r="S92" t="str">
            <v>4373</v>
          </cell>
          <cell r="T92" t="str">
            <v>8353</v>
          </cell>
          <cell r="U92" t="str">
            <v>C</v>
          </cell>
          <cell r="V92" t="str">
            <v>Masonry Bearing</v>
          </cell>
          <cell r="W92">
            <v>175320</v>
          </cell>
          <cell r="X92">
            <v>0</v>
          </cell>
          <cell r="Y92">
            <v>219150</v>
          </cell>
          <cell r="Z92">
            <v>0</v>
          </cell>
          <cell r="AA92" t="str">
            <v>.200000</v>
          </cell>
          <cell r="AB92" t="str">
            <v>C</v>
          </cell>
          <cell r="AC92" t="str">
            <v>Average</v>
          </cell>
          <cell r="AD92" t="str">
            <v>2008</v>
          </cell>
          <cell r="AE92" t="str">
            <v>2008</v>
          </cell>
          <cell r="AF92" t="str">
            <v>0</v>
          </cell>
          <cell r="AG92" t="str">
            <v>2009</v>
          </cell>
          <cell r="AH92">
            <v>0</v>
          </cell>
          <cell r="AI92" t="str">
            <v>12/30/1899</v>
          </cell>
          <cell r="AJ92">
            <v>0</v>
          </cell>
          <cell r="AK92">
            <v>2500</v>
          </cell>
          <cell r="AL92">
            <v>2500</v>
          </cell>
          <cell r="AM92">
            <v>0</v>
          </cell>
          <cell r="AN92">
            <v>0</v>
          </cell>
          <cell r="AO92">
            <v>0</v>
          </cell>
          <cell r="AP92">
            <v>2500</v>
          </cell>
          <cell r="AQ92">
            <v>200</v>
          </cell>
          <cell r="AR92">
            <v>1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 t="str">
            <v>16</v>
          </cell>
          <cell r="BB92" t="str">
            <v>TRS 1H &amp; 3D</v>
          </cell>
          <cell r="BC92" t="str">
            <v>(0023*PT TR 1-C)</v>
          </cell>
          <cell r="BD92" t="str">
            <v>5016</v>
          </cell>
          <cell r="BE92" t="str">
            <v>West</v>
          </cell>
          <cell r="BF92" t="str">
            <v>380</v>
          </cell>
          <cell r="BG92" t="str">
            <v>ISD 24 - North of Cypress Creek</v>
          </cell>
          <cell r="BH92" t="str">
            <v>9845.00</v>
          </cell>
          <cell r="BI92" t="str">
            <v>0</v>
          </cell>
          <cell r="BJ92" t="str">
            <v>24</v>
          </cell>
          <cell r="BK92" t="str">
            <v>5269A</v>
          </cell>
          <cell r="BL92" t="str">
            <v>292Y</v>
          </cell>
          <cell r="BM92" t="str">
            <v>024 040 041 042 043 044 045 550 666</v>
          </cell>
          <cell r="BN92" t="str">
            <v>Real, Commercial</v>
          </cell>
          <cell r="BO92" t="str">
            <v>F1</v>
          </cell>
          <cell r="BP92" t="str">
            <v>Real, Commercial</v>
          </cell>
          <cell r="BQ92" t="str">
            <v>Retail Single-Occupancy</v>
          </cell>
          <cell r="BR92" t="str">
            <v>Retail Store</v>
          </cell>
          <cell r="BS92" t="str">
            <v>8000</v>
          </cell>
          <cell r="BT92" t="str">
            <v>Land Neighborhood General Assignment</v>
          </cell>
          <cell r="BU92">
            <v>811523</v>
          </cell>
          <cell r="BV92" t="str">
            <v>SF</v>
          </cell>
          <cell r="BW92" t="str">
            <v>1.0000</v>
          </cell>
          <cell r="BX92" t="str">
            <v>1.0000</v>
          </cell>
          <cell r="BY92" t="str">
            <v>.5000</v>
          </cell>
          <cell r="BZ92" t="str">
            <v>.5000</v>
          </cell>
          <cell r="CA92">
            <v>3</v>
          </cell>
          <cell r="CB92">
            <v>2</v>
          </cell>
          <cell r="CC92">
            <v>1217285</v>
          </cell>
          <cell r="CD92">
            <v>-1</v>
          </cell>
          <cell r="CE92" t="str">
            <v>04318500000611</v>
          </cell>
        </row>
        <row r="93">
          <cell r="C93" t="str">
            <v>04319900000111</v>
          </cell>
          <cell r="D93" t="str">
            <v>0431990000011</v>
          </cell>
          <cell r="E93" t="str">
            <v>05/23/2011</v>
          </cell>
          <cell r="F93" t="str">
            <v>SLATER REAL ESTATE INVESTMENTS LLC</v>
          </cell>
          <cell r="G93" t="str">
            <v>SLATER ENTERPRISES</v>
          </cell>
          <cell r="H93">
            <v>0</v>
          </cell>
          <cell r="I93" t="str">
            <v>14119 FM 529 RD</v>
          </cell>
          <cell r="J93" t="str">
            <v>HOUSTON</v>
          </cell>
          <cell r="K93" t="str">
            <v>77041</v>
          </cell>
          <cell r="L93">
            <v>712901</v>
          </cell>
          <cell r="M93">
            <v>717036</v>
          </cell>
          <cell r="N93">
            <v>717036</v>
          </cell>
          <cell r="O93">
            <v>0</v>
          </cell>
          <cell r="P93" t="e">
            <v>#REF!</v>
          </cell>
          <cell r="Q93" t="str">
            <v>COMMERCIAL</v>
          </cell>
          <cell r="R93" t="str">
            <v>1</v>
          </cell>
          <cell r="S93" t="str">
            <v>4399</v>
          </cell>
          <cell r="T93" t="str">
            <v>8454</v>
          </cell>
          <cell r="U93" t="str">
            <v>S</v>
          </cell>
          <cell r="V93" t="str">
            <v>Open Steel Skeleton</v>
          </cell>
          <cell r="W93">
            <v>134127</v>
          </cell>
          <cell r="X93">
            <v>0</v>
          </cell>
          <cell r="Y93">
            <v>183735</v>
          </cell>
          <cell r="Z93">
            <v>0</v>
          </cell>
          <cell r="AA93" t="str">
            <v>.270000</v>
          </cell>
          <cell r="AB93" t="str">
            <v>C</v>
          </cell>
          <cell r="AC93" t="str">
            <v>Average</v>
          </cell>
          <cell r="AD93" t="str">
            <v>2004</v>
          </cell>
          <cell r="AE93" t="str">
            <v>2004</v>
          </cell>
          <cell r="AF93" t="str">
            <v>0</v>
          </cell>
          <cell r="AG93" t="str">
            <v>2012</v>
          </cell>
          <cell r="AH93">
            <v>0</v>
          </cell>
          <cell r="AI93" t="str">
            <v>12/30/1899</v>
          </cell>
          <cell r="AJ93">
            <v>0</v>
          </cell>
          <cell r="AK93">
            <v>4500</v>
          </cell>
          <cell r="AL93">
            <v>5500</v>
          </cell>
          <cell r="AM93">
            <v>0</v>
          </cell>
          <cell r="AN93">
            <v>0</v>
          </cell>
          <cell r="AO93">
            <v>0</v>
          </cell>
          <cell r="AP93">
            <v>4500</v>
          </cell>
          <cell r="AQ93">
            <v>210</v>
          </cell>
          <cell r="AR93">
            <v>1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 t="str">
            <v>14</v>
          </cell>
          <cell r="BB93" t="str">
            <v>TR 21B</v>
          </cell>
          <cell r="BC93" t="str">
            <v>ABST 533 M MCCORMICK</v>
          </cell>
          <cell r="BD93" t="str">
            <v>6014</v>
          </cell>
          <cell r="BE93" t="str">
            <v>Far Northwest</v>
          </cell>
          <cell r="BF93" t="str">
            <v>225</v>
          </cell>
          <cell r="BG93" t="str">
            <v>ISD 04 - South of US 290, btwn Beltway 8 and Hwy 6</v>
          </cell>
          <cell r="BH93" t="str">
            <v>9116.02</v>
          </cell>
          <cell r="BI93" t="str">
            <v>0</v>
          </cell>
          <cell r="BJ93" t="str">
            <v>04</v>
          </cell>
          <cell r="BK93" t="str">
            <v>4762D</v>
          </cell>
          <cell r="BL93" t="str">
            <v>408Q</v>
          </cell>
          <cell r="BM93" t="str">
            <v>004 040 041 042 043 044 045 633</v>
          </cell>
          <cell r="BN93" t="str">
            <v>Real, Commercial</v>
          </cell>
          <cell r="BO93" t="str">
            <v>F1</v>
          </cell>
          <cell r="BP93" t="str">
            <v>Real, Commercial</v>
          </cell>
          <cell r="BQ93" t="str">
            <v>Warehouse - Metallic</v>
          </cell>
          <cell r="BR93" t="str">
            <v>Shell, Industrial</v>
          </cell>
          <cell r="BS93" t="str">
            <v>8005</v>
          </cell>
          <cell r="BT93" t="str">
            <v>Land Neighborhood Section 5</v>
          </cell>
          <cell r="BU93">
            <v>43560</v>
          </cell>
          <cell r="BV93" t="str">
            <v>SF</v>
          </cell>
          <cell r="BW93" t="str">
            <v>1.0000</v>
          </cell>
          <cell r="BX93" t="str">
            <v>1.0000</v>
          </cell>
          <cell r="BY93" t="str">
            <v>1.0000</v>
          </cell>
          <cell r="BZ93" t="str">
            <v>1.0000</v>
          </cell>
          <cell r="CA93">
            <v>4</v>
          </cell>
          <cell r="CB93">
            <v>4</v>
          </cell>
          <cell r="CC93">
            <v>152460</v>
          </cell>
          <cell r="CD93">
            <v>-1</v>
          </cell>
          <cell r="CE93" t="str">
            <v>04319900000111</v>
          </cell>
        </row>
        <row r="94">
          <cell r="C94" t="str">
            <v>04319900000112</v>
          </cell>
          <cell r="D94" t="str">
            <v>0431990000011</v>
          </cell>
          <cell r="E94" t="str">
            <v>05/23/2011</v>
          </cell>
          <cell r="F94" t="str">
            <v>SLATER REAL ESTATE INVESTMENTS LLC</v>
          </cell>
          <cell r="G94" t="str">
            <v>SLATER ENTERPRISES</v>
          </cell>
          <cell r="H94">
            <v>0</v>
          </cell>
          <cell r="I94" t="str">
            <v>14119 FM 529 RD</v>
          </cell>
          <cell r="J94" t="str">
            <v>HOUSTON</v>
          </cell>
          <cell r="K94" t="str">
            <v>77041</v>
          </cell>
          <cell r="L94">
            <v>712901</v>
          </cell>
          <cell r="M94">
            <v>717036</v>
          </cell>
          <cell r="N94">
            <v>717036</v>
          </cell>
          <cell r="O94">
            <v>0</v>
          </cell>
          <cell r="P94" t="e">
            <v>#REF!</v>
          </cell>
          <cell r="Q94" t="str">
            <v>COMMERCIAL</v>
          </cell>
          <cell r="R94" t="str">
            <v>2</v>
          </cell>
          <cell r="S94" t="str">
            <v>4399</v>
          </cell>
          <cell r="T94" t="str">
            <v>8454</v>
          </cell>
          <cell r="U94" t="str">
            <v>S</v>
          </cell>
          <cell r="V94" t="str">
            <v>Open Steel Skeleton</v>
          </cell>
          <cell r="W94">
            <v>81878</v>
          </cell>
          <cell r="X94">
            <v>0</v>
          </cell>
          <cell r="Y94">
            <v>98648</v>
          </cell>
          <cell r="Z94">
            <v>0</v>
          </cell>
          <cell r="AA94" t="str">
            <v>.170000</v>
          </cell>
          <cell r="AB94" t="str">
            <v>C</v>
          </cell>
          <cell r="AC94" t="str">
            <v>Average</v>
          </cell>
          <cell r="AD94" t="str">
            <v>2011</v>
          </cell>
          <cell r="AE94" t="str">
            <v>2011</v>
          </cell>
          <cell r="AF94" t="str">
            <v>0</v>
          </cell>
          <cell r="AG94" t="str">
            <v>2012</v>
          </cell>
          <cell r="AH94">
            <v>0</v>
          </cell>
          <cell r="AI94" t="str">
            <v>12/30/1899</v>
          </cell>
          <cell r="AJ94">
            <v>0</v>
          </cell>
          <cell r="AK94">
            <v>2625</v>
          </cell>
          <cell r="AL94">
            <v>2625</v>
          </cell>
          <cell r="AM94">
            <v>0</v>
          </cell>
          <cell r="AN94">
            <v>0</v>
          </cell>
          <cell r="AO94">
            <v>0</v>
          </cell>
          <cell r="AP94">
            <v>2625</v>
          </cell>
          <cell r="AQ94">
            <v>200</v>
          </cell>
          <cell r="AR94">
            <v>1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 t="str">
            <v>14</v>
          </cell>
          <cell r="BB94" t="str">
            <v>TR 21B</v>
          </cell>
          <cell r="BC94" t="str">
            <v>ABST 533 M MCCORMICK</v>
          </cell>
          <cell r="BD94" t="str">
            <v>6014</v>
          </cell>
          <cell r="BE94" t="str">
            <v>Far Northwest</v>
          </cell>
          <cell r="BF94" t="str">
            <v>225</v>
          </cell>
          <cell r="BG94" t="str">
            <v>ISD 04 - South of US 290, btwn Beltway 8 and Hwy 6</v>
          </cell>
          <cell r="BH94" t="str">
            <v>9116.02</v>
          </cell>
          <cell r="BI94" t="str">
            <v>0</v>
          </cell>
          <cell r="BJ94" t="str">
            <v>04</v>
          </cell>
          <cell r="BK94" t="str">
            <v>4762D</v>
          </cell>
          <cell r="BL94" t="str">
            <v>408Q</v>
          </cell>
          <cell r="BM94" t="str">
            <v>004 040 041 042 043 044 045 633</v>
          </cell>
          <cell r="BN94" t="str">
            <v>Real, Commercial</v>
          </cell>
          <cell r="BO94" t="str">
            <v>F1</v>
          </cell>
          <cell r="BP94" t="str">
            <v>Real, Commercial</v>
          </cell>
          <cell r="BQ94" t="str">
            <v>Warehouse - Metallic</v>
          </cell>
          <cell r="BR94" t="str">
            <v>Shell, Industrial</v>
          </cell>
          <cell r="BS94" t="str">
            <v>8004</v>
          </cell>
          <cell r="BT94" t="str">
            <v>Land Neighborhood Section 4</v>
          </cell>
          <cell r="BU94">
            <v>43560</v>
          </cell>
          <cell r="BV94" t="str">
            <v>SF</v>
          </cell>
          <cell r="BW94" t="str">
            <v>1.0000</v>
          </cell>
          <cell r="BX94" t="str">
            <v>1.0000</v>
          </cell>
          <cell r="BY94" t="str">
            <v>.7500</v>
          </cell>
          <cell r="BZ94" t="str">
            <v>.7500</v>
          </cell>
          <cell r="CA94">
            <v>6</v>
          </cell>
          <cell r="CB94">
            <v>4</v>
          </cell>
          <cell r="CC94">
            <v>196020</v>
          </cell>
          <cell r="CD94">
            <v>-1</v>
          </cell>
          <cell r="CE94" t="str">
            <v>04319900000112</v>
          </cell>
        </row>
        <row r="95">
          <cell r="C95" t="str">
            <v>04319900000113</v>
          </cell>
          <cell r="D95" t="str">
            <v>0431990000011</v>
          </cell>
          <cell r="E95" t="str">
            <v>05/23/2011</v>
          </cell>
          <cell r="F95" t="str">
            <v>SLATER REAL ESTATE INVESTMENTS LLC</v>
          </cell>
          <cell r="G95" t="str">
            <v>SLATER ENTERPRISES</v>
          </cell>
          <cell r="H95">
            <v>0</v>
          </cell>
          <cell r="I95" t="str">
            <v>14119 FM 529 RD</v>
          </cell>
          <cell r="J95" t="str">
            <v>HOUSTON</v>
          </cell>
          <cell r="K95" t="str">
            <v>77041</v>
          </cell>
          <cell r="L95">
            <v>712901</v>
          </cell>
          <cell r="M95">
            <v>717036</v>
          </cell>
          <cell r="N95">
            <v>717036</v>
          </cell>
          <cell r="O95">
            <v>0</v>
          </cell>
          <cell r="P95" t="e">
            <v>#REF!</v>
          </cell>
          <cell r="Q95" t="str">
            <v>COMMERCIAL</v>
          </cell>
          <cell r="R95" t="str">
            <v>3</v>
          </cell>
          <cell r="S95" t="str">
            <v>4301</v>
          </cell>
          <cell r="T95" t="str">
            <v>8351</v>
          </cell>
          <cell r="U95" t="str">
            <v>D</v>
          </cell>
          <cell r="V95" t="str">
            <v>Wood or Light Steel</v>
          </cell>
          <cell r="W95">
            <v>75342</v>
          </cell>
          <cell r="X95">
            <v>0</v>
          </cell>
          <cell r="Y95">
            <v>163787</v>
          </cell>
          <cell r="Z95">
            <v>0</v>
          </cell>
          <cell r="AA95" t="str">
            <v>.540000</v>
          </cell>
          <cell r="AB95" t="str">
            <v>C</v>
          </cell>
          <cell r="AC95" t="str">
            <v>Average</v>
          </cell>
          <cell r="AD95" t="str">
            <v>1965</v>
          </cell>
          <cell r="AE95" t="str">
            <v>1965</v>
          </cell>
          <cell r="AF95" t="str">
            <v>0</v>
          </cell>
          <cell r="AG95" t="str">
            <v>2012</v>
          </cell>
          <cell r="AH95">
            <v>0</v>
          </cell>
          <cell r="AI95" t="str">
            <v>12/30/1899</v>
          </cell>
          <cell r="AJ95">
            <v>0</v>
          </cell>
          <cell r="AK95">
            <v>1966</v>
          </cell>
          <cell r="AL95">
            <v>2616</v>
          </cell>
          <cell r="AM95">
            <v>0</v>
          </cell>
          <cell r="AN95">
            <v>0</v>
          </cell>
          <cell r="AO95">
            <v>0</v>
          </cell>
          <cell r="AP95">
            <v>1966</v>
          </cell>
          <cell r="AQ95">
            <v>234</v>
          </cell>
          <cell r="AR95">
            <v>1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 t="str">
            <v>14</v>
          </cell>
          <cell r="BB95" t="str">
            <v>TR 21B</v>
          </cell>
          <cell r="BC95" t="str">
            <v>ABST 533 M MCCORMICK</v>
          </cell>
          <cell r="BD95" t="str">
            <v>6014</v>
          </cell>
          <cell r="BE95" t="str">
            <v>Far Northwest</v>
          </cell>
          <cell r="BF95" t="str">
            <v>225</v>
          </cell>
          <cell r="BG95" t="str">
            <v>ISD 04 - South of US 290, btwn Beltway 8 and Hwy 6</v>
          </cell>
          <cell r="BH95" t="str">
            <v>9116.02</v>
          </cell>
          <cell r="BI95" t="str">
            <v>0</v>
          </cell>
          <cell r="BJ95" t="str">
            <v>04</v>
          </cell>
          <cell r="BK95" t="str">
            <v>4762D</v>
          </cell>
          <cell r="BL95" t="str">
            <v>408Q</v>
          </cell>
          <cell r="BM95" t="str">
            <v>004 040 041 042 043 044 045 633</v>
          </cell>
          <cell r="BN95" t="str">
            <v>Real, Commercial</v>
          </cell>
          <cell r="BO95" t="str">
            <v>F1</v>
          </cell>
          <cell r="BP95" t="str">
            <v>Real, Commercial</v>
          </cell>
          <cell r="BQ95" t="str">
            <v>Res. Struct. Or Conversion</v>
          </cell>
          <cell r="BR95" t="str">
            <v>Single-Family Residence</v>
          </cell>
          <cell r="BS95" t="str">
            <v>8004</v>
          </cell>
          <cell r="BT95" t="str">
            <v>Land Neighborhood Section 4</v>
          </cell>
          <cell r="BU95">
            <v>43560</v>
          </cell>
          <cell r="BV95" t="str">
            <v>SF</v>
          </cell>
          <cell r="BW95" t="str">
            <v>1.0000</v>
          </cell>
          <cell r="BX95" t="str">
            <v>1.0000</v>
          </cell>
          <cell r="BY95" t="str">
            <v>.7500</v>
          </cell>
          <cell r="BZ95" t="str">
            <v>.7500</v>
          </cell>
          <cell r="CA95">
            <v>6</v>
          </cell>
          <cell r="CB95">
            <v>4</v>
          </cell>
          <cell r="CC95">
            <v>196020</v>
          </cell>
          <cell r="CD95">
            <v>-1</v>
          </cell>
          <cell r="CE95" t="str">
            <v>04319900000113</v>
          </cell>
        </row>
        <row r="96">
          <cell r="C96" t="str">
            <v>04321200104141</v>
          </cell>
          <cell r="D96" t="str">
            <v>0432120010414</v>
          </cell>
          <cell r="E96" t="str">
            <v>04/24/2012</v>
          </cell>
          <cell r="F96" t="str">
            <v>EASTWAYGO LLC</v>
          </cell>
          <cell r="G96">
            <v>0</v>
          </cell>
          <cell r="H96" t="str">
            <v>Noel</v>
          </cell>
          <cell r="I96" t="str">
            <v>7401 C E KING PKY</v>
          </cell>
          <cell r="J96" t="str">
            <v>HOUSTON</v>
          </cell>
          <cell r="K96" t="str">
            <v>77044</v>
          </cell>
          <cell r="L96">
            <v>10000000</v>
          </cell>
          <cell r="M96">
            <v>12751099</v>
          </cell>
          <cell r="N96">
            <v>10000000</v>
          </cell>
          <cell r="O96">
            <v>0</v>
          </cell>
          <cell r="P96" t="e">
            <v>#REF!</v>
          </cell>
          <cell r="Q96" t="str">
            <v>COMMERCIAL</v>
          </cell>
          <cell r="R96" t="str">
            <v>1</v>
          </cell>
          <cell r="S96" t="str">
            <v>4427</v>
          </cell>
          <cell r="T96" t="str">
            <v>9406</v>
          </cell>
          <cell r="U96" t="str">
            <v>S</v>
          </cell>
          <cell r="V96" t="str">
            <v>Open Steel Skeleton</v>
          </cell>
          <cell r="W96">
            <v>107400</v>
          </cell>
          <cell r="X96">
            <v>0</v>
          </cell>
          <cell r="Y96">
            <v>252705</v>
          </cell>
          <cell r="Z96">
            <v>0</v>
          </cell>
          <cell r="AA96" t="str">
            <v>.575000</v>
          </cell>
          <cell r="AB96" t="str">
            <v>C</v>
          </cell>
          <cell r="AC96" t="str">
            <v>Average</v>
          </cell>
          <cell r="AD96" t="str">
            <v>1968</v>
          </cell>
          <cell r="AE96" t="str">
            <v>1968</v>
          </cell>
          <cell r="AF96" t="str">
            <v>0</v>
          </cell>
          <cell r="AG96" t="str">
            <v>1976</v>
          </cell>
          <cell r="AH96" t="str">
            <v>ARB</v>
          </cell>
          <cell r="AI96" t="str">
            <v>01/01/2004</v>
          </cell>
          <cell r="AJ96" t="str">
            <v>2019 FAIR COND DUE TO FLOODING    BOECKH B1S1 OFFICE 2200 SF 1981; B1S2 WAREHOUSE 4050 SF 1968  FAIR CONDITION PER INSPECTION</v>
          </cell>
          <cell r="AK96">
            <v>6574</v>
          </cell>
          <cell r="AL96">
            <v>6976</v>
          </cell>
          <cell r="AM96">
            <v>0</v>
          </cell>
          <cell r="AN96">
            <v>0</v>
          </cell>
          <cell r="AO96">
            <v>0</v>
          </cell>
          <cell r="AP96">
            <v>6574</v>
          </cell>
          <cell r="AQ96">
            <v>512</v>
          </cell>
          <cell r="AR96">
            <v>1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 t="str">
            <v>09</v>
          </cell>
          <cell r="BB96" t="str">
            <v>TRS 23B-3 23C &amp; 23G</v>
          </cell>
          <cell r="BC96" t="str">
            <v>ABST 546 J W MOODY</v>
          </cell>
          <cell r="BD96" t="str">
            <v>4018</v>
          </cell>
          <cell r="BE96" t="str">
            <v>Interstate 10 East</v>
          </cell>
          <cell r="BF96" t="str">
            <v>370</v>
          </cell>
          <cell r="BG96" t="str">
            <v>ISD 23 - Sheldon ISD</v>
          </cell>
          <cell r="BH96" t="str">
            <v>9790.04</v>
          </cell>
          <cell r="BI96" t="str">
            <v>0</v>
          </cell>
          <cell r="BJ96" t="str">
            <v>23</v>
          </cell>
          <cell r="BK96" t="str">
            <v>5760B</v>
          </cell>
          <cell r="BL96" t="str">
            <v>456L</v>
          </cell>
          <cell r="BM96" t="str">
            <v>023 040 041 042 043 044 047 670 672</v>
          </cell>
          <cell r="BN96" t="str">
            <v>Real, Industrial</v>
          </cell>
          <cell r="BO96" t="str">
            <v>F2</v>
          </cell>
          <cell r="BP96" t="str">
            <v>Real, Industrial</v>
          </cell>
          <cell r="BQ96" t="str">
            <v>Industrial Warehouse- Light Metallic</v>
          </cell>
          <cell r="BR96" t="str">
            <v>Industrial Warehouse</v>
          </cell>
          <cell r="BS96" t="str">
            <v>8003</v>
          </cell>
          <cell r="BT96" t="str">
            <v>Land Neighborhood Section 3</v>
          </cell>
          <cell r="BU96">
            <v>867715</v>
          </cell>
          <cell r="BV96" t="str">
            <v>SF</v>
          </cell>
          <cell r="BW96" t="str">
            <v>1.0000</v>
          </cell>
          <cell r="BX96" t="str">
            <v>1.0000</v>
          </cell>
          <cell r="BY96" t="str">
            <v>.8000</v>
          </cell>
          <cell r="BZ96" t="str">
            <v>.8000</v>
          </cell>
          <cell r="CA96">
            <v>2</v>
          </cell>
          <cell r="CB96">
            <v>1</v>
          </cell>
          <cell r="CC96">
            <v>1041258</v>
          </cell>
          <cell r="CD96">
            <v>-1</v>
          </cell>
          <cell r="CE96" t="str">
            <v>04321200104141</v>
          </cell>
        </row>
        <row r="97">
          <cell r="C97" t="str">
            <v>04321200104142</v>
          </cell>
          <cell r="D97" t="str">
            <v>0432120010414</v>
          </cell>
          <cell r="E97" t="str">
            <v>04/24/2012</v>
          </cell>
          <cell r="F97" t="str">
            <v>EASTWAYGO LLC</v>
          </cell>
          <cell r="G97">
            <v>0</v>
          </cell>
          <cell r="H97" t="str">
            <v>Noel</v>
          </cell>
          <cell r="I97" t="str">
            <v>7401 C E KING PKY</v>
          </cell>
          <cell r="J97" t="str">
            <v>HOUSTON</v>
          </cell>
          <cell r="K97" t="str">
            <v>77044</v>
          </cell>
          <cell r="L97">
            <v>10000000</v>
          </cell>
          <cell r="M97">
            <v>12751099</v>
          </cell>
          <cell r="N97">
            <v>10000000</v>
          </cell>
          <cell r="O97">
            <v>0</v>
          </cell>
          <cell r="P97" t="e">
            <v>#REF!</v>
          </cell>
          <cell r="Q97" t="str">
            <v>COMMERCIAL</v>
          </cell>
          <cell r="R97" t="str">
            <v>2</v>
          </cell>
          <cell r="S97" t="str">
            <v>4426</v>
          </cell>
          <cell r="T97" t="str">
            <v>9495</v>
          </cell>
          <cell r="U97" t="str">
            <v>S</v>
          </cell>
          <cell r="V97" t="str">
            <v>Open Steel Skeleton</v>
          </cell>
          <cell r="W97">
            <v>1069602</v>
          </cell>
          <cell r="X97">
            <v>0</v>
          </cell>
          <cell r="Y97">
            <v>2419913</v>
          </cell>
          <cell r="Z97">
            <v>0</v>
          </cell>
          <cell r="AA97" t="str">
            <v>.558000</v>
          </cell>
          <cell r="AB97" t="str">
            <v>C</v>
          </cell>
          <cell r="AC97" t="str">
            <v>Average</v>
          </cell>
          <cell r="AD97" t="str">
            <v>1968</v>
          </cell>
          <cell r="AE97" t="str">
            <v>1968</v>
          </cell>
          <cell r="AF97" t="str">
            <v>0</v>
          </cell>
          <cell r="AG97" t="str">
            <v>1983</v>
          </cell>
          <cell r="AH97">
            <v>0</v>
          </cell>
          <cell r="AI97" t="str">
            <v>12/30/1899</v>
          </cell>
          <cell r="AJ97" t="str">
            <v>BOECKH B1S3 WELDING (PART 1 OF 2 TOTAL 47500 SF 1968)</v>
          </cell>
          <cell r="AK97">
            <v>25594</v>
          </cell>
          <cell r="AL97">
            <v>28954</v>
          </cell>
          <cell r="AM97">
            <v>0</v>
          </cell>
          <cell r="AN97">
            <v>0</v>
          </cell>
          <cell r="AO97">
            <v>0</v>
          </cell>
          <cell r="AP97">
            <v>25594</v>
          </cell>
          <cell r="AQ97">
            <v>650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 t="str">
            <v>09</v>
          </cell>
          <cell r="BB97" t="str">
            <v>TRS 23B-3 23C &amp; 23G</v>
          </cell>
          <cell r="BC97" t="str">
            <v>ABST 546 J W MOODY</v>
          </cell>
          <cell r="BD97" t="str">
            <v>4018</v>
          </cell>
          <cell r="BE97" t="str">
            <v>Interstate 10 East</v>
          </cell>
          <cell r="BF97" t="str">
            <v>370</v>
          </cell>
          <cell r="BG97" t="str">
            <v>ISD 23 - Sheldon ISD</v>
          </cell>
          <cell r="BH97" t="str">
            <v>9790.04</v>
          </cell>
          <cell r="BI97" t="str">
            <v>0</v>
          </cell>
          <cell r="BJ97" t="str">
            <v>23</v>
          </cell>
          <cell r="BK97" t="str">
            <v>5760B</v>
          </cell>
          <cell r="BL97" t="str">
            <v>456L</v>
          </cell>
          <cell r="BM97" t="str">
            <v>023 040 041 042 043 044 047 670 672</v>
          </cell>
          <cell r="BN97" t="str">
            <v>Real, Industrial</v>
          </cell>
          <cell r="BO97" t="str">
            <v>F2</v>
          </cell>
          <cell r="BP97" t="str">
            <v>Real, Industrial</v>
          </cell>
          <cell r="BQ97" t="str">
            <v>Industrial Manufacturing - Heavy</v>
          </cell>
          <cell r="BR97" t="str">
            <v>Industrial, Heavy Mftg</v>
          </cell>
          <cell r="BS97" t="str">
            <v>8003</v>
          </cell>
          <cell r="BT97" t="str">
            <v>Land Neighborhood Section 3</v>
          </cell>
          <cell r="BU97">
            <v>867715</v>
          </cell>
          <cell r="BV97" t="str">
            <v>SF</v>
          </cell>
          <cell r="BW97" t="str">
            <v>1.0000</v>
          </cell>
          <cell r="BX97" t="str">
            <v>1.0000</v>
          </cell>
          <cell r="BY97" t="str">
            <v>.8000</v>
          </cell>
          <cell r="BZ97" t="str">
            <v>.8000</v>
          </cell>
          <cell r="CA97">
            <v>2</v>
          </cell>
          <cell r="CB97">
            <v>1</v>
          </cell>
          <cell r="CC97">
            <v>1041258</v>
          </cell>
          <cell r="CD97">
            <v>-1</v>
          </cell>
          <cell r="CE97" t="str">
            <v>04321200104142</v>
          </cell>
        </row>
        <row r="98">
          <cell r="C98" t="str">
            <v>04321200104143</v>
          </cell>
          <cell r="D98" t="str">
            <v>0432120010414</v>
          </cell>
          <cell r="E98" t="str">
            <v>04/24/2012</v>
          </cell>
          <cell r="F98" t="str">
            <v>EASTWAYGO LLC</v>
          </cell>
          <cell r="G98">
            <v>0</v>
          </cell>
          <cell r="H98" t="str">
            <v>Noel</v>
          </cell>
          <cell r="I98" t="str">
            <v>7401 C E KING PKY</v>
          </cell>
          <cell r="J98" t="str">
            <v>HOUSTON</v>
          </cell>
          <cell r="K98" t="str">
            <v>77044</v>
          </cell>
          <cell r="L98">
            <v>10000000</v>
          </cell>
          <cell r="M98">
            <v>12751099</v>
          </cell>
          <cell r="N98">
            <v>10000000</v>
          </cell>
          <cell r="O98">
            <v>0</v>
          </cell>
          <cell r="P98" t="e">
            <v>#REF!</v>
          </cell>
          <cell r="Q98" t="str">
            <v>COMMERCIAL</v>
          </cell>
          <cell r="R98" t="str">
            <v>3</v>
          </cell>
          <cell r="S98" t="str">
            <v>4426</v>
          </cell>
          <cell r="T98" t="str">
            <v>9495</v>
          </cell>
          <cell r="U98" t="str">
            <v>S</v>
          </cell>
          <cell r="V98" t="str">
            <v>Open Steel Skeleton</v>
          </cell>
          <cell r="W98">
            <v>929385</v>
          </cell>
          <cell r="X98">
            <v>0</v>
          </cell>
          <cell r="Y98">
            <v>2102681</v>
          </cell>
          <cell r="Z98">
            <v>0</v>
          </cell>
          <cell r="AA98" t="str">
            <v>.558000</v>
          </cell>
          <cell r="AB98" t="str">
            <v>C</v>
          </cell>
          <cell r="AC98" t="str">
            <v>Average</v>
          </cell>
          <cell r="AD98" t="str">
            <v>1968</v>
          </cell>
          <cell r="AE98" t="str">
            <v>1968</v>
          </cell>
          <cell r="AF98" t="str">
            <v>0</v>
          </cell>
          <cell r="AG98" t="str">
            <v>2000</v>
          </cell>
          <cell r="AH98">
            <v>0</v>
          </cell>
          <cell r="AI98" t="str">
            <v>12/30/1899</v>
          </cell>
          <cell r="AJ98" t="str">
            <v>BOECKH B1S3 WELDING (PART 2 OF 2 TOTAL 47500 SF 1968)</v>
          </cell>
          <cell r="AK98">
            <v>21010</v>
          </cell>
          <cell r="AL98">
            <v>21010</v>
          </cell>
          <cell r="AM98">
            <v>0</v>
          </cell>
          <cell r="AN98">
            <v>0</v>
          </cell>
          <cell r="AO98">
            <v>0</v>
          </cell>
          <cell r="AP98">
            <v>21010</v>
          </cell>
          <cell r="AQ98">
            <v>602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 t="str">
            <v>09</v>
          </cell>
          <cell r="BB98" t="str">
            <v>TRS 23B-3 23C &amp; 23G</v>
          </cell>
          <cell r="BC98" t="str">
            <v>ABST 546 J W MOODY</v>
          </cell>
          <cell r="BD98" t="str">
            <v>4018</v>
          </cell>
          <cell r="BE98" t="str">
            <v>Interstate 10 East</v>
          </cell>
          <cell r="BF98" t="str">
            <v>370</v>
          </cell>
          <cell r="BG98" t="str">
            <v>ISD 23 - Sheldon ISD</v>
          </cell>
          <cell r="BH98" t="str">
            <v>9790.04</v>
          </cell>
          <cell r="BI98" t="str">
            <v>0</v>
          </cell>
          <cell r="BJ98" t="str">
            <v>23</v>
          </cell>
          <cell r="BK98" t="str">
            <v>5760B</v>
          </cell>
          <cell r="BL98" t="str">
            <v>456L</v>
          </cell>
          <cell r="BM98" t="str">
            <v>023 040 041 042 043 044 047 670 672</v>
          </cell>
          <cell r="BN98" t="str">
            <v>Real, Industrial</v>
          </cell>
          <cell r="BO98" t="str">
            <v>F2</v>
          </cell>
          <cell r="BP98" t="str">
            <v>Real, Industrial</v>
          </cell>
          <cell r="BQ98" t="str">
            <v>Industrial Manufacturing - Heavy</v>
          </cell>
          <cell r="BR98" t="str">
            <v>Industrial, Heavy Mftg</v>
          </cell>
          <cell r="BS98" t="str">
            <v>8003</v>
          </cell>
          <cell r="BT98" t="str">
            <v>Land Neighborhood Section 3</v>
          </cell>
          <cell r="BU98">
            <v>867715</v>
          </cell>
          <cell r="BV98" t="str">
            <v>SF</v>
          </cell>
          <cell r="BW98" t="str">
            <v>1.0000</v>
          </cell>
          <cell r="BX98" t="str">
            <v>1.0000</v>
          </cell>
          <cell r="BY98" t="str">
            <v>.8000</v>
          </cell>
          <cell r="BZ98" t="str">
            <v>.8000</v>
          </cell>
          <cell r="CA98">
            <v>2</v>
          </cell>
          <cell r="CB98">
            <v>1</v>
          </cell>
          <cell r="CC98">
            <v>1041258</v>
          </cell>
          <cell r="CD98">
            <v>-1</v>
          </cell>
          <cell r="CE98" t="str">
            <v>04321200104143</v>
          </cell>
        </row>
        <row r="99">
          <cell r="C99" t="str">
            <v>04321200104144</v>
          </cell>
          <cell r="D99" t="str">
            <v>0432120010414</v>
          </cell>
          <cell r="E99" t="str">
            <v>04/24/2012</v>
          </cell>
          <cell r="F99" t="str">
            <v>EASTWAYGO LLC</v>
          </cell>
          <cell r="G99">
            <v>0</v>
          </cell>
          <cell r="H99" t="str">
            <v>Noel</v>
          </cell>
          <cell r="I99" t="str">
            <v>7401 C E KING PKY</v>
          </cell>
          <cell r="J99" t="str">
            <v>HOUSTON</v>
          </cell>
          <cell r="K99" t="str">
            <v>77044</v>
          </cell>
          <cell r="L99">
            <v>10000000</v>
          </cell>
          <cell r="M99">
            <v>12751099</v>
          </cell>
          <cell r="N99">
            <v>10000000</v>
          </cell>
          <cell r="O99">
            <v>0</v>
          </cell>
          <cell r="P99" t="e">
            <v>#REF!</v>
          </cell>
          <cell r="Q99" t="str">
            <v>COMMERCIAL</v>
          </cell>
          <cell r="R99" t="str">
            <v>4</v>
          </cell>
          <cell r="S99" t="str">
            <v>4427</v>
          </cell>
          <cell r="T99" t="str">
            <v>9157</v>
          </cell>
          <cell r="U99" t="str">
            <v>S</v>
          </cell>
          <cell r="V99" t="str">
            <v>Open Steel Skeleton</v>
          </cell>
          <cell r="W99">
            <v>115220</v>
          </cell>
          <cell r="X99">
            <v>0</v>
          </cell>
          <cell r="Y99">
            <v>230440</v>
          </cell>
          <cell r="Z99">
            <v>0</v>
          </cell>
          <cell r="AA99" t="str">
            <v>.500000</v>
          </cell>
          <cell r="AB99" t="str">
            <v>C</v>
          </cell>
          <cell r="AC99" t="str">
            <v>Average</v>
          </cell>
          <cell r="AD99" t="str">
            <v>1977</v>
          </cell>
          <cell r="AE99" t="str">
            <v>1977</v>
          </cell>
          <cell r="AF99" t="str">
            <v>0</v>
          </cell>
          <cell r="AG99" t="str">
            <v>1985</v>
          </cell>
          <cell r="AH99">
            <v>0</v>
          </cell>
          <cell r="AI99" t="str">
            <v>12/30/1899</v>
          </cell>
          <cell r="AJ99" t="str">
            <v>BOECKH B1S5 MAINTENANCE BLDG 6310 SF 1977 (PART 1 OF 2)</v>
          </cell>
          <cell r="AK99">
            <v>5600</v>
          </cell>
          <cell r="AL99">
            <v>5600</v>
          </cell>
          <cell r="AM99">
            <v>0</v>
          </cell>
          <cell r="AN99">
            <v>0</v>
          </cell>
          <cell r="AO99">
            <v>0</v>
          </cell>
          <cell r="AP99">
            <v>5600</v>
          </cell>
          <cell r="AQ99">
            <v>360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 t="str">
            <v>09</v>
          </cell>
          <cell r="BB99" t="str">
            <v>TRS 23B-3 23C &amp; 23G</v>
          </cell>
          <cell r="BC99" t="str">
            <v>ABST 546 J W MOODY</v>
          </cell>
          <cell r="BD99" t="str">
            <v>4018</v>
          </cell>
          <cell r="BE99" t="str">
            <v>Interstate 10 East</v>
          </cell>
          <cell r="BF99" t="str">
            <v>370</v>
          </cell>
          <cell r="BG99" t="str">
            <v>ISD 23 - Sheldon ISD</v>
          </cell>
          <cell r="BH99" t="str">
            <v>9790.04</v>
          </cell>
          <cell r="BI99" t="str">
            <v>0</v>
          </cell>
          <cell r="BJ99" t="str">
            <v>23</v>
          </cell>
          <cell r="BK99" t="str">
            <v>5760B</v>
          </cell>
          <cell r="BL99" t="str">
            <v>456L</v>
          </cell>
          <cell r="BM99" t="str">
            <v>023 040 041 042 043 044 047 670 672</v>
          </cell>
          <cell r="BN99" t="str">
            <v>Real, Industrial</v>
          </cell>
          <cell r="BO99" t="str">
            <v>F2</v>
          </cell>
          <cell r="BP99" t="str">
            <v>Real, Industrial</v>
          </cell>
          <cell r="BQ99" t="str">
            <v>Industrial Warehouse- Light Metallic</v>
          </cell>
          <cell r="BR99" t="str">
            <v>Maintenance Storage Building</v>
          </cell>
          <cell r="BS99" t="str">
            <v>8003</v>
          </cell>
          <cell r="BT99" t="str">
            <v>Land Neighborhood Section 3</v>
          </cell>
          <cell r="BU99">
            <v>867715</v>
          </cell>
          <cell r="BV99" t="str">
            <v>SF</v>
          </cell>
          <cell r="BW99" t="str">
            <v>1.0000</v>
          </cell>
          <cell r="BX99" t="str">
            <v>1.0000</v>
          </cell>
          <cell r="BY99" t="str">
            <v>.8000</v>
          </cell>
          <cell r="BZ99" t="str">
            <v>.8000</v>
          </cell>
          <cell r="CA99">
            <v>2</v>
          </cell>
          <cell r="CB99">
            <v>1</v>
          </cell>
          <cell r="CC99">
            <v>1041258</v>
          </cell>
          <cell r="CD99">
            <v>-1</v>
          </cell>
          <cell r="CE99" t="str">
            <v>04321200104144</v>
          </cell>
        </row>
        <row r="100">
          <cell r="C100" t="str">
            <v>04321200104145</v>
          </cell>
          <cell r="D100" t="str">
            <v>0432120010414</v>
          </cell>
          <cell r="E100" t="str">
            <v>04/24/2012</v>
          </cell>
          <cell r="F100" t="str">
            <v>EASTWAYGO LLC</v>
          </cell>
          <cell r="G100">
            <v>0</v>
          </cell>
          <cell r="H100" t="str">
            <v>Noel</v>
          </cell>
          <cell r="I100" t="str">
            <v>7401 C E KING PKY</v>
          </cell>
          <cell r="J100" t="str">
            <v>HOUSTON</v>
          </cell>
          <cell r="K100" t="str">
            <v>77044</v>
          </cell>
          <cell r="L100">
            <v>10000000</v>
          </cell>
          <cell r="M100">
            <v>12751099</v>
          </cell>
          <cell r="N100">
            <v>10000000</v>
          </cell>
          <cell r="O100">
            <v>0</v>
          </cell>
          <cell r="P100" t="e">
            <v>#REF!</v>
          </cell>
          <cell r="Q100" t="str">
            <v>COMMERCIAL</v>
          </cell>
          <cell r="R100" t="str">
            <v>5</v>
          </cell>
          <cell r="S100" t="str">
            <v>4426</v>
          </cell>
          <cell r="T100" t="str">
            <v>9495</v>
          </cell>
          <cell r="U100" t="str">
            <v>S</v>
          </cell>
          <cell r="V100" t="str">
            <v>Open Steel Skeleton</v>
          </cell>
          <cell r="W100">
            <v>454896</v>
          </cell>
          <cell r="X100">
            <v>0</v>
          </cell>
          <cell r="Y100">
            <v>938897</v>
          </cell>
          <cell r="Z100">
            <v>0</v>
          </cell>
          <cell r="AA100" t="str">
            <v>.515500</v>
          </cell>
          <cell r="AB100" t="str">
            <v>C</v>
          </cell>
          <cell r="AC100" t="str">
            <v>Average</v>
          </cell>
          <cell r="AD100" t="str">
            <v>1977</v>
          </cell>
          <cell r="AE100" t="str">
            <v>1977</v>
          </cell>
          <cell r="AF100" t="str">
            <v>0</v>
          </cell>
          <cell r="AG100" t="str">
            <v>1991</v>
          </cell>
          <cell r="AH100">
            <v>0</v>
          </cell>
          <cell r="AI100" t="str">
            <v>12/30/1899</v>
          </cell>
          <cell r="AJ100" t="str">
            <v>BOECKH B1S4 FORGING BLDG 16800 SF 1977 (PART 1 OF 2)</v>
          </cell>
          <cell r="AK100">
            <v>10761</v>
          </cell>
          <cell r="AL100">
            <v>10941</v>
          </cell>
          <cell r="AM100">
            <v>0</v>
          </cell>
          <cell r="AN100">
            <v>0</v>
          </cell>
          <cell r="AO100">
            <v>0</v>
          </cell>
          <cell r="AP100">
            <v>10761</v>
          </cell>
          <cell r="AQ100">
            <v>524</v>
          </cell>
          <cell r="AR100">
            <v>1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 t="str">
            <v>09</v>
          </cell>
          <cell r="BB100" t="str">
            <v>TRS 23B-3 23C &amp; 23G</v>
          </cell>
          <cell r="BC100" t="str">
            <v>ABST 546 J W MOODY</v>
          </cell>
          <cell r="BD100" t="str">
            <v>4018</v>
          </cell>
          <cell r="BE100" t="str">
            <v>Interstate 10 East</v>
          </cell>
          <cell r="BF100" t="str">
            <v>370</v>
          </cell>
          <cell r="BG100" t="str">
            <v>ISD 23 - Sheldon ISD</v>
          </cell>
          <cell r="BH100" t="str">
            <v>9790.04</v>
          </cell>
          <cell r="BI100" t="str">
            <v>0</v>
          </cell>
          <cell r="BJ100" t="str">
            <v>23</v>
          </cell>
          <cell r="BK100" t="str">
            <v>5760B</v>
          </cell>
          <cell r="BL100" t="str">
            <v>456L</v>
          </cell>
          <cell r="BM100" t="str">
            <v>023 040 041 042 043 044 047 670 672</v>
          </cell>
          <cell r="BN100" t="str">
            <v>Real, Industrial</v>
          </cell>
          <cell r="BO100" t="str">
            <v>F2</v>
          </cell>
          <cell r="BP100" t="str">
            <v>Real, Industrial</v>
          </cell>
          <cell r="BQ100" t="str">
            <v>Industrial Manufacturing - Heavy</v>
          </cell>
          <cell r="BR100" t="str">
            <v>Industrial, Heavy Mftg</v>
          </cell>
          <cell r="BS100" t="str">
            <v>8003</v>
          </cell>
          <cell r="BT100" t="str">
            <v>Land Neighborhood Section 3</v>
          </cell>
          <cell r="BU100">
            <v>867715</v>
          </cell>
          <cell r="BV100" t="str">
            <v>SF</v>
          </cell>
          <cell r="BW100" t="str">
            <v>1.0000</v>
          </cell>
          <cell r="BX100" t="str">
            <v>1.0000</v>
          </cell>
          <cell r="BY100" t="str">
            <v>.8000</v>
          </cell>
          <cell r="BZ100" t="str">
            <v>.8000</v>
          </cell>
          <cell r="CA100">
            <v>2</v>
          </cell>
          <cell r="CB100">
            <v>1</v>
          </cell>
          <cell r="CC100">
            <v>1041258</v>
          </cell>
          <cell r="CD100">
            <v>-1</v>
          </cell>
          <cell r="CE100" t="str">
            <v>04321200104145</v>
          </cell>
        </row>
        <row r="101">
          <cell r="C101" t="str">
            <v>04321200104146</v>
          </cell>
          <cell r="D101" t="str">
            <v>0432120010414</v>
          </cell>
          <cell r="E101" t="str">
            <v>04/24/2012</v>
          </cell>
          <cell r="F101" t="str">
            <v>EASTWAYGO LLC</v>
          </cell>
          <cell r="G101">
            <v>0</v>
          </cell>
          <cell r="H101" t="str">
            <v>Noel</v>
          </cell>
          <cell r="I101" t="str">
            <v>7401 C E KING PKY</v>
          </cell>
          <cell r="J101" t="str">
            <v>HOUSTON</v>
          </cell>
          <cell r="K101" t="str">
            <v>77044</v>
          </cell>
          <cell r="L101">
            <v>10000000</v>
          </cell>
          <cell r="M101">
            <v>12751099</v>
          </cell>
          <cell r="N101">
            <v>10000000</v>
          </cell>
          <cell r="O101">
            <v>0</v>
          </cell>
          <cell r="P101" t="e">
            <v>#REF!</v>
          </cell>
          <cell r="Q101" t="str">
            <v>COMMERCIAL</v>
          </cell>
          <cell r="R101" t="str">
            <v>6</v>
          </cell>
          <cell r="S101" t="str">
            <v>4426</v>
          </cell>
          <cell r="T101" t="str">
            <v>9495</v>
          </cell>
          <cell r="U101" t="str">
            <v>S</v>
          </cell>
          <cell r="V101" t="str">
            <v>Open Steel Skeleton</v>
          </cell>
          <cell r="W101">
            <v>878766</v>
          </cell>
          <cell r="X101">
            <v>0</v>
          </cell>
          <cell r="Y101">
            <v>1752275</v>
          </cell>
          <cell r="Z101">
            <v>0</v>
          </cell>
          <cell r="AA101" t="str">
            <v>.498500</v>
          </cell>
          <cell r="AB101" t="str">
            <v>C</v>
          </cell>
          <cell r="AC101" t="str">
            <v>Average</v>
          </cell>
          <cell r="AD101" t="str">
            <v>1981</v>
          </cell>
          <cell r="AE101" t="str">
            <v>1981</v>
          </cell>
          <cell r="AF101" t="str">
            <v>0</v>
          </cell>
          <cell r="AG101" t="str">
            <v>1993</v>
          </cell>
          <cell r="AH101">
            <v>0</v>
          </cell>
          <cell r="AI101" t="str">
            <v>12/30/1899</v>
          </cell>
          <cell r="AJ101" t="str">
            <v>BOECKH B1S9 STRAIGHTENER 10500 SF 1981</v>
          </cell>
          <cell r="AK101">
            <v>13300</v>
          </cell>
          <cell r="AL101">
            <v>13300</v>
          </cell>
          <cell r="AM101">
            <v>0</v>
          </cell>
          <cell r="AN101">
            <v>0</v>
          </cell>
          <cell r="AO101">
            <v>0</v>
          </cell>
          <cell r="AP101">
            <v>13300</v>
          </cell>
          <cell r="AQ101">
            <v>520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 t="str">
            <v>09</v>
          </cell>
          <cell r="BB101" t="str">
            <v>TRS 23B-3 23C &amp; 23G</v>
          </cell>
          <cell r="BC101" t="str">
            <v>ABST 546 J W MOODY</v>
          </cell>
          <cell r="BD101" t="str">
            <v>4018</v>
          </cell>
          <cell r="BE101" t="str">
            <v>Interstate 10 East</v>
          </cell>
          <cell r="BF101" t="str">
            <v>370</v>
          </cell>
          <cell r="BG101" t="str">
            <v>ISD 23 - Sheldon ISD</v>
          </cell>
          <cell r="BH101" t="str">
            <v>9790.04</v>
          </cell>
          <cell r="BI101" t="str">
            <v>0</v>
          </cell>
          <cell r="BJ101" t="str">
            <v>23</v>
          </cell>
          <cell r="BK101" t="str">
            <v>5760B</v>
          </cell>
          <cell r="BL101" t="str">
            <v>456L</v>
          </cell>
          <cell r="BM101" t="str">
            <v>023 040 041 042 043 044 047 670 672</v>
          </cell>
          <cell r="BN101" t="str">
            <v>Real, Industrial</v>
          </cell>
          <cell r="BO101" t="str">
            <v>F2</v>
          </cell>
          <cell r="BP101" t="str">
            <v>Real, Industrial</v>
          </cell>
          <cell r="BQ101" t="str">
            <v>Industrial Manufacturing - Heavy</v>
          </cell>
          <cell r="BR101" t="str">
            <v>Industrial, Heavy Mftg</v>
          </cell>
          <cell r="BS101" t="str">
            <v>8003</v>
          </cell>
          <cell r="BT101" t="str">
            <v>Land Neighborhood Section 3</v>
          </cell>
          <cell r="BU101">
            <v>867715</v>
          </cell>
          <cell r="BV101" t="str">
            <v>SF</v>
          </cell>
          <cell r="BW101" t="str">
            <v>1.0000</v>
          </cell>
          <cell r="BX101" t="str">
            <v>1.0000</v>
          </cell>
          <cell r="BY101" t="str">
            <v>.8000</v>
          </cell>
          <cell r="BZ101" t="str">
            <v>.8000</v>
          </cell>
          <cell r="CA101">
            <v>2</v>
          </cell>
          <cell r="CB101">
            <v>1</v>
          </cell>
          <cell r="CC101">
            <v>1041258</v>
          </cell>
          <cell r="CD101">
            <v>-1</v>
          </cell>
          <cell r="CE101" t="str">
            <v>04321200104146</v>
          </cell>
        </row>
        <row r="102">
          <cell r="C102" t="str">
            <v>04321200104147</v>
          </cell>
          <cell r="D102" t="str">
            <v>0432120010414</v>
          </cell>
          <cell r="E102" t="str">
            <v>04/24/2012</v>
          </cell>
          <cell r="F102" t="str">
            <v>EASTWAYGO LLC</v>
          </cell>
          <cell r="G102">
            <v>0</v>
          </cell>
          <cell r="H102" t="str">
            <v>Noel</v>
          </cell>
          <cell r="I102" t="str">
            <v>7401 C E KING PKY</v>
          </cell>
          <cell r="J102" t="str">
            <v>HOUSTON</v>
          </cell>
          <cell r="K102" t="str">
            <v>77044</v>
          </cell>
          <cell r="L102">
            <v>10000000</v>
          </cell>
          <cell r="M102">
            <v>12751099</v>
          </cell>
          <cell r="N102">
            <v>10000000</v>
          </cell>
          <cell r="O102">
            <v>0</v>
          </cell>
          <cell r="P102" t="e">
            <v>#REF!</v>
          </cell>
          <cell r="Q102" t="str">
            <v>COMMERCIAL</v>
          </cell>
          <cell r="R102" t="str">
            <v>7</v>
          </cell>
          <cell r="S102" t="str">
            <v>4426</v>
          </cell>
          <cell r="T102" t="str">
            <v>9495</v>
          </cell>
          <cell r="U102" t="str">
            <v>S</v>
          </cell>
          <cell r="V102" t="str">
            <v>Open Steel Skeleton</v>
          </cell>
          <cell r="W102">
            <v>1653146</v>
          </cell>
          <cell r="X102">
            <v>0</v>
          </cell>
          <cell r="Y102">
            <v>3296402</v>
          </cell>
          <cell r="Z102">
            <v>0</v>
          </cell>
          <cell r="AA102" t="str">
            <v>.498500</v>
          </cell>
          <cell r="AB102" t="str">
            <v>C</v>
          </cell>
          <cell r="AC102" t="str">
            <v>Average</v>
          </cell>
          <cell r="AD102" t="str">
            <v>1981</v>
          </cell>
          <cell r="AE102" t="str">
            <v>1981</v>
          </cell>
          <cell r="AF102" t="str">
            <v>0</v>
          </cell>
          <cell r="AG102" t="str">
            <v>1995</v>
          </cell>
          <cell r="AH102">
            <v>0</v>
          </cell>
          <cell r="AI102" t="str">
            <v>12/30/1899</v>
          </cell>
          <cell r="AJ102" t="str">
            <v>BOECKH B1S8 HEAT TREATING 30300 SF 1981</v>
          </cell>
          <cell r="AK102">
            <v>31104</v>
          </cell>
          <cell r="AL102">
            <v>31104</v>
          </cell>
          <cell r="AM102">
            <v>0</v>
          </cell>
          <cell r="AN102">
            <v>0</v>
          </cell>
          <cell r="AO102">
            <v>0</v>
          </cell>
          <cell r="AP102">
            <v>31104</v>
          </cell>
          <cell r="AQ102">
            <v>856</v>
          </cell>
          <cell r="AR102">
            <v>1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 t="str">
            <v>09</v>
          </cell>
          <cell r="BB102" t="str">
            <v>TRS 23B-3 23C &amp; 23G</v>
          </cell>
          <cell r="BC102" t="str">
            <v>ABST 546 J W MOODY</v>
          </cell>
          <cell r="BD102" t="str">
            <v>4018</v>
          </cell>
          <cell r="BE102" t="str">
            <v>Interstate 10 East</v>
          </cell>
          <cell r="BF102" t="str">
            <v>370</v>
          </cell>
          <cell r="BG102" t="str">
            <v>ISD 23 - Sheldon ISD</v>
          </cell>
          <cell r="BH102" t="str">
            <v>9790.04</v>
          </cell>
          <cell r="BI102" t="str">
            <v>0</v>
          </cell>
          <cell r="BJ102" t="str">
            <v>23</v>
          </cell>
          <cell r="BK102" t="str">
            <v>5760B</v>
          </cell>
          <cell r="BL102" t="str">
            <v>456L</v>
          </cell>
          <cell r="BM102" t="str">
            <v>023 040 041 042 043 044 047 670 672</v>
          </cell>
          <cell r="BN102" t="str">
            <v>Real, Industrial</v>
          </cell>
          <cell r="BO102" t="str">
            <v>F2</v>
          </cell>
          <cell r="BP102" t="str">
            <v>Real, Industrial</v>
          </cell>
          <cell r="BQ102" t="str">
            <v>Industrial Manufacturing - Heavy</v>
          </cell>
          <cell r="BR102" t="str">
            <v>Industrial, Heavy Mftg</v>
          </cell>
          <cell r="BS102" t="str">
            <v>8003</v>
          </cell>
          <cell r="BT102" t="str">
            <v>Land Neighborhood Section 3</v>
          </cell>
          <cell r="BU102">
            <v>867715</v>
          </cell>
          <cell r="BV102" t="str">
            <v>SF</v>
          </cell>
          <cell r="BW102" t="str">
            <v>1.0000</v>
          </cell>
          <cell r="BX102" t="str">
            <v>1.0000</v>
          </cell>
          <cell r="BY102" t="str">
            <v>.8000</v>
          </cell>
          <cell r="BZ102" t="str">
            <v>.8000</v>
          </cell>
          <cell r="CA102">
            <v>2</v>
          </cell>
          <cell r="CB102">
            <v>1</v>
          </cell>
          <cell r="CC102">
            <v>1041258</v>
          </cell>
          <cell r="CD102">
            <v>-1</v>
          </cell>
          <cell r="CE102" t="str">
            <v>04321200104147</v>
          </cell>
        </row>
        <row r="103">
          <cell r="C103" t="str">
            <v>04321200104148</v>
          </cell>
          <cell r="D103" t="str">
            <v>0432120010414</v>
          </cell>
          <cell r="E103" t="str">
            <v>04/24/2012</v>
          </cell>
          <cell r="F103" t="str">
            <v>EASTWAYGO LLC</v>
          </cell>
          <cell r="G103">
            <v>0</v>
          </cell>
          <cell r="H103" t="str">
            <v>Noel</v>
          </cell>
          <cell r="I103" t="str">
            <v>7401 C E KING PKY</v>
          </cell>
          <cell r="J103" t="str">
            <v>HOUSTON</v>
          </cell>
          <cell r="K103" t="str">
            <v>77044</v>
          </cell>
          <cell r="L103">
            <v>10000000</v>
          </cell>
          <cell r="M103">
            <v>12751099</v>
          </cell>
          <cell r="N103">
            <v>10000000</v>
          </cell>
          <cell r="O103">
            <v>0</v>
          </cell>
          <cell r="P103" t="e">
            <v>#REF!</v>
          </cell>
          <cell r="Q103" t="str">
            <v>COMMERCIAL</v>
          </cell>
          <cell r="R103" t="str">
            <v>8</v>
          </cell>
          <cell r="S103" t="str">
            <v>4427</v>
          </cell>
          <cell r="T103" t="str">
            <v>9157</v>
          </cell>
          <cell r="U103" t="str">
            <v>S</v>
          </cell>
          <cell r="V103" t="str">
            <v>Open Steel Skeleton</v>
          </cell>
          <cell r="W103">
            <v>94625</v>
          </cell>
          <cell r="X103">
            <v>0</v>
          </cell>
          <cell r="Y103">
            <v>129623</v>
          </cell>
          <cell r="Z103">
            <v>0</v>
          </cell>
          <cell r="AA103" t="str">
            <v>.270000</v>
          </cell>
          <cell r="AB103" t="str">
            <v>C</v>
          </cell>
          <cell r="AC103" t="str">
            <v>Average</v>
          </cell>
          <cell r="AD103" t="str">
            <v>2004</v>
          </cell>
          <cell r="AE103" t="str">
            <v>2004</v>
          </cell>
          <cell r="AF103" t="str">
            <v>0</v>
          </cell>
          <cell r="AG103">
            <v>0</v>
          </cell>
          <cell r="AH103">
            <v>0</v>
          </cell>
          <cell r="AI103" t="str">
            <v>12/30/1899</v>
          </cell>
          <cell r="AJ103" t="str">
            <v>BOECKH B1S6 MAINTENANCE BLDG 3000 SF 2004 ADDITION (PART 2 OF 2)</v>
          </cell>
          <cell r="AK103">
            <v>3150</v>
          </cell>
          <cell r="AL103">
            <v>3780</v>
          </cell>
          <cell r="AM103">
            <v>0</v>
          </cell>
          <cell r="AN103">
            <v>0</v>
          </cell>
          <cell r="AO103">
            <v>0</v>
          </cell>
          <cell r="AP103">
            <v>3150</v>
          </cell>
          <cell r="AQ103">
            <v>234</v>
          </cell>
          <cell r="AR103">
            <v>1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 t="str">
            <v>09</v>
          </cell>
          <cell r="BB103" t="str">
            <v>TRS 23B-3 23C &amp; 23G</v>
          </cell>
          <cell r="BC103" t="str">
            <v>ABST 546 J W MOODY</v>
          </cell>
          <cell r="BD103" t="str">
            <v>4018</v>
          </cell>
          <cell r="BE103" t="str">
            <v>Interstate 10 East</v>
          </cell>
          <cell r="BF103" t="str">
            <v>370</v>
          </cell>
          <cell r="BG103" t="str">
            <v>ISD 23 - Sheldon ISD</v>
          </cell>
          <cell r="BH103" t="str">
            <v>9790.04</v>
          </cell>
          <cell r="BI103" t="str">
            <v>0</v>
          </cell>
          <cell r="BJ103" t="str">
            <v>23</v>
          </cell>
          <cell r="BK103" t="str">
            <v>5760B</v>
          </cell>
          <cell r="BL103" t="str">
            <v>456L</v>
          </cell>
          <cell r="BM103" t="str">
            <v>023 040 041 042 043 044 047 670 672</v>
          </cell>
          <cell r="BN103" t="str">
            <v>Real, Industrial</v>
          </cell>
          <cell r="BO103" t="str">
            <v>F2</v>
          </cell>
          <cell r="BP103" t="str">
            <v>Real, Industrial</v>
          </cell>
          <cell r="BQ103" t="str">
            <v>Industrial Warehouse- Light Metallic</v>
          </cell>
          <cell r="BR103" t="str">
            <v>Maintenance Storage Building</v>
          </cell>
          <cell r="BS103" t="str">
            <v>8003</v>
          </cell>
          <cell r="BT103" t="str">
            <v>Land Neighborhood Section 3</v>
          </cell>
          <cell r="BU103">
            <v>867715</v>
          </cell>
          <cell r="BV103" t="str">
            <v>SF</v>
          </cell>
          <cell r="BW103" t="str">
            <v>1.0000</v>
          </cell>
          <cell r="BX103" t="str">
            <v>1.0000</v>
          </cell>
          <cell r="BY103" t="str">
            <v>.8000</v>
          </cell>
          <cell r="BZ103" t="str">
            <v>.8000</v>
          </cell>
          <cell r="CA103">
            <v>2</v>
          </cell>
          <cell r="CB103">
            <v>1</v>
          </cell>
          <cell r="CC103">
            <v>1041258</v>
          </cell>
          <cell r="CD103">
            <v>-1</v>
          </cell>
          <cell r="CE103" t="str">
            <v>04321200104148</v>
          </cell>
        </row>
        <row r="104">
          <cell r="C104" t="str">
            <v>04321200104149</v>
          </cell>
          <cell r="D104" t="str">
            <v>0432120010414</v>
          </cell>
          <cell r="E104" t="str">
            <v>04/24/2012</v>
          </cell>
          <cell r="F104" t="str">
            <v>EASTWAYGO LLC</v>
          </cell>
          <cell r="G104">
            <v>0</v>
          </cell>
          <cell r="H104" t="str">
            <v>Noel</v>
          </cell>
          <cell r="I104" t="str">
            <v>7401 C E KING PKY</v>
          </cell>
          <cell r="J104" t="str">
            <v>HOUSTON</v>
          </cell>
          <cell r="K104" t="str">
            <v>77044</v>
          </cell>
          <cell r="L104">
            <v>10000000</v>
          </cell>
          <cell r="M104">
            <v>12751099</v>
          </cell>
          <cell r="N104">
            <v>10000000</v>
          </cell>
          <cell r="O104">
            <v>0</v>
          </cell>
          <cell r="P104" t="e">
            <v>#REF!</v>
          </cell>
          <cell r="Q104" t="str">
            <v>COMMERCIAL</v>
          </cell>
          <cell r="R104" t="str">
            <v>9</v>
          </cell>
          <cell r="S104" t="str">
            <v>4427</v>
          </cell>
          <cell r="T104" t="str">
            <v>9406</v>
          </cell>
          <cell r="U104" t="str">
            <v>S</v>
          </cell>
          <cell r="V104" t="str">
            <v>Open Steel Skeleton</v>
          </cell>
          <cell r="W104">
            <v>239320</v>
          </cell>
          <cell r="X104">
            <v>0</v>
          </cell>
          <cell r="Y104">
            <v>327836</v>
          </cell>
          <cell r="Z104">
            <v>0</v>
          </cell>
          <cell r="AA104" t="str">
            <v>.270000</v>
          </cell>
          <cell r="AB104" t="str">
            <v>C</v>
          </cell>
          <cell r="AC104" t="str">
            <v>Average</v>
          </cell>
          <cell r="AD104" t="str">
            <v>2004</v>
          </cell>
          <cell r="AE104" t="str">
            <v>2004</v>
          </cell>
          <cell r="AF104" t="str">
            <v>0</v>
          </cell>
          <cell r="AG104">
            <v>0</v>
          </cell>
          <cell r="AH104">
            <v>0</v>
          </cell>
          <cell r="AI104" t="str">
            <v>12/30/1899</v>
          </cell>
          <cell r="AJ104" t="str">
            <v>Boeckh Spreadsheet Warehouse, Light 8,500 SF 2004 INSPECTION</v>
          </cell>
          <cell r="AK104">
            <v>8200</v>
          </cell>
          <cell r="AL104">
            <v>8200</v>
          </cell>
          <cell r="AM104">
            <v>0</v>
          </cell>
          <cell r="AN104">
            <v>0</v>
          </cell>
          <cell r="AO104">
            <v>0</v>
          </cell>
          <cell r="AP104">
            <v>8200</v>
          </cell>
          <cell r="AQ104">
            <v>482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 t="str">
            <v>09</v>
          </cell>
          <cell r="BB104" t="str">
            <v>TRS 23B-3 23C &amp; 23G</v>
          </cell>
          <cell r="BC104" t="str">
            <v>ABST 546 J W MOODY</v>
          </cell>
          <cell r="BD104" t="str">
            <v>4018</v>
          </cell>
          <cell r="BE104" t="str">
            <v>Interstate 10 East</v>
          </cell>
          <cell r="BF104" t="str">
            <v>370</v>
          </cell>
          <cell r="BG104" t="str">
            <v>ISD 23 - Sheldon ISD</v>
          </cell>
          <cell r="BH104" t="str">
            <v>9790.04</v>
          </cell>
          <cell r="BI104" t="str">
            <v>0</v>
          </cell>
          <cell r="BJ104" t="str">
            <v>23</v>
          </cell>
          <cell r="BK104" t="str">
            <v>5760B</v>
          </cell>
          <cell r="BL104" t="str">
            <v>456L</v>
          </cell>
          <cell r="BM104" t="str">
            <v>023 040 041 042 043 044 047 670 672</v>
          </cell>
          <cell r="BN104" t="str">
            <v>Real, Industrial</v>
          </cell>
          <cell r="BO104" t="str">
            <v>F2</v>
          </cell>
          <cell r="BP104" t="str">
            <v>Real, Industrial</v>
          </cell>
          <cell r="BQ104" t="str">
            <v>Industrial Warehouse- Light Metallic</v>
          </cell>
          <cell r="BR104" t="str">
            <v>Industrial Warehouse</v>
          </cell>
          <cell r="BS104" t="str">
            <v>8003</v>
          </cell>
          <cell r="BT104" t="str">
            <v>Land Neighborhood Section 3</v>
          </cell>
          <cell r="BU104">
            <v>867715</v>
          </cell>
          <cell r="BV104" t="str">
            <v>SF</v>
          </cell>
          <cell r="BW104" t="str">
            <v>1.0000</v>
          </cell>
          <cell r="BX104" t="str">
            <v>1.0000</v>
          </cell>
          <cell r="BY104" t="str">
            <v>.8000</v>
          </cell>
          <cell r="BZ104" t="str">
            <v>.8000</v>
          </cell>
          <cell r="CA104">
            <v>2</v>
          </cell>
          <cell r="CB104">
            <v>1</v>
          </cell>
          <cell r="CC104">
            <v>1041258</v>
          </cell>
          <cell r="CD104">
            <v>-1</v>
          </cell>
          <cell r="CE104" t="str">
            <v>04321200104149</v>
          </cell>
        </row>
        <row r="105">
          <cell r="C105" t="str">
            <v>043212001041410</v>
          </cell>
          <cell r="D105" t="str">
            <v>0432120010414</v>
          </cell>
          <cell r="E105" t="str">
            <v>04/24/2012</v>
          </cell>
          <cell r="F105" t="str">
            <v>EASTWAYGO LLC</v>
          </cell>
          <cell r="G105">
            <v>0</v>
          </cell>
          <cell r="H105" t="str">
            <v>Noel</v>
          </cell>
          <cell r="I105" t="str">
            <v>7401 C E KING PKY</v>
          </cell>
          <cell r="J105" t="str">
            <v>HOUSTON</v>
          </cell>
          <cell r="K105" t="str">
            <v>77044</v>
          </cell>
          <cell r="L105">
            <v>10000000</v>
          </cell>
          <cell r="M105">
            <v>12751099</v>
          </cell>
          <cell r="N105">
            <v>10000000</v>
          </cell>
          <cell r="O105">
            <v>0</v>
          </cell>
          <cell r="P105" t="e">
            <v>#REF!</v>
          </cell>
          <cell r="Q105" t="str">
            <v>COMMERCIAL</v>
          </cell>
          <cell r="R105" t="str">
            <v>10</v>
          </cell>
          <cell r="S105" t="str">
            <v>4426</v>
          </cell>
          <cell r="T105" t="str">
            <v>9495</v>
          </cell>
          <cell r="U105" t="str">
            <v>S</v>
          </cell>
          <cell r="V105" t="str">
            <v>Open Steel Skeleton</v>
          </cell>
          <cell r="W105">
            <v>1539217</v>
          </cell>
          <cell r="X105">
            <v>0</v>
          </cell>
          <cell r="Y105">
            <v>1854478</v>
          </cell>
          <cell r="Z105">
            <v>0</v>
          </cell>
          <cell r="AA105" t="str">
            <v>.170000</v>
          </cell>
          <cell r="AB105" t="str">
            <v>C</v>
          </cell>
          <cell r="AC105" t="str">
            <v>Average</v>
          </cell>
          <cell r="AD105" t="str">
            <v>2008</v>
          </cell>
          <cell r="AE105" t="str">
            <v>2008</v>
          </cell>
          <cell r="AF105" t="str">
            <v>0</v>
          </cell>
          <cell r="AG105">
            <v>0</v>
          </cell>
          <cell r="AH105">
            <v>0</v>
          </cell>
          <cell r="AI105" t="str">
            <v>12/30/1899</v>
          </cell>
          <cell r="AJ105" t="str">
            <v>Boeckh Spreadsheet Manufacturing, Light 19,000 SF 2008 THREADING/TOOL JOINT (PART 1 OF 2)</v>
          </cell>
          <cell r="AK105">
            <v>18810</v>
          </cell>
          <cell r="AL105">
            <v>19374</v>
          </cell>
          <cell r="AM105">
            <v>0</v>
          </cell>
          <cell r="AN105">
            <v>0</v>
          </cell>
          <cell r="AO105">
            <v>0</v>
          </cell>
          <cell r="AP105">
            <v>18810</v>
          </cell>
          <cell r="AQ105">
            <v>630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 t="str">
            <v>09</v>
          </cell>
          <cell r="BB105" t="str">
            <v>TRS 23B-3 23C &amp; 23G</v>
          </cell>
          <cell r="BC105" t="str">
            <v>ABST 546 J W MOODY</v>
          </cell>
          <cell r="BD105" t="str">
            <v>4018</v>
          </cell>
          <cell r="BE105" t="str">
            <v>Interstate 10 East</v>
          </cell>
          <cell r="BF105" t="str">
            <v>370</v>
          </cell>
          <cell r="BG105" t="str">
            <v>ISD 23 - Sheldon ISD</v>
          </cell>
          <cell r="BH105" t="str">
            <v>9790.04</v>
          </cell>
          <cell r="BI105" t="str">
            <v>0</v>
          </cell>
          <cell r="BJ105" t="str">
            <v>23</v>
          </cell>
          <cell r="BK105" t="str">
            <v>5760B</v>
          </cell>
          <cell r="BL105" t="str">
            <v>456L</v>
          </cell>
          <cell r="BM105" t="str">
            <v>023 040 041 042 043 044 047 670 672</v>
          </cell>
          <cell r="BN105" t="str">
            <v>Real, Industrial</v>
          </cell>
          <cell r="BO105" t="str">
            <v>F2</v>
          </cell>
          <cell r="BP105" t="str">
            <v>Real, Industrial</v>
          </cell>
          <cell r="BQ105" t="str">
            <v>Industrial Manufacturing - Heavy</v>
          </cell>
          <cell r="BR105" t="str">
            <v>Industrial, Heavy Mftg</v>
          </cell>
          <cell r="BS105" t="str">
            <v>8003</v>
          </cell>
          <cell r="BT105" t="str">
            <v>Land Neighborhood Section 3</v>
          </cell>
          <cell r="BU105">
            <v>867715</v>
          </cell>
          <cell r="BV105" t="str">
            <v>SF</v>
          </cell>
          <cell r="BW105" t="str">
            <v>1.0000</v>
          </cell>
          <cell r="BX105" t="str">
            <v>1.0000</v>
          </cell>
          <cell r="BY105" t="str">
            <v>.8000</v>
          </cell>
          <cell r="BZ105" t="str">
            <v>.8000</v>
          </cell>
          <cell r="CA105">
            <v>2</v>
          </cell>
          <cell r="CB105">
            <v>1</v>
          </cell>
          <cell r="CC105">
            <v>1041258</v>
          </cell>
          <cell r="CD105">
            <v>-1</v>
          </cell>
          <cell r="CE105" t="str">
            <v>043212001041410</v>
          </cell>
        </row>
        <row r="106">
          <cell r="C106" t="str">
            <v>043212001041411</v>
          </cell>
          <cell r="D106" t="str">
            <v>0432120010414</v>
          </cell>
          <cell r="E106" t="str">
            <v>04/24/2012</v>
          </cell>
          <cell r="F106" t="str">
            <v>EASTWAYGO LLC</v>
          </cell>
          <cell r="G106">
            <v>0</v>
          </cell>
          <cell r="H106" t="str">
            <v>Noel</v>
          </cell>
          <cell r="I106" t="str">
            <v>7401 C E KING PKY</v>
          </cell>
          <cell r="J106" t="str">
            <v>HOUSTON</v>
          </cell>
          <cell r="K106" t="str">
            <v>77044</v>
          </cell>
          <cell r="L106">
            <v>10000000</v>
          </cell>
          <cell r="M106">
            <v>12751099</v>
          </cell>
          <cell r="N106">
            <v>10000000</v>
          </cell>
          <cell r="O106">
            <v>0</v>
          </cell>
          <cell r="P106" t="e">
            <v>#REF!</v>
          </cell>
          <cell r="Q106" t="str">
            <v>COMMERCIAL</v>
          </cell>
          <cell r="R106" t="str">
            <v>11</v>
          </cell>
          <cell r="S106" t="str">
            <v>4426</v>
          </cell>
          <cell r="T106" t="str">
            <v>9495</v>
          </cell>
          <cell r="U106" t="str">
            <v>S</v>
          </cell>
          <cell r="V106" t="str">
            <v>Open Steel Skeleton</v>
          </cell>
          <cell r="W106">
            <v>1816360</v>
          </cell>
          <cell r="X106">
            <v>0</v>
          </cell>
          <cell r="Y106">
            <v>1974304</v>
          </cell>
          <cell r="Z106">
            <v>0</v>
          </cell>
          <cell r="AA106" t="str">
            <v>.080000</v>
          </cell>
          <cell r="AB106" t="str">
            <v>C</v>
          </cell>
          <cell r="AC106" t="str">
            <v>Average</v>
          </cell>
          <cell r="AD106" t="str">
            <v>2014</v>
          </cell>
          <cell r="AE106" t="str">
            <v>2014</v>
          </cell>
          <cell r="AF106" t="str">
            <v>0</v>
          </cell>
          <cell r="AG106" t="str">
            <v>2017</v>
          </cell>
          <cell r="AH106">
            <v>0</v>
          </cell>
          <cell r="AI106" t="str">
            <v>12/30/1899</v>
          </cell>
          <cell r="AJ106" t="str">
            <v>Boeckh 39290 SF (PER PERMIT) 2014 THREADING/TOOL JOINT (PART 2 OF 2)</v>
          </cell>
          <cell r="AK106">
            <v>20600</v>
          </cell>
          <cell r="AL106">
            <v>20600</v>
          </cell>
          <cell r="AM106">
            <v>0</v>
          </cell>
          <cell r="AN106">
            <v>0</v>
          </cell>
          <cell r="AO106">
            <v>0</v>
          </cell>
          <cell r="AP106">
            <v>20600</v>
          </cell>
          <cell r="AQ106">
            <v>630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 t="str">
            <v>09</v>
          </cell>
          <cell r="BB106" t="str">
            <v>TRS 23B-3 23C &amp; 23G</v>
          </cell>
          <cell r="BC106" t="str">
            <v>ABST 546 J W MOODY</v>
          </cell>
          <cell r="BD106" t="str">
            <v>4018</v>
          </cell>
          <cell r="BE106" t="str">
            <v>Interstate 10 East</v>
          </cell>
          <cell r="BF106" t="str">
            <v>370</v>
          </cell>
          <cell r="BG106" t="str">
            <v>ISD 23 - Sheldon ISD</v>
          </cell>
          <cell r="BH106" t="str">
            <v>9790.04</v>
          </cell>
          <cell r="BI106" t="str">
            <v>0</v>
          </cell>
          <cell r="BJ106" t="str">
            <v>23</v>
          </cell>
          <cell r="BK106" t="str">
            <v>5760B</v>
          </cell>
          <cell r="BL106" t="str">
            <v>456L</v>
          </cell>
          <cell r="BM106" t="str">
            <v>023 040 041 042 043 044 047 670 672</v>
          </cell>
          <cell r="BN106" t="str">
            <v>Real, Industrial</v>
          </cell>
          <cell r="BO106" t="str">
            <v>F2</v>
          </cell>
          <cell r="BP106" t="str">
            <v>Real, Industrial</v>
          </cell>
          <cell r="BQ106" t="str">
            <v>Industrial Manufacturing - Heavy</v>
          </cell>
          <cell r="BR106" t="str">
            <v>Industrial, Heavy Mftg</v>
          </cell>
          <cell r="BS106" t="str">
            <v>8003</v>
          </cell>
          <cell r="BT106" t="str">
            <v>Land Neighborhood Section 3</v>
          </cell>
          <cell r="BU106">
            <v>867715</v>
          </cell>
          <cell r="BV106" t="str">
            <v>SF</v>
          </cell>
          <cell r="BW106" t="str">
            <v>1.0000</v>
          </cell>
          <cell r="BX106" t="str">
            <v>1.0000</v>
          </cell>
          <cell r="BY106" t="str">
            <v>.8000</v>
          </cell>
          <cell r="BZ106" t="str">
            <v>.8000</v>
          </cell>
          <cell r="CA106">
            <v>2</v>
          </cell>
          <cell r="CB106">
            <v>1</v>
          </cell>
          <cell r="CC106">
            <v>1041258</v>
          </cell>
          <cell r="CD106">
            <v>-1</v>
          </cell>
          <cell r="CE106" t="str">
            <v>043212001041411</v>
          </cell>
        </row>
        <row r="107">
          <cell r="C107" t="str">
            <v>043212001041412</v>
          </cell>
          <cell r="D107" t="str">
            <v>0432120010414</v>
          </cell>
          <cell r="E107" t="str">
            <v>04/24/2012</v>
          </cell>
          <cell r="F107" t="str">
            <v>EASTWAYGO LLC</v>
          </cell>
          <cell r="G107">
            <v>0</v>
          </cell>
          <cell r="H107" t="str">
            <v>Noel</v>
          </cell>
          <cell r="I107" t="str">
            <v>7401 C E KING PKY</v>
          </cell>
          <cell r="J107" t="str">
            <v>HOUSTON</v>
          </cell>
          <cell r="K107" t="str">
            <v>77044</v>
          </cell>
          <cell r="L107">
            <v>10000000</v>
          </cell>
          <cell r="M107">
            <v>12751099</v>
          </cell>
          <cell r="N107">
            <v>10000000</v>
          </cell>
          <cell r="O107">
            <v>0</v>
          </cell>
          <cell r="P107" t="e">
            <v>#REF!</v>
          </cell>
          <cell r="Q107" t="str">
            <v>COMMERCIAL</v>
          </cell>
          <cell r="R107" t="str">
            <v>12</v>
          </cell>
          <cell r="S107" t="str">
            <v>4426</v>
          </cell>
          <cell r="T107" t="str">
            <v>9495</v>
          </cell>
          <cell r="U107" t="str">
            <v>S</v>
          </cell>
          <cell r="V107" t="str">
            <v>Open Steel Skeleton</v>
          </cell>
          <cell r="W107">
            <v>1815133</v>
          </cell>
          <cell r="X107">
            <v>0</v>
          </cell>
          <cell r="Y107">
            <v>2039475</v>
          </cell>
          <cell r="Z107">
            <v>0</v>
          </cell>
          <cell r="AA107" t="str">
            <v>.110000</v>
          </cell>
          <cell r="AB107" t="str">
            <v>C</v>
          </cell>
          <cell r="AC107" t="str">
            <v>Average</v>
          </cell>
          <cell r="AD107" t="str">
            <v>2012</v>
          </cell>
          <cell r="AE107" t="str">
            <v>2012</v>
          </cell>
          <cell r="AF107" t="str">
            <v>0</v>
          </cell>
          <cell r="AG107" t="str">
            <v>2017</v>
          </cell>
          <cell r="AH107">
            <v>0</v>
          </cell>
          <cell r="AI107" t="str">
            <v>12/30/1899</v>
          </cell>
          <cell r="AJ107" t="str">
            <v>BOECKH B1S7 FORGING BLDG 23200 SF 2012 PART 2 OF 2</v>
          </cell>
          <cell r="AK107">
            <v>21280</v>
          </cell>
          <cell r="AL107">
            <v>21280</v>
          </cell>
          <cell r="AM107">
            <v>0</v>
          </cell>
          <cell r="AN107">
            <v>0</v>
          </cell>
          <cell r="AO107">
            <v>0</v>
          </cell>
          <cell r="AP107">
            <v>21280</v>
          </cell>
          <cell r="AQ107">
            <v>604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 t="str">
            <v>09</v>
          </cell>
          <cell r="BB107" t="str">
            <v>TRS 23B-3 23C &amp; 23G</v>
          </cell>
          <cell r="BC107" t="str">
            <v>ABST 546 J W MOODY</v>
          </cell>
          <cell r="BD107" t="str">
            <v>4018</v>
          </cell>
          <cell r="BE107" t="str">
            <v>Interstate 10 East</v>
          </cell>
          <cell r="BF107" t="str">
            <v>370</v>
          </cell>
          <cell r="BG107" t="str">
            <v>ISD 23 - Sheldon ISD</v>
          </cell>
          <cell r="BH107" t="str">
            <v>9790.04</v>
          </cell>
          <cell r="BI107" t="str">
            <v>0</v>
          </cell>
          <cell r="BJ107" t="str">
            <v>23</v>
          </cell>
          <cell r="BK107" t="str">
            <v>5760B</v>
          </cell>
          <cell r="BL107" t="str">
            <v>456L</v>
          </cell>
          <cell r="BM107" t="str">
            <v>023 040 041 042 043 044 047 670 672</v>
          </cell>
          <cell r="BN107" t="str">
            <v>Real, Industrial</v>
          </cell>
          <cell r="BO107" t="str">
            <v>F2</v>
          </cell>
          <cell r="BP107" t="str">
            <v>Real, Industrial</v>
          </cell>
          <cell r="BQ107" t="str">
            <v>Industrial Manufacturing - Heavy</v>
          </cell>
          <cell r="BR107" t="str">
            <v>Industrial, Heavy Mftg</v>
          </cell>
          <cell r="BS107" t="str">
            <v>8003</v>
          </cell>
          <cell r="BT107" t="str">
            <v>Land Neighborhood Section 3</v>
          </cell>
          <cell r="BU107">
            <v>867715</v>
          </cell>
          <cell r="BV107" t="str">
            <v>SF</v>
          </cell>
          <cell r="BW107" t="str">
            <v>1.0000</v>
          </cell>
          <cell r="BX107" t="str">
            <v>1.0000</v>
          </cell>
          <cell r="BY107" t="str">
            <v>.8000</v>
          </cell>
          <cell r="BZ107" t="str">
            <v>.8000</v>
          </cell>
          <cell r="CA107">
            <v>2</v>
          </cell>
          <cell r="CB107">
            <v>1</v>
          </cell>
          <cell r="CC107">
            <v>1041258</v>
          </cell>
          <cell r="CD107">
            <v>-1</v>
          </cell>
          <cell r="CE107" t="str">
            <v>043212001041412</v>
          </cell>
        </row>
        <row r="108">
          <cell r="C108" t="str">
            <v>04403400400801</v>
          </cell>
          <cell r="D108" t="str">
            <v>0440340040080</v>
          </cell>
          <cell r="E108" t="str">
            <v>08/14/2001</v>
          </cell>
          <cell r="F108" t="str">
            <v>ZOES GEORGE H</v>
          </cell>
          <cell r="G108">
            <v>0</v>
          </cell>
          <cell r="H108">
            <v>0</v>
          </cell>
          <cell r="I108" t="str">
            <v>1513 BINGLE RD</v>
          </cell>
          <cell r="J108" t="str">
            <v>HOUSTON</v>
          </cell>
          <cell r="K108" t="str">
            <v>77055</v>
          </cell>
          <cell r="L108">
            <v>766250</v>
          </cell>
          <cell r="M108">
            <v>0</v>
          </cell>
          <cell r="N108">
            <v>810482</v>
          </cell>
          <cell r="O108">
            <v>0</v>
          </cell>
          <cell r="P108" t="e">
            <v>#REF!</v>
          </cell>
          <cell r="Q108" t="str">
            <v>COMMERCIAL</v>
          </cell>
          <cell r="R108" t="str">
            <v>1</v>
          </cell>
          <cell r="S108" t="str">
            <v>4374</v>
          </cell>
          <cell r="T108" t="str">
            <v>8412</v>
          </cell>
          <cell r="U108" t="str">
            <v>C</v>
          </cell>
          <cell r="V108" t="str">
            <v>Masonry Bearing</v>
          </cell>
          <cell r="W108">
            <v>91496</v>
          </cell>
          <cell r="X108">
            <v>0</v>
          </cell>
          <cell r="Y108">
            <v>487980</v>
          </cell>
          <cell r="Z108">
            <v>0</v>
          </cell>
          <cell r="AA108" t="str">
            <v>.812500</v>
          </cell>
          <cell r="AB108" t="str">
            <v>C</v>
          </cell>
          <cell r="AC108" t="str">
            <v>Average</v>
          </cell>
          <cell r="AD108" t="str">
            <v>1970</v>
          </cell>
          <cell r="AE108" t="str">
            <v>1970</v>
          </cell>
          <cell r="AF108" t="str">
            <v>0</v>
          </cell>
          <cell r="AG108" t="str">
            <v>1971</v>
          </cell>
          <cell r="AH108" t="str">
            <v>HTS</v>
          </cell>
          <cell r="AI108" t="str">
            <v>01/01/2004</v>
          </cell>
          <cell r="AJ108" t="str">
            <v>1513 BINGLE RD</v>
          </cell>
          <cell r="AK108">
            <v>5376</v>
          </cell>
          <cell r="AL108">
            <v>6153</v>
          </cell>
          <cell r="AM108">
            <v>0</v>
          </cell>
          <cell r="AN108">
            <v>0</v>
          </cell>
          <cell r="AO108">
            <v>0</v>
          </cell>
          <cell r="AP108">
            <v>5376</v>
          </cell>
          <cell r="AQ108">
            <v>340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 t="str">
            <v>10</v>
          </cell>
          <cell r="BB108" t="str">
            <v>TR 43K</v>
          </cell>
          <cell r="BC108" t="str">
            <v>OJEMANN</v>
          </cell>
          <cell r="BD108" t="str">
            <v>5010</v>
          </cell>
          <cell r="BE108" t="str">
            <v>Inner West</v>
          </cell>
          <cell r="BF108" t="str">
            <v>390</v>
          </cell>
          <cell r="BG108" t="str">
            <v>ISD 25 - North of I-10 Outside Memorial Villages</v>
          </cell>
          <cell r="BH108" t="str">
            <v>9872.10</v>
          </cell>
          <cell r="BI108" t="str">
            <v>0</v>
          </cell>
          <cell r="BJ108" t="str">
            <v>25</v>
          </cell>
          <cell r="BK108" t="str">
            <v>5059D</v>
          </cell>
          <cell r="BL108" t="str">
            <v>450Z</v>
          </cell>
          <cell r="BM108" t="str">
            <v>025 040 041 042 043 044 061 793</v>
          </cell>
          <cell r="BN108" t="str">
            <v>Real, Commercial</v>
          </cell>
          <cell r="BO108" t="str">
            <v>F1</v>
          </cell>
          <cell r="BP108" t="str">
            <v>Real, Commercial</v>
          </cell>
          <cell r="BQ108" t="str">
            <v>Retail Multi-Occupancy</v>
          </cell>
          <cell r="BR108" t="str">
            <v>Neighborhood Shopping Ctr</v>
          </cell>
          <cell r="BS108" t="str">
            <v>8001</v>
          </cell>
          <cell r="BT108" t="str">
            <v>Land Neighborhood Section 1</v>
          </cell>
          <cell r="BU108">
            <v>23875</v>
          </cell>
          <cell r="BV108" t="str">
            <v>SF</v>
          </cell>
          <cell r="BW108" t="str">
            <v>1.0000</v>
          </cell>
          <cell r="BX108" t="str">
            <v>1.0000</v>
          </cell>
          <cell r="BY108" t="str">
            <v>1.0000</v>
          </cell>
          <cell r="BZ108" t="str">
            <v>1.0000</v>
          </cell>
          <cell r="CA108">
            <v>30</v>
          </cell>
          <cell r="CB108">
            <v>30</v>
          </cell>
          <cell r="CC108">
            <v>716250</v>
          </cell>
          <cell r="CD108">
            <v>-1</v>
          </cell>
          <cell r="CE108" t="str">
            <v>04403400400801</v>
          </cell>
        </row>
        <row r="109">
          <cell r="C109" t="str">
            <v>04513300000701</v>
          </cell>
          <cell r="D109" t="str">
            <v>0451330000070</v>
          </cell>
          <cell r="E109" t="str">
            <v>09/30/2013</v>
          </cell>
          <cell r="F109" t="str">
            <v>LARG MANAGEMENT GROUP LLC</v>
          </cell>
          <cell r="G109" t="str">
            <v>THE WOODLANDS ACADEMY PREPARATORY SCHOOL</v>
          </cell>
          <cell r="H109">
            <v>0</v>
          </cell>
          <cell r="I109" t="str">
            <v>27440 KUYKENDAHL RD</v>
          </cell>
          <cell r="J109" t="str">
            <v>SPRING</v>
          </cell>
          <cell r="K109" t="str">
            <v>77389</v>
          </cell>
          <cell r="L109">
            <v>8365951</v>
          </cell>
          <cell r="M109">
            <v>8572025</v>
          </cell>
          <cell r="N109">
            <v>8571944</v>
          </cell>
          <cell r="O109">
            <v>0</v>
          </cell>
          <cell r="P109" t="e">
            <v>#REF!</v>
          </cell>
          <cell r="Q109" t="str">
            <v>COMMERCIAL</v>
          </cell>
          <cell r="R109" t="str">
            <v>1</v>
          </cell>
          <cell r="S109" t="str">
            <v>4612</v>
          </cell>
          <cell r="T109" t="str">
            <v>8156</v>
          </cell>
          <cell r="U109" t="str">
            <v>C</v>
          </cell>
          <cell r="V109" t="str">
            <v>Masonry Bearing</v>
          </cell>
          <cell r="W109">
            <v>5109498</v>
          </cell>
          <cell r="X109">
            <v>0</v>
          </cell>
          <cell r="Y109">
            <v>7299283</v>
          </cell>
          <cell r="Z109">
            <v>0</v>
          </cell>
          <cell r="AA109" t="str">
            <v>.300000</v>
          </cell>
          <cell r="AB109" t="str">
            <v>B</v>
          </cell>
          <cell r="AC109" t="str">
            <v>Good</v>
          </cell>
          <cell r="AD109" t="str">
            <v>2003</v>
          </cell>
          <cell r="AE109" t="str">
            <v>2003</v>
          </cell>
          <cell r="AF109" t="str">
            <v>0</v>
          </cell>
          <cell r="AG109" t="str">
            <v>2014</v>
          </cell>
          <cell r="AH109">
            <v>0</v>
          </cell>
          <cell r="AI109" t="str">
            <v>12/30/1899</v>
          </cell>
          <cell r="AJ109" t="str">
            <v>K ~ 12 PREP SCHOOL</v>
          </cell>
          <cell r="AK109">
            <v>47080</v>
          </cell>
          <cell r="AL109">
            <v>48330</v>
          </cell>
          <cell r="AM109">
            <v>0</v>
          </cell>
          <cell r="AN109">
            <v>0</v>
          </cell>
          <cell r="AO109">
            <v>0</v>
          </cell>
          <cell r="AP109">
            <v>47080</v>
          </cell>
          <cell r="AQ109">
            <v>1298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 t="str">
            <v>24</v>
          </cell>
          <cell r="BB109" t="str">
            <v>TR 11</v>
          </cell>
          <cell r="BC109" t="str">
            <v>(2.6525 AC)</v>
          </cell>
          <cell r="BD109" t="str">
            <v>5024</v>
          </cell>
          <cell r="BE109" t="str">
            <v>Far Northwest</v>
          </cell>
          <cell r="BF109" t="str">
            <v>400</v>
          </cell>
          <cell r="BG109" t="str">
            <v>ISD 26 - Tomball ISD</v>
          </cell>
          <cell r="BH109" t="str">
            <v>9902.01</v>
          </cell>
          <cell r="BI109" t="str">
            <v>0</v>
          </cell>
          <cell r="BJ109" t="str">
            <v>26</v>
          </cell>
          <cell r="BK109" t="str">
            <v>4974C</v>
          </cell>
          <cell r="BL109" t="str">
            <v>250J</v>
          </cell>
          <cell r="BM109" t="str">
            <v>026 040 041 042 043 044 045 550 666</v>
          </cell>
          <cell r="BN109" t="str">
            <v>Real, Commercial</v>
          </cell>
          <cell r="BO109" t="str">
            <v>F1</v>
          </cell>
          <cell r="BP109" t="str">
            <v>Real, Commercial</v>
          </cell>
          <cell r="BQ109" t="str">
            <v>School</v>
          </cell>
          <cell r="BR109" t="str">
            <v>Alternative School</v>
          </cell>
          <cell r="BS109" t="str">
            <v>8004</v>
          </cell>
          <cell r="BT109" t="str">
            <v>Land Neighborhood Section 4</v>
          </cell>
          <cell r="BU109">
            <v>87120</v>
          </cell>
          <cell r="BV109" t="str">
            <v>SF</v>
          </cell>
          <cell r="BW109" t="str">
            <v>1.0000</v>
          </cell>
          <cell r="BX109" t="str">
            <v>1.0000</v>
          </cell>
          <cell r="BY109" t="str">
            <v>1.0000</v>
          </cell>
          <cell r="BZ109" t="str">
            <v>1.0000</v>
          </cell>
          <cell r="CA109">
            <v>3</v>
          </cell>
          <cell r="CB109">
            <v>3</v>
          </cell>
          <cell r="CC109">
            <v>261360</v>
          </cell>
          <cell r="CD109">
            <v>-1</v>
          </cell>
          <cell r="CE109" t="str">
            <v>04513300000701</v>
          </cell>
        </row>
        <row r="110">
          <cell r="C110" t="str">
            <v>04513300000702</v>
          </cell>
          <cell r="D110" t="str">
            <v>0451330000070</v>
          </cell>
          <cell r="E110" t="str">
            <v>09/30/2013</v>
          </cell>
          <cell r="F110" t="str">
            <v>LARG MANAGEMENT GROUP LLC</v>
          </cell>
          <cell r="G110" t="str">
            <v>THE WOODLANDS ACADEMY PREPARATORY SCHOOL</v>
          </cell>
          <cell r="H110">
            <v>0</v>
          </cell>
          <cell r="I110" t="str">
            <v>27440 KUYKENDAHL RD</v>
          </cell>
          <cell r="J110" t="str">
            <v>SPRING</v>
          </cell>
          <cell r="K110" t="str">
            <v>77389</v>
          </cell>
          <cell r="L110">
            <v>8365951</v>
          </cell>
          <cell r="M110">
            <v>8572025</v>
          </cell>
          <cell r="N110">
            <v>8571944</v>
          </cell>
          <cell r="O110">
            <v>0</v>
          </cell>
          <cell r="P110" t="e">
            <v>#REF!</v>
          </cell>
          <cell r="Q110" t="str">
            <v>COMMERCIAL</v>
          </cell>
          <cell r="R110" t="str">
            <v>2</v>
          </cell>
          <cell r="S110" t="str">
            <v>4612</v>
          </cell>
          <cell r="T110" t="str">
            <v>8358</v>
          </cell>
          <cell r="U110" t="str">
            <v>C</v>
          </cell>
          <cell r="V110" t="str">
            <v>Masonry Bearing</v>
          </cell>
          <cell r="W110">
            <v>2236248</v>
          </cell>
          <cell r="X110">
            <v>0</v>
          </cell>
          <cell r="Y110">
            <v>3194640</v>
          </cell>
          <cell r="Z110">
            <v>0</v>
          </cell>
          <cell r="AA110" t="str">
            <v>.300000</v>
          </cell>
          <cell r="AB110" t="str">
            <v>B</v>
          </cell>
          <cell r="AC110" t="str">
            <v>Good</v>
          </cell>
          <cell r="AD110" t="str">
            <v>2003</v>
          </cell>
          <cell r="AE110" t="str">
            <v>2003</v>
          </cell>
          <cell r="AF110" t="str">
            <v>0</v>
          </cell>
          <cell r="AG110" t="str">
            <v>2014</v>
          </cell>
          <cell r="AH110">
            <v>0</v>
          </cell>
          <cell r="AI110" t="str">
            <v>12/30/1899</v>
          </cell>
          <cell r="AJ110" t="str">
            <v>GYM</v>
          </cell>
          <cell r="AK110">
            <v>24000</v>
          </cell>
          <cell r="AL110">
            <v>24000</v>
          </cell>
          <cell r="AM110">
            <v>0</v>
          </cell>
          <cell r="AN110">
            <v>0</v>
          </cell>
          <cell r="AO110">
            <v>0</v>
          </cell>
          <cell r="AP110">
            <v>24000</v>
          </cell>
          <cell r="AQ110">
            <v>440</v>
          </cell>
          <cell r="AR110">
            <v>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 t="str">
            <v>24</v>
          </cell>
          <cell r="BB110" t="str">
            <v>TR 11</v>
          </cell>
          <cell r="BC110" t="str">
            <v>(2.6525 AC)</v>
          </cell>
          <cell r="BD110" t="str">
            <v>5024</v>
          </cell>
          <cell r="BE110" t="str">
            <v>Far Northwest</v>
          </cell>
          <cell r="BF110" t="str">
            <v>400</v>
          </cell>
          <cell r="BG110" t="str">
            <v>ISD 26 - Tomball ISD</v>
          </cell>
          <cell r="BH110" t="str">
            <v>9902.01</v>
          </cell>
          <cell r="BI110" t="str">
            <v>0</v>
          </cell>
          <cell r="BJ110" t="str">
            <v>26</v>
          </cell>
          <cell r="BK110" t="str">
            <v>4974C</v>
          </cell>
          <cell r="BL110" t="str">
            <v>250J</v>
          </cell>
          <cell r="BM110" t="str">
            <v>026 040 041 042 043 044 045 550 666</v>
          </cell>
          <cell r="BN110" t="str">
            <v>Real, Commercial</v>
          </cell>
          <cell r="BO110" t="str">
            <v>F1</v>
          </cell>
          <cell r="BP110" t="str">
            <v>Real, Commercial</v>
          </cell>
          <cell r="BQ110" t="str">
            <v>School</v>
          </cell>
          <cell r="BR110" t="str">
            <v>Gymnasium (School)</v>
          </cell>
          <cell r="BS110" t="str">
            <v>8004</v>
          </cell>
          <cell r="BT110" t="str">
            <v>Land Neighborhood Section 4</v>
          </cell>
          <cell r="BU110">
            <v>87120</v>
          </cell>
          <cell r="BV110" t="str">
            <v>SF</v>
          </cell>
          <cell r="BW110" t="str">
            <v>1.0000</v>
          </cell>
          <cell r="BX110" t="str">
            <v>1.0000</v>
          </cell>
          <cell r="BY110" t="str">
            <v>1.0000</v>
          </cell>
          <cell r="BZ110" t="str">
            <v>1.0000</v>
          </cell>
          <cell r="CA110">
            <v>3</v>
          </cell>
          <cell r="CB110">
            <v>3</v>
          </cell>
          <cell r="CC110">
            <v>261360</v>
          </cell>
          <cell r="CD110">
            <v>-1</v>
          </cell>
          <cell r="CE110" t="str">
            <v>04513300000702</v>
          </cell>
        </row>
        <row r="111">
          <cell r="C111" t="str">
            <v>04513300000703</v>
          </cell>
          <cell r="D111" t="str">
            <v>0451330000070</v>
          </cell>
          <cell r="E111" t="str">
            <v>09/30/2013</v>
          </cell>
          <cell r="F111" t="str">
            <v>LARG MANAGEMENT GROUP LLC</v>
          </cell>
          <cell r="G111" t="str">
            <v>THE WOODLANDS ACADEMY PREPARATORY SCHOOL</v>
          </cell>
          <cell r="H111">
            <v>0</v>
          </cell>
          <cell r="I111" t="str">
            <v>27440 KUYKENDAHL RD</v>
          </cell>
          <cell r="J111" t="str">
            <v>SPRING</v>
          </cell>
          <cell r="K111" t="str">
            <v>77389</v>
          </cell>
          <cell r="L111">
            <v>8365951</v>
          </cell>
          <cell r="M111">
            <v>8572025</v>
          </cell>
          <cell r="N111">
            <v>8571944</v>
          </cell>
          <cell r="O111">
            <v>0</v>
          </cell>
          <cell r="P111" t="e">
            <v>#REF!</v>
          </cell>
          <cell r="Q111" t="str">
            <v>COMMERCIAL</v>
          </cell>
          <cell r="R111" t="str">
            <v>3</v>
          </cell>
          <cell r="S111" t="str">
            <v>4612</v>
          </cell>
          <cell r="T111" t="str">
            <v>8358</v>
          </cell>
          <cell r="U111" t="str">
            <v>C</v>
          </cell>
          <cell r="V111" t="str">
            <v>Masonry Bearing</v>
          </cell>
          <cell r="W111">
            <v>770509</v>
          </cell>
          <cell r="X111">
            <v>0</v>
          </cell>
          <cell r="Y111">
            <v>846713</v>
          </cell>
          <cell r="Z111">
            <v>0</v>
          </cell>
          <cell r="AA111" t="str">
            <v>.090000</v>
          </cell>
          <cell r="AB111" t="str">
            <v>B</v>
          </cell>
          <cell r="AC111" t="str">
            <v>Good</v>
          </cell>
          <cell r="AD111" t="str">
            <v>2015</v>
          </cell>
          <cell r="AE111" t="str">
            <v>2015</v>
          </cell>
          <cell r="AF111" t="str">
            <v>0</v>
          </cell>
          <cell r="AG111" t="str">
            <v>2016</v>
          </cell>
          <cell r="AH111">
            <v>0</v>
          </cell>
          <cell r="AI111" t="str">
            <v>12/30/1899</v>
          </cell>
          <cell r="AJ111" t="str">
            <v>RECEIVING &amp; ADMINISTRATIVE</v>
          </cell>
          <cell r="AK111">
            <v>6361</v>
          </cell>
          <cell r="AL111">
            <v>8361</v>
          </cell>
          <cell r="AM111">
            <v>0</v>
          </cell>
          <cell r="AN111">
            <v>0</v>
          </cell>
          <cell r="AO111">
            <v>0</v>
          </cell>
          <cell r="AP111">
            <v>6361</v>
          </cell>
          <cell r="AQ111">
            <v>321</v>
          </cell>
          <cell r="AR111">
            <v>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 t="str">
            <v>24</v>
          </cell>
          <cell r="BB111" t="str">
            <v>TR 11</v>
          </cell>
          <cell r="BC111" t="str">
            <v>(2.6525 AC)</v>
          </cell>
          <cell r="BD111" t="str">
            <v>5024</v>
          </cell>
          <cell r="BE111" t="str">
            <v>Far Northwest</v>
          </cell>
          <cell r="BF111" t="str">
            <v>400</v>
          </cell>
          <cell r="BG111" t="str">
            <v>ISD 26 - Tomball ISD</v>
          </cell>
          <cell r="BH111" t="str">
            <v>9902.01</v>
          </cell>
          <cell r="BI111" t="str">
            <v>0</v>
          </cell>
          <cell r="BJ111" t="str">
            <v>26</v>
          </cell>
          <cell r="BK111" t="str">
            <v>4974C</v>
          </cell>
          <cell r="BL111" t="str">
            <v>250J</v>
          </cell>
          <cell r="BM111" t="str">
            <v>026 040 041 042 043 044 045 550 666</v>
          </cell>
          <cell r="BN111" t="str">
            <v>Real, Commercial</v>
          </cell>
          <cell r="BO111" t="str">
            <v>F1</v>
          </cell>
          <cell r="BP111" t="str">
            <v>Real, Commercial</v>
          </cell>
          <cell r="BQ111" t="str">
            <v>School</v>
          </cell>
          <cell r="BR111" t="str">
            <v>Gymnasium (School)</v>
          </cell>
          <cell r="BS111" t="str">
            <v>8004</v>
          </cell>
          <cell r="BT111" t="str">
            <v>Land Neighborhood Section 4</v>
          </cell>
          <cell r="BU111">
            <v>87120</v>
          </cell>
          <cell r="BV111" t="str">
            <v>SF</v>
          </cell>
          <cell r="BW111" t="str">
            <v>1.0000</v>
          </cell>
          <cell r="BX111" t="str">
            <v>1.0000</v>
          </cell>
          <cell r="BY111" t="str">
            <v>1.0000</v>
          </cell>
          <cell r="BZ111" t="str">
            <v>1.0000</v>
          </cell>
          <cell r="CA111">
            <v>3</v>
          </cell>
          <cell r="CB111">
            <v>3</v>
          </cell>
          <cell r="CC111">
            <v>261360</v>
          </cell>
          <cell r="CD111">
            <v>-1</v>
          </cell>
          <cell r="CE111" t="str">
            <v>04513300000703</v>
          </cell>
        </row>
        <row r="112">
          <cell r="C112" t="str">
            <v>04513500000371</v>
          </cell>
          <cell r="D112" t="str">
            <v>0451350000037</v>
          </cell>
          <cell r="E112" t="str">
            <v>03/01/2007</v>
          </cell>
          <cell r="F112" t="str">
            <v>EMMOTT BUSINESS PARK LLC</v>
          </cell>
          <cell r="G112" t="str">
            <v>IRON AGE</v>
          </cell>
          <cell r="H112" t="str">
            <v>Barris</v>
          </cell>
          <cell r="I112" t="str">
            <v>9000 EMMOTT RD</v>
          </cell>
          <cell r="J112" t="str">
            <v>HOUSTON</v>
          </cell>
          <cell r="K112" t="str">
            <v>77040</v>
          </cell>
          <cell r="L112">
            <v>1802424</v>
          </cell>
          <cell r="M112">
            <v>2154542</v>
          </cell>
          <cell r="N112">
            <v>1998000</v>
          </cell>
          <cell r="O112">
            <v>0</v>
          </cell>
          <cell r="P112" t="e">
            <v>#REF!</v>
          </cell>
          <cell r="Q112" t="str">
            <v>COMMERCIAL</v>
          </cell>
          <cell r="R112" t="str">
            <v>1</v>
          </cell>
          <cell r="S112" t="str">
            <v>4399</v>
          </cell>
          <cell r="T112" t="str">
            <v>8454</v>
          </cell>
          <cell r="U112" t="str">
            <v>S</v>
          </cell>
          <cell r="V112" t="str">
            <v>Open Steel Skeleton</v>
          </cell>
          <cell r="W112">
            <v>509895</v>
          </cell>
          <cell r="X112">
            <v>0</v>
          </cell>
          <cell r="Y112">
            <v>1019790</v>
          </cell>
          <cell r="Z112">
            <v>0</v>
          </cell>
          <cell r="AA112" t="str">
            <v>.500000</v>
          </cell>
          <cell r="AB112" t="str">
            <v>C</v>
          </cell>
          <cell r="AC112" t="str">
            <v>Average</v>
          </cell>
          <cell r="AD112" t="str">
            <v>1979</v>
          </cell>
          <cell r="AE112" t="str">
            <v>1979</v>
          </cell>
          <cell r="AF112" t="str">
            <v>0</v>
          </cell>
          <cell r="AG112" t="str">
            <v>1980</v>
          </cell>
          <cell r="AH112" t="str">
            <v>ARB</v>
          </cell>
          <cell r="AI112" t="str">
            <v>01/01/2004</v>
          </cell>
          <cell r="AJ112" t="str">
            <v>IRON AGE</v>
          </cell>
          <cell r="AK112">
            <v>27000</v>
          </cell>
          <cell r="AL112">
            <v>29700</v>
          </cell>
          <cell r="AM112">
            <v>0</v>
          </cell>
          <cell r="AN112">
            <v>0</v>
          </cell>
          <cell r="AO112">
            <v>0</v>
          </cell>
          <cell r="AP112">
            <v>27000</v>
          </cell>
          <cell r="AQ112">
            <v>740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 t="str">
            <v>7</v>
          </cell>
          <cell r="BB112" t="str">
            <v>TR 3F</v>
          </cell>
          <cell r="BC112" t="str">
            <v>ABST 831 J WAUGH</v>
          </cell>
          <cell r="BD112" t="str">
            <v>6007</v>
          </cell>
          <cell r="BE112" t="str">
            <v>Near Northwest</v>
          </cell>
          <cell r="BF112" t="str">
            <v>223</v>
          </cell>
          <cell r="BG112" t="str">
            <v>ISD 04 - Inside Beltway 8</v>
          </cell>
          <cell r="BH112" t="str">
            <v>9114.01</v>
          </cell>
          <cell r="BI112" t="str">
            <v>0</v>
          </cell>
          <cell r="BJ112" t="str">
            <v>04</v>
          </cell>
          <cell r="BK112" t="str">
            <v>4962D</v>
          </cell>
          <cell r="BL112" t="str">
            <v>410T</v>
          </cell>
          <cell r="BM112" t="str">
            <v>004 040 041 042 043 044 045 633</v>
          </cell>
          <cell r="BN112" t="str">
            <v>Real, Commercial</v>
          </cell>
          <cell r="BO112" t="str">
            <v>F1</v>
          </cell>
          <cell r="BP112" t="str">
            <v>Real, Commercial</v>
          </cell>
          <cell r="BQ112" t="str">
            <v>Warehouse - Metallic</v>
          </cell>
          <cell r="BR112" t="str">
            <v>Shell, Industrial</v>
          </cell>
          <cell r="BS112" t="str">
            <v>8000</v>
          </cell>
          <cell r="BT112" t="str">
            <v>Land Neighborhood General Assignment</v>
          </cell>
          <cell r="BU112">
            <v>196935</v>
          </cell>
          <cell r="BV112" t="str">
            <v>SF</v>
          </cell>
          <cell r="BW112" t="str">
            <v>1.0000</v>
          </cell>
          <cell r="BX112" t="str">
            <v>1.0000</v>
          </cell>
          <cell r="BY112" t="str">
            <v>1.0000</v>
          </cell>
          <cell r="BZ112" t="str">
            <v>1.0000</v>
          </cell>
          <cell r="CA112">
            <v>3</v>
          </cell>
          <cell r="CB112">
            <v>3</v>
          </cell>
          <cell r="CC112">
            <v>590805</v>
          </cell>
          <cell r="CD112">
            <v>-1</v>
          </cell>
          <cell r="CE112" t="str">
            <v>04513500000371</v>
          </cell>
        </row>
        <row r="113">
          <cell r="C113" t="str">
            <v>04513500000372</v>
          </cell>
          <cell r="D113" t="str">
            <v>0451350000037</v>
          </cell>
          <cell r="E113" t="str">
            <v>03/01/2007</v>
          </cell>
          <cell r="F113" t="str">
            <v>EMMOTT BUSINESS PARK LLC</v>
          </cell>
          <cell r="G113" t="str">
            <v>IRON AGE</v>
          </cell>
          <cell r="H113" t="str">
            <v>Barris</v>
          </cell>
          <cell r="I113" t="str">
            <v>9000 EMMOTT RD</v>
          </cell>
          <cell r="J113" t="str">
            <v>HOUSTON</v>
          </cell>
          <cell r="K113" t="str">
            <v>77040</v>
          </cell>
          <cell r="L113">
            <v>1802424</v>
          </cell>
          <cell r="M113">
            <v>2154542</v>
          </cell>
          <cell r="N113">
            <v>1998000</v>
          </cell>
          <cell r="O113">
            <v>0</v>
          </cell>
          <cell r="P113" t="e">
            <v>#REF!</v>
          </cell>
          <cell r="Q113" t="str">
            <v>COMMERCIAL</v>
          </cell>
          <cell r="R113" t="str">
            <v>2</v>
          </cell>
          <cell r="S113" t="str">
            <v>4399</v>
          </cell>
          <cell r="T113" t="str">
            <v>8454</v>
          </cell>
          <cell r="U113" t="str">
            <v>S</v>
          </cell>
          <cell r="V113" t="str">
            <v>Open Steel Skeleton</v>
          </cell>
          <cell r="W113">
            <v>197070</v>
          </cell>
          <cell r="X113">
            <v>0</v>
          </cell>
          <cell r="Y113">
            <v>345736</v>
          </cell>
          <cell r="Z113">
            <v>0</v>
          </cell>
          <cell r="AA113" t="str">
            <v>.430000</v>
          </cell>
          <cell r="AB113" t="str">
            <v>C</v>
          </cell>
          <cell r="AC113" t="str">
            <v>Average</v>
          </cell>
          <cell r="AD113" t="str">
            <v>1989</v>
          </cell>
          <cell r="AE113" t="str">
            <v>1989</v>
          </cell>
          <cell r="AF113" t="str">
            <v>0</v>
          </cell>
          <cell r="AG113" t="str">
            <v>1990</v>
          </cell>
          <cell r="AH113">
            <v>0</v>
          </cell>
          <cell r="AI113" t="str">
            <v>01/01/1997</v>
          </cell>
          <cell r="AJ113">
            <v>0</v>
          </cell>
          <cell r="AK113">
            <v>9200</v>
          </cell>
          <cell r="AL113">
            <v>9360</v>
          </cell>
          <cell r="AM113">
            <v>0</v>
          </cell>
          <cell r="AN113">
            <v>0</v>
          </cell>
          <cell r="AO113">
            <v>0</v>
          </cell>
          <cell r="AP113">
            <v>9200</v>
          </cell>
          <cell r="AQ113">
            <v>540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 t="str">
            <v>7</v>
          </cell>
          <cell r="BB113" t="str">
            <v>TR 3F</v>
          </cell>
          <cell r="BC113" t="str">
            <v>ABST 831 J WAUGH</v>
          </cell>
          <cell r="BD113" t="str">
            <v>6007</v>
          </cell>
          <cell r="BE113" t="str">
            <v>Near Northwest</v>
          </cell>
          <cell r="BF113" t="str">
            <v>223</v>
          </cell>
          <cell r="BG113" t="str">
            <v>ISD 04 - Inside Beltway 8</v>
          </cell>
          <cell r="BH113" t="str">
            <v>9114.01</v>
          </cell>
          <cell r="BI113" t="str">
            <v>0</v>
          </cell>
          <cell r="BJ113" t="str">
            <v>04</v>
          </cell>
          <cell r="BK113" t="str">
            <v>4962D</v>
          </cell>
          <cell r="BL113" t="str">
            <v>410T</v>
          </cell>
          <cell r="BM113" t="str">
            <v>004 040 041 042 043 044 045 633</v>
          </cell>
          <cell r="BN113" t="str">
            <v>Real, Commercial</v>
          </cell>
          <cell r="BO113" t="str">
            <v>F1</v>
          </cell>
          <cell r="BP113" t="str">
            <v>Real, Commercial</v>
          </cell>
          <cell r="BQ113" t="str">
            <v>Warehouse - Metallic</v>
          </cell>
          <cell r="BR113" t="str">
            <v>Shell, Industrial</v>
          </cell>
          <cell r="BS113" t="str">
            <v>8000</v>
          </cell>
          <cell r="BT113" t="str">
            <v>Land Neighborhood General Assignment</v>
          </cell>
          <cell r="BU113">
            <v>196935</v>
          </cell>
          <cell r="BV113" t="str">
            <v>SF</v>
          </cell>
          <cell r="BW113" t="str">
            <v>1.0000</v>
          </cell>
          <cell r="BX113" t="str">
            <v>1.0000</v>
          </cell>
          <cell r="BY113" t="str">
            <v>1.0000</v>
          </cell>
          <cell r="BZ113" t="str">
            <v>1.0000</v>
          </cell>
          <cell r="CA113">
            <v>3</v>
          </cell>
          <cell r="CB113">
            <v>3</v>
          </cell>
          <cell r="CC113">
            <v>590805</v>
          </cell>
          <cell r="CD113">
            <v>-1</v>
          </cell>
          <cell r="CE113" t="str">
            <v>04513500000372</v>
          </cell>
        </row>
        <row r="114">
          <cell r="C114" t="str">
            <v>04513500000373</v>
          </cell>
          <cell r="D114" t="str">
            <v>0451350000037</v>
          </cell>
          <cell r="E114" t="str">
            <v>03/01/2007</v>
          </cell>
          <cell r="F114" t="str">
            <v>EMMOTT BUSINESS PARK LLC</v>
          </cell>
          <cell r="G114" t="str">
            <v>IRON AGE</v>
          </cell>
          <cell r="H114" t="str">
            <v>Barris</v>
          </cell>
          <cell r="I114" t="str">
            <v>9000 EMMOTT RD</v>
          </cell>
          <cell r="J114" t="str">
            <v>HOUSTON</v>
          </cell>
          <cell r="K114" t="str">
            <v>77040</v>
          </cell>
          <cell r="L114">
            <v>1802424</v>
          </cell>
          <cell r="M114">
            <v>2154542</v>
          </cell>
          <cell r="N114">
            <v>1998000</v>
          </cell>
          <cell r="O114">
            <v>0</v>
          </cell>
          <cell r="P114" t="e">
            <v>#REF!</v>
          </cell>
          <cell r="Q114" t="str">
            <v>COMMERCIAL</v>
          </cell>
          <cell r="R114" t="str">
            <v>3</v>
          </cell>
          <cell r="S114" t="str">
            <v>4399</v>
          </cell>
          <cell r="T114" t="str">
            <v>8454</v>
          </cell>
          <cell r="U114" t="str">
            <v>S</v>
          </cell>
          <cell r="V114" t="str">
            <v>Open Steel Skeleton</v>
          </cell>
          <cell r="W114">
            <v>239824</v>
          </cell>
          <cell r="X114">
            <v>0</v>
          </cell>
          <cell r="Y114">
            <v>413490</v>
          </cell>
          <cell r="Z114">
            <v>0</v>
          </cell>
          <cell r="AA114" t="str">
            <v>.420000</v>
          </cell>
          <cell r="AB114" t="str">
            <v>C</v>
          </cell>
          <cell r="AC114" t="str">
            <v>Average</v>
          </cell>
          <cell r="AD114" t="str">
            <v>1990</v>
          </cell>
          <cell r="AE114" t="str">
            <v>1990</v>
          </cell>
          <cell r="AF114" t="str">
            <v>0</v>
          </cell>
          <cell r="AG114" t="str">
            <v>1991</v>
          </cell>
          <cell r="AH114">
            <v>0</v>
          </cell>
          <cell r="AI114" t="str">
            <v>01/01/1997</v>
          </cell>
          <cell r="AJ114">
            <v>0</v>
          </cell>
          <cell r="AK114">
            <v>10500</v>
          </cell>
          <cell r="AL114">
            <v>10600</v>
          </cell>
          <cell r="AM114">
            <v>0</v>
          </cell>
          <cell r="AN114">
            <v>0</v>
          </cell>
          <cell r="AO114">
            <v>0</v>
          </cell>
          <cell r="AP114">
            <v>10500</v>
          </cell>
          <cell r="AQ114">
            <v>470</v>
          </cell>
          <cell r="AR114">
            <v>1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 t="str">
            <v>7</v>
          </cell>
          <cell r="BB114" t="str">
            <v>TR 3F</v>
          </cell>
          <cell r="BC114" t="str">
            <v>ABST 831 J WAUGH</v>
          </cell>
          <cell r="BD114" t="str">
            <v>6007</v>
          </cell>
          <cell r="BE114" t="str">
            <v>Near Northwest</v>
          </cell>
          <cell r="BF114" t="str">
            <v>223</v>
          </cell>
          <cell r="BG114" t="str">
            <v>ISD 04 - Inside Beltway 8</v>
          </cell>
          <cell r="BH114" t="str">
            <v>9114.01</v>
          </cell>
          <cell r="BI114" t="str">
            <v>0</v>
          </cell>
          <cell r="BJ114" t="str">
            <v>04</v>
          </cell>
          <cell r="BK114" t="str">
            <v>4962D</v>
          </cell>
          <cell r="BL114" t="str">
            <v>410T</v>
          </cell>
          <cell r="BM114" t="str">
            <v>004 040 041 042 043 044 045 633</v>
          </cell>
          <cell r="BN114" t="str">
            <v>Real, Commercial</v>
          </cell>
          <cell r="BO114" t="str">
            <v>F1</v>
          </cell>
          <cell r="BP114" t="str">
            <v>Real, Commercial</v>
          </cell>
          <cell r="BQ114" t="str">
            <v>Warehouse - Metallic</v>
          </cell>
          <cell r="BR114" t="str">
            <v>Shell, Industrial</v>
          </cell>
          <cell r="BS114" t="str">
            <v>8000</v>
          </cell>
          <cell r="BT114" t="str">
            <v>Land Neighborhood General Assignment</v>
          </cell>
          <cell r="BU114">
            <v>196935</v>
          </cell>
          <cell r="BV114" t="str">
            <v>SF</v>
          </cell>
          <cell r="BW114" t="str">
            <v>1.0000</v>
          </cell>
          <cell r="BX114" t="str">
            <v>1.0000</v>
          </cell>
          <cell r="BY114" t="str">
            <v>1.0000</v>
          </cell>
          <cell r="BZ114" t="str">
            <v>1.0000</v>
          </cell>
          <cell r="CA114">
            <v>3</v>
          </cell>
          <cell r="CB114">
            <v>3</v>
          </cell>
          <cell r="CC114">
            <v>590805</v>
          </cell>
          <cell r="CD114">
            <v>-1</v>
          </cell>
          <cell r="CE114" t="str">
            <v>04513500000373</v>
          </cell>
        </row>
        <row r="115">
          <cell r="C115" t="str">
            <v>04513500000374</v>
          </cell>
          <cell r="D115" t="str">
            <v>0451350000037</v>
          </cell>
          <cell r="E115" t="str">
            <v>03/01/2007</v>
          </cell>
          <cell r="F115" t="str">
            <v>EMMOTT BUSINESS PARK LLC</v>
          </cell>
          <cell r="G115" t="str">
            <v>IRON AGE</v>
          </cell>
          <cell r="H115" t="str">
            <v>Barris</v>
          </cell>
          <cell r="I115" t="str">
            <v>9000 EMMOTT RD</v>
          </cell>
          <cell r="J115" t="str">
            <v>HOUSTON</v>
          </cell>
          <cell r="K115" t="str">
            <v>77040</v>
          </cell>
          <cell r="L115">
            <v>1802424</v>
          </cell>
          <cell r="M115">
            <v>2154542</v>
          </cell>
          <cell r="N115">
            <v>1998000</v>
          </cell>
          <cell r="O115">
            <v>0</v>
          </cell>
          <cell r="P115" t="e">
            <v>#REF!</v>
          </cell>
          <cell r="Q115" t="str">
            <v>COMMERCIAL</v>
          </cell>
          <cell r="R115" t="str">
            <v>4</v>
          </cell>
          <cell r="S115" t="str">
            <v>4399</v>
          </cell>
          <cell r="T115" t="str">
            <v>8454</v>
          </cell>
          <cell r="U115" t="str">
            <v>S</v>
          </cell>
          <cell r="V115" t="str">
            <v>Open Steel Skeleton</v>
          </cell>
          <cell r="W115">
            <v>276487</v>
          </cell>
          <cell r="X115">
            <v>0</v>
          </cell>
          <cell r="Y115">
            <v>468622</v>
          </cell>
          <cell r="Z115">
            <v>0</v>
          </cell>
          <cell r="AA115" t="str">
            <v>.410000</v>
          </cell>
          <cell r="AB115" t="str">
            <v>C</v>
          </cell>
          <cell r="AC115" t="str">
            <v>Average</v>
          </cell>
          <cell r="AD115" t="str">
            <v>1991</v>
          </cell>
          <cell r="AE115" t="str">
            <v>1991</v>
          </cell>
          <cell r="AF115" t="str">
            <v>0</v>
          </cell>
          <cell r="AG115" t="str">
            <v>1992</v>
          </cell>
          <cell r="AH115">
            <v>0</v>
          </cell>
          <cell r="AI115" t="str">
            <v>01/01/1997</v>
          </cell>
          <cell r="AJ115">
            <v>0</v>
          </cell>
          <cell r="AK115">
            <v>11900</v>
          </cell>
          <cell r="AL115">
            <v>12000</v>
          </cell>
          <cell r="AM115">
            <v>0</v>
          </cell>
          <cell r="AN115">
            <v>0</v>
          </cell>
          <cell r="AO115">
            <v>0</v>
          </cell>
          <cell r="AP115">
            <v>11900</v>
          </cell>
          <cell r="AQ115">
            <v>486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 t="str">
            <v>7</v>
          </cell>
          <cell r="BB115" t="str">
            <v>TR 3F</v>
          </cell>
          <cell r="BC115" t="str">
            <v>ABST 831 J WAUGH</v>
          </cell>
          <cell r="BD115" t="str">
            <v>6007</v>
          </cell>
          <cell r="BE115" t="str">
            <v>Near Northwest</v>
          </cell>
          <cell r="BF115" t="str">
            <v>223</v>
          </cell>
          <cell r="BG115" t="str">
            <v>ISD 04 - Inside Beltway 8</v>
          </cell>
          <cell r="BH115" t="str">
            <v>9114.01</v>
          </cell>
          <cell r="BI115" t="str">
            <v>0</v>
          </cell>
          <cell r="BJ115" t="str">
            <v>04</v>
          </cell>
          <cell r="BK115" t="str">
            <v>4962D</v>
          </cell>
          <cell r="BL115" t="str">
            <v>410T</v>
          </cell>
          <cell r="BM115" t="str">
            <v>004 040 041 042 043 044 045 633</v>
          </cell>
          <cell r="BN115" t="str">
            <v>Real, Commercial</v>
          </cell>
          <cell r="BO115" t="str">
            <v>F1</v>
          </cell>
          <cell r="BP115" t="str">
            <v>Real, Commercial</v>
          </cell>
          <cell r="BQ115" t="str">
            <v>Warehouse - Metallic</v>
          </cell>
          <cell r="BR115" t="str">
            <v>Shell, Industrial</v>
          </cell>
          <cell r="BS115" t="str">
            <v>8000</v>
          </cell>
          <cell r="BT115" t="str">
            <v>Land Neighborhood General Assignment</v>
          </cell>
          <cell r="BU115">
            <v>196935</v>
          </cell>
          <cell r="BV115" t="str">
            <v>SF</v>
          </cell>
          <cell r="BW115" t="str">
            <v>1.0000</v>
          </cell>
          <cell r="BX115" t="str">
            <v>1.0000</v>
          </cell>
          <cell r="BY115" t="str">
            <v>1.0000</v>
          </cell>
          <cell r="BZ115" t="str">
            <v>1.0000</v>
          </cell>
          <cell r="CA115">
            <v>3</v>
          </cell>
          <cell r="CB115">
            <v>3</v>
          </cell>
          <cell r="CC115">
            <v>590805</v>
          </cell>
          <cell r="CD115">
            <v>-1</v>
          </cell>
          <cell r="CE115" t="str">
            <v>04513500000374</v>
          </cell>
        </row>
        <row r="116">
          <cell r="C116" t="str">
            <v>04513500000375</v>
          </cell>
          <cell r="D116" t="str">
            <v>0451350000037</v>
          </cell>
          <cell r="E116" t="str">
            <v>03/01/2007</v>
          </cell>
          <cell r="F116" t="str">
            <v>EMMOTT BUSINESS PARK LLC</v>
          </cell>
          <cell r="G116" t="str">
            <v>IRON AGE</v>
          </cell>
          <cell r="H116" t="str">
            <v>Barris</v>
          </cell>
          <cell r="I116" t="str">
            <v>9000 EMMOTT RD</v>
          </cell>
          <cell r="J116" t="str">
            <v>HOUSTON</v>
          </cell>
          <cell r="K116" t="str">
            <v>77040</v>
          </cell>
          <cell r="L116">
            <v>1802424</v>
          </cell>
          <cell r="M116">
            <v>2154542</v>
          </cell>
          <cell r="N116">
            <v>1998000</v>
          </cell>
          <cell r="O116">
            <v>0</v>
          </cell>
          <cell r="P116" t="e">
            <v>#REF!</v>
          </cell>
          <cell r="Q116" t="str">
            <v>COMMERCIAL</v>
          </cell>
          <cell r="R116" t="str">
            <v>5</v>
          </cell>
          <cell r="S116" t="str">
            <v>4399</v>
          </cell>
          <cell r="T116" t="str">
            <v>8454</v>
          </cell>
          <cell r="U116" t="str">
            <v>S</v>
          </cell>
          <cell r="V116" t="str">
            <v>Open Steel Skeleton</v>
          </cell>
          <cell r="W116">
            <v>37026</v>
          </cell>
          <cell r="X116">
            <v>0</v>
          </cell>
          <cell r="Y116">
            <v>60698</v>
          </cell>
          <cell r="Z116">
            <v>0</v>
          </cell>
          <cell r="AA116" t="str">
            <v>.390000</v>
          </cell>
          <cell r="AB116" t="str">
            <v>C</v>
          </cell>
          <cell r="AC116" t="str">
            <v>Average</v>
          </cell>
          <cell r="AD116" t="str">
            <v>1993</v>
          </cell>
          <cell r="AE116" t="str">
            <v>1993</v>
          </cell>
          <cell r="AF116" t="str">
            <v>0</v>
          </cell>
          <cell r="AG116" t="str">
            <v>1994</v>
          </cell>
          <cell r="AH116">
            <v>0</v>
          </cell>
          <cell r="AI116" t="str">
            <v>12/30/1899</v>
          </cell>
          <cell r="AJ116">
            <v>0</v>
          </cell>
          <cell r="AK116">
            <v>1680</v>
          </cell>
          <cell r="AL116">
            <v>2240</v>
          </cell>
          <cell r="AM116">
            <v>0</v>
          </cell>
          <cell r="AN116">
            <v>0</v>
          </cell>
          <cell r="AO116">
            <v>0</v>
          </cell>
          <cell r="AP116">
            <v>1680</v>
          </cell>
          <cell r="AQ116">
            <v>176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 t="str">
            <v>7</v>
          </cell>
          <cell r="BB116" t="str">
            <v>TR 3F</v>
          </cell>
          <cell r="BC116" t="str">
            <v>ABST 831 J WAUGH</v>
          </cell>
          <cell r="BD116" t="str">
            <v>6007</v>
          </cell>
          <cell r="BE116" t="str">
            <v>Near Northwest</v>
          </cell>
          <cell r="BF116" t="str">
            <v>223</v>
          </cell>
          <cell r="BG116" t="str">
            <v>ISD 04 - Inside Beltway 8</v>
          </cell>
          <cell r="BH116" t="str">
            <v>9114.01</v>
          </cell>
          <cell r="BI116" t="str">
            <v>0</v>
          </cell>
          <cell r="BJ116" t="str">
            <v>04</v>
          </cell>
          <cell r="BK116" t="str">
            <v>4962D</v>
          </cell>
          <cell r="BL116" t="str">
            <v>410T</v>
          </cell>
          <cell r="BM116" t="str">
            <v>004 040 041 042 043 044 045 633</v>
          </cell>
          <cell r="BN116" t="str">
            <v>Real, Commercial</v>
          </cell>
          <cell r="BO116" t="str">
            <v>F1</v>
          </cell>
          <cell r="BP116" t="str">
            <v>Real, Commercial</v>
          </cell>
          <cell r="BQ116" t="str">
            <v>Warehouse - Metallic</v>
          </cell>
          <cell r="BR116" t="str">
            <v>Shell, Industrial</v>
          </cell>
          <cell r="BS116" t="str">
            <v>8000</v>
          </cell>
          <cell r="BT116" t="str">
            <v>Land Neighborhood General Assignment</v>
          </cell>
          <cell r="BU116">
            <v>196935</v>
          </cell>
          <cell r="BV116" t="str">
            <v>SF</v>
          </cell>
          <cell r="BW116" t="str">
            <v>1.0000</v>
          </cell>
          <cell r="BX116" t="str">
            <v>1.0000</v>
          </cell>
          <cell r="BY116" t="str">
            <v>1.0000</v>
          </cell>
          <cell r="BZ116" t="str">
            <v>1.0000</v>
          </cell>
          <cell r="CA116">
            <v>3</v>
          </cell>
          <cell r="CB116">
            <v>3</v>
          </cell>
          <cell r="CC116">
            <v>590805</v>
          </cell>
          <cell r="CD116">
            <v>-1</v>
          </cell>
          <cell r="CE116" t="str">
            <v>04513500000375</v>
          </cell>
        </row>
        <row r="117">
          <cell r="C117" t="str">
            <v>05022100001731</v>
          </cell>
          <cell r="D117" t="str">
            <v>0502210000173</v>
          </cell>
          <cell r="E117" t="str">
            <v>06/29/2018</v>
          </cell>
          <cell r="F117" t="str">
            <v>WARRENS PLACE LLC</v>
          </cell>
          <cell r="G117" t="str">
            <v>SUPERIOR DRILLPIPE</v>
          </cell>
          <cell r="H117">
            <v>0</v>
          </cell>
          <cell r="I117" t="str">
            <v>7203 MILLER ROAD 2 2</v>
          </cell>
          <cell r="J117" t="str">
            <v>HOUSTON</v>
          </cell>
          <cell r="K117" t="str">
            <v>77049</v>
          </cell>
          <cell r="L117">
            <v>7317384</v>
          </cell>
          <cell r="M117">
            <v>7986795</v>
          </cell>
          <cell r="N117">
            <v>6300000</v>
          </cell>
          <cell r="O117">
            <v>0</v>
          </cell>
          <cell r="P117" t="e">
            <v>#REF!</v>
          </cell>
          <cell r="Q117" t="str">
            <v>COMMERCIAL</v>
          </cell>
          <cell r="R117" t="str">
            <v>1</v>
          </cell>
          <cell r="S117" t="str">
            <v>4401</v>
          </cell>
          <cell r="T117" t="str">
            <v>8494</v>
          </cell>
          <cell r="U117" t="str">
            <v>S</v>
          </cell>
          <cell r="V117" t="str">
            <v>Open Steel Skeleton</v>
          </cell>
          <cell r="W117">
            <v>4679250</v>
          </cell>
          <cell r="X117">
            <v>0</v>
          </cell>
          <cell r="Y117">
            <v>6239000</v>
          </cell>
          <cell r="Z117">
            <v>0</v>
          </cell>
          <cell r="AA117" t="str">
            <v>.250000</v>
          </cell>
          <cell r="AB117" t="str">
            <v>B</v>
          </cell>
          <cell r="AC117" t="str">
            <v>Good</v>
          </cell>
          <cell r="AD117" t="str">
            <v>2006</v>
          </cell>
          <cell r="AE117" t="str">
            <v>2006</v>
          </cell>
          <cell r="AF117" t="str">
            <v>0</v>
          </cell>
          <cell r="AG117" t="str">
            <v>2007</v>
          </cell>
          <cell r="AH117">
            <v>0</v>
          </cell>
          <cell r="AI117" t="str">
            <v>12/30/1899</v>
          </cell>
          <cell r="AJ117">
            <v>0</v>
          </cell>
          <cell r="AK117">
            <v>85000</v>
          </cell>
          <cell r="AL117">
            <v>85000</v>
          </cell>
          <cell r="AM117">
            <v>0</v>
          </cell>
          <cell r="AN117">
            <v>0</v>
          </cell>
          <cell r="AO117">
            <v>0</v>
          </cell>
          <cell r="AP117">
            <v>85000</v>
          </cell>
          <cell r="AQ117">
            <v>1500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 t="str">
            <v>2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 t="str">
            <v>9</v>
          </cell>
          <cell r="BB117" t="str">
            <v>TR 52A</v>
          </cell>
          <cell r="BC117" t="str">
            <v>HOUSTON FARMS</v>
          </cell>
          <cell r="BD117" t="str">
            <v>6009</v>
          </cell>
          <cell r="BE117" t="str">
            <v>Northeast</v>
          </cell>
          <cell r="BF117" t="str">
            <v>370</v>
          </cell>
          <cell r="BG117" t="str">
            <v>ISD 23 - Sheldon ISD</v>
          </cell>
          <cell r="BH117" t="str">
            <v>9794.02</v>
          </cell>
          <cell r="BI117" t="str">
            <v>0</v>
          </cell>
          <cell r="BJ117" t="str">
            <v>23</v>
          </cell>
          <cell r="BK117" t="str">
            <v>5960A</v>
          </cell>
          <cell r="BL117" t="str">
            <v>458J</v>
          </cell>
          <cell r="BM117" t="str">
            <v>023 040 041 042 043 044 047 670 672</v>
          </cell>
          <cell r="BN117" t="str">
            <v>Real, Commercial</v>
          </cell>
          <cell r="BO117" t="str">
            <v>F1</v>
          </cell>
          <cell r="BP117" t="str">
            <v>Real, Commercial</v>
          </cell>
          <cell r="BQ117" t="str">
            <v>Light Industrial - Metallic</v>
          </cell>
          <cell r="BR117" t="str">
            <v>Industrials, Light Mftg.</v>
          </cell>
          <cell r="BS117" t="str">
            <v>8002</v>
          </cell>
          <cell r="BT117" t="str">
            <v>Land Neighborhood Section 2</v>
          </cell>
          <cell r="BU117">
            <v>698759</v>
          </cell>
          <cell r="BV117" t="str">
            <v>SF</v>
          </cell>
          <cell r="BW117" t="str">
            <v>1.0000</v>
          </cell>
          <cell r="BX117" t="str">
            <v>1.0000</v>
          </cell>
          <cell r="BY117" t="str">
            <v>1.0000</v>
          </cell>
          <cell r="BZ117" t="str">
            <v>1.0000</v>
          </cell>
          <cell r="CA117">
            <v>2</v>
          </cell>
          <cell r="CB117">
            <v>2</v>
          </cell>
          <cell r="CC117">
            <v>1048139</v>
          </cell>
          <cell r="CD117">
            <v>-1</v>
          </cell>
          <cell r="CE117" t="str">
            <v>05022100001731</v>
          </cell>
        </row>
        <row r="118">
          <cell r="C118" t="str">
            <v>05022100001732</v>
          </cell>
          <cell r="D118" t="str">
            <v>0502210000173</v>
          </cell>
          <cell r="E118" t="str">
            <v>06/29/2018</v>
          </cell>
          <cell r="F118" t="str">
            <v>WARRENS PLACE LLC</v>
          </cell>
          <cell r="G118" t="str">
            <v>SUPERIOR DRILLPIPE</v>
          </cell>
          <cell r="H118">
            <v>0</v>
          </cell>
          <cell r="I118" t="str">
            <v>7203 MILLER ROAD 2 2</v>
          </cell>
          <cell r="J118" t="str">
            <v>HOUSTON</v>
          </cell>
          <cell r="K118" t="str">
            <v>77049</v>
          </cell>
          <cell r="L118">
            <v>7317384</v>
          </cell>
          <cell r="M118">
            <v>7986795</v>
          </cell>
          <cell r="N118">
            <v>6300000</v>
          </cell>
          <cell r="O118">
            <v>0</v>
          </cell>
          <cell r="P118" t="e">
            <v>#REF!</v>
          </cell>
          <cell r="Q118" t="str">
            <v>COMMERCIAL</v>
          </cell>
          <cell r="R118" t="str">
            <v>2</v>
          </cell>
          <cell r="S118" t="str">
            <v>4401</v>
          </cell>
          <cell r="T118" t="str">
            <v>8344</v>
          </cell>
          <cell r="U118" t="str">
            <v>S</v>
          </cell>
          <cell r="V118" t="str">
            <v>Open Steel Skeleton</v>
          </cell>
          <cell r="W118">
            <v>602691</v>
          </cell>
          <cell r="X118">
            <v>0</v>
          </cell>
          <cell r="Y118">
            <v>726134</v>
          </cell>
          <cell r="Z118">
            <v>0</v>
          </cell>
          <cell r="AA118" t="str">
            <v>.170000</v>
          </cell>
          <cell r="AB118" t="str">
            <v>B</v>
          </cell>
          <cell r="AC118" t="str">
            <v>Good</v>
          </cell>
          <cell r="AD118" t="str">
            <v>2011</v>
          </cell>
          <cell r="AE118" t="str">
            <v>2011</v>
          </cell>
          <cell r="AF118" t="str">
            <v>0</v>
          </cell>
          <cell r="AG118" t="str">
            <v>2012</v>
          </cell>
          <cell r="AH118">
            <v>0</v>
          </cell>
          <cell r="AI118" t="str">
            <v>12/30/1899</v>
          </cell>
          <cell r="AJ118">
            <v>0</v>
          </cell>
          <cell r="AK118">
            <v>6080</v>
          </cell>
          <cell r="AL118">
            <v>10080</v>
          </cell>
          <cell r="AM118">
            <v>0</v>
          </cell>
          <cell r="AN118">
            <v>0</v>
          </cell>
          <cell r="AO118">
            <v>0</v>
          </cell>
          <cell r="AP118">
            <v>6080</v>
          </cell>
          <cell r="AQ118">
            <v>316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 t="str">
            <v>2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 t="str">
            <v>9</v>
          </cell>
          <cell r="BB118" t="str">
            <v>TR 52A</v>
          </cell>
          <cell r="BC118" t="str">
            <v>HOUSTON FARMS</v>
          </cell>
          <cell r="BD118" t="str">
            <v>6009</v>
          </cell>
          <cell r="BE118" t="str">
            <v>Northeast</v>
          </cell>
          <cell r="BF118" t="str">
            <v>370</v>
          </cell>
          <cell r="BG118" t="str">
            <v>ISD 23 - Sheldon ISD</v>
          </cell>
          <cell r="BH118" t="str">
            <v>9794.02</v>
          </cell>
          <cell r="BI118" t="str">
            <v>0</v>
          </cell>
          <cell r="BJ118" t="str">
            <v>23</v>
          </cell>
          <cell r="BK118" t="str">
            <v>5960A</v>
          </cell>
          <cell r="BL118" t="str">
            <v>458J</v>
          </cell>
          <cell r="BM118" t="str">
            <v>023 040 041 042 043 044 047 670 672</v>
          </cell>
          <cell r="BN118" t="str">
            <v>Real, Commercial</v>
          </cell>
          <cell r="BO118" t="str">
            <v>F1</v>
          </cell>
          <cell r="BP118" t="str">
            <v>Real, Commercial</v>
          </cell>
          <cell r="BQ118" t="str">
            <v>Light Industrial - Metallic</v>
          </cell>
          <cell r="BR118" t="str">
            <v>Office Building</v>
          </cell>
          <cell r="BS118" t="str">
            <v>8002</v>
          </cell>
          <cell r="BT118" t="str">
            <v>Land Neighborhood Section 2</v>
          </cell>
          <cell r="BU118">
            <v>698759</v>
          </cell>
          <cell r="BV118" t="str">
            <v>SF</v>
          </cell>
          <cell r="BW118" t="str">
            <v>1.0000</v>
          </cell>
          <cell r="BX118" t="str">
            <v>1.0000</v>
          </cell>
          <cell r="BY118" t="str">
            <v>1.0000</v>
          </cell>
          <cell r="BZ118" t="str">
            <v>1.0000</v>
          </cell>
          <cell r="CA118">
            <v>2</v>
          </cell>
          <cell r="CB118">
            <v>2</v>
          </cell>
          <cell r="CC118">
            <v>1048139</v>
          </cell>
          <cell r="CD118">
            <v>-1</v>
          </cell>
          <cell r="CE118" t="str">
            <v>05022100001732</v>
          </cell>
        </row>
        <row r="119">
          <cell r="C119" t="str">
            <v>05022100001733</v>
          </cell>
          <cell r="D119" t="str">
            <v>0502210000173</v>
          </cell>
          <cell r="E119" t="str">
            <v>06/29/2018</v>
          </cell>
          <cell r="F119" t="str">
            <v>WARRENS PLACE LLC</v>
          </cell>
          <cell r="G119" t="str">
            <v>SUPERIOR DRILLPIPE</v>
          </cell>
          <cell r="H119">
            <v>0</v>
          </cell>
          <cell r="I119" t="str">
            <v>7203 MILLER ROAD 2 2</v>
          </cell>
          <cell r="J119" t="str">
            <v>HOUSTON</v>
          </cell>
          <cell r="K119" t="str">
            <v>77049</v>
          </cell>
          <cell r="L119">
            <v>7317384</v>
          </cell>
          <cell r="M119">
            <v>7986795</v>
          </cell>
          <cell r="N119">
            <v>6300000</v>
          </cell>
          <cell r="O119">
            <v>0</v>
          </cell>
          <cell r="P119" t="e">
            <v>#REF!</v>
          </cell>
          <cell r="Q119" t="str">
            <v>COMMERCIAL</v>
          </cell>
          <cell r="R119" t="str">
            <v>3</v>
          </cell>
          <cell r="S119" t="str">
            <v>4401</v>
          </cell>
          <cell r="T119" t="str">
            <v>8494</v>
          </cell>
          <cell r="U119" t="str">
            <v>S</v>
          </cell>
          <cell r="V119" t="str">
            <v>Open Steel Skeleton</v>
          </cell>
          <cell r="W119">
            <v>4270600</v>
          </cell>
          <cell r="X119">
            <v>0</v>
          </cell>
          <cell r="Y119">
            <v>5024235</v>
          </cell>
          <cell r="Z119">
            <v>0</v>
          </cell>
          <cell r="AA119" t="str">
            <v>.150000</v>
          </cell>
          <cell r="AB119" t="str">
            <v>B</v>
          </cell>
          <cell r="AC119" t="str">
            <v>Good</v>
          </cell>
          <cell r="AD119" t="str">
            <v>2012</v>
          </cell>
          <cell r="AE119" t="str">
            <v>2012</v>
          </cell>
          <cell r="AF119" t="str">
            <v>0</v>
          </cell>
          <cell r="AG119" t="str">
            <v>2014</v>
          </cell>
          <cell r="AH119">
            <v>0</v>
          </cell>
          <cell r="AI119" t="str">
            <v>12/30/1899</v>
          </cell>
          <cell r="AJ119">
            <v>0</v>
          </cell>
          <cell r="AK119">
            <v>67776</v>
          </cell>
          <cell r="AL119">
            <v>67776</v>
          </cell>
          <cell r="AM119">
            <v>0</v>
          </cell>
          <cell r="AN119">
            <v>0</v>
          </cell>
          <cell r="AO119">
            <v>0</v>
          </cell>
          <cell r="AP119">
            <v>67776</v>
          </cell>
          <cell r="AQ119">
            <v>1090</v>
          </cell>
          <cell r="AR119">
            <v>1</v>
          </cell>
          <cell r="AS119">
            <v>0</v>
          </cell>
          <cell r="AT119">
            <v>0</v>
          </cell>
          <cell r="AU119">
            <v>0</v>
          </cell>
          <cell r="AV119" t="str">
            <v>2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 t="str">
            <v>9</v>
          </cell>
          <cell r="BB119" t="str">
            <v>TR 52A</v>
          </cell>
          <cell r="BC119" t="str">
            <v>HOUSTON FARMS</v>
          </cell>
          <cell r="BD119" t="str">
            <v>6009</v>
          </cell>
          <cell r="BE119" t="str">
            <v>Northeast</v>
          </cell>
          <cell r="BF119" t="str">
            <v>370</v>
          </cell>
          <cell r="BG119" t="str">
            <v>ISD 23 - Sheldon ISD</v>
          </cell>
          <cell r="BH119" t="str">
            <v>9794.02</v>
          </cell>
          <cell r="BI119" t="str">
            <v>0</v>
          </cell>
          <cell r="BJ119" t="str">
            <v>23</v>
          </cell>
          <cell r="BK119" t="str">
            <v>5960A</v>
          </cell>
          <cell r="BL119" t="str">
            <v>458J</v>
          </cell>
          <cell r="BM119" t="str">
            <v>023 040 041 042 043 044 047 670 672</v>
          </cell>
          <cell r="BN119" t="str">
            <v>Real, Commercial</v>
          </cell>
          <cell r="BO119" t="str">
            <v>F1</v>
          </cell>
          <cell r="BP119" t="str">
            <v>Real, Commercial</v>
          </cell>
          <cell r="BQ119" t="str">
            <v>Light Industrial - Metallic</v>
          </cell>
          <cell r="BR119" t="str">
            <v>Industrials, Light Mftg.</v>
          </cell>
          <cell r="BS119" t="str">
            <v>8002</v>
          </cell>
          <cell r="BT119" t="str">
            <v>Land Neighborhood Section 2</v>
          </cell>
          <cell r="BU119">
            <v>698759</v>
          </cell>
          <cell r="BV119" t="str">
            <v>SF</v>
          </cell>
          <cell r="BW119" t="str">
            <v>1.0000</v>
          </cell>
          <cell r="BX119" t="str">
            <v>1.0000</v>
          </cell>
          <cell r="BY119" t="str">
            <v>1.0000</v>
          </cell>
          <cell r="BZ119" t="str">
            <v>1.0000</v>
          </cell>
          <cell r="CA119">
            <v>2</v>
          </cell>
          <cell r="CB119">
            <v>2</v>
          </cell>
          <cell r="CC119">
            <v>1048139</v>
          </cell>
          <cell r="CD119">
            <v>-1</v>
          </cell>
          <cell r="CE119" t="str">
            <v>05022100001733</v>
          </cell>
        </row>
        <row r="120">
          <cell r="C120" t="str">
            <v>05120800100011</v>
          </cell>
          <cell r="D120" t="str">
            <v>0512080010001</v>
          </cell>
          <cell r="E120" t="str">
            <v>11/15/2017</v>
          </cell>
          <cell r="F120" t="str">
            <v>6010 WASHINGTON LP</v>
          </cell>
          <cell r="G120" t="str">
            <v>CANDELARI'S PIZZA</v>
          </cell>
          <cell r="H120" t="str">
            <v>Avi</v>
          </cell>
          <cell r="I120" t="str">
            <v>6002 WASHINGTON AVE</v>
          </cell>
          <cell r="J120" t="str">
            <v>HOUSTON</v>
          </cell>
          <cell r="K120" t="str">
            <v>77007</v>
          </cell>
          <cell r="L120">
            <v>1233751</v>
          </cell>
          <cell r="M120">
            <v>1235051</v>
          </cell>
          <cell r="N120">
            <v>1235051</v>
          </cell>
          <cell r="O120">
            <v>0</v>
          </cell>
          <cell r="P120" t="e">
            <v>#REF!</v>
          </cell>
          <cell r="Q120" t="str">
            <v>COMMERCIAL</v>
          </cell>
          <cell r="R120" t="str">
            <v>1</v>
          </cell>
          <cell r="S120" t="str">
            <v>4301</v>
          </cell>
          <cell r="T120" t="str">
            <v>8351</v>
          </cell>
          <cell r="U120" t="str">
            <v>D</v>
          </cell>
          <cell r="V120" t="str">
            <v>Wood or Light Steel</v>
          </cell>
          <cell r="W120">
            <v>99578</v>
          </cell>
          <cell r="X120">
            <v>0</v>
          </cell>
          <cell r="Y120">
            <v>221285</v>
          </cell>
          <cell r="Z120">
            <v>0</v>
          </cell>
          <cell r="AA120" t="str">
            <v>.550000</v>
          </cell>
          <cell r="AB120" t="str">
            <v>D</v>
          </cell>
          <cell r="AC120" t="str">
            <v>Low</v>
          </cell>
          <cell r="AD120" t="str">
            <v>1940</v>
          </cell>
          <cell r="AE120" t="str">
            <v>1973</v>
          </cell>
          <cell r="AF120" t="str">
            <v>2006</v>
          </cell>
          <cell r="AG120" t="str">
            <v>1941</v>
          </cell>
          <cell r="AH120" t="str">
            <v>HTS</v>
          </cell>
          <cell r="AI120" t="str">
            <v>01/01/2004</v>
          </cell>
          <cell r="AJ120" t="str">
            <v>CANDELARI'S PIZZERIA</v>
          </cell>
          <cell r="AK120">
            <v>3426</v>
          </cell>
          <cell r="AL120">
            <v>4817</v>
          </cell>
          <cell r="AM120">
            <v>0</v>
          </cell>
          <cell r="AN120">
            <v>0</v>
          </cell>
          <cell r="AO120">
            <v>0</v>
          </cell>
          <cell r="AP120">
            <v>3426</v>
          </cell>
          <cell r="AQ120">
            <v>282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 t="str">
            <v>20</v>
          </cell>
          <cell r="BB120" t="str">
            <v>LTS 1 2 5 &amp; TR 3A BLK 1</v>
          </cell>
          <cell r="BC120" t="str">
            <v>WOODCREST ANNEX</v>
          </cell>
          <cell r="BD120" t="str">
            <v>5020</v>
          </cell>
          <cell r="BE120" t="str">
            <v>Heights</v>
          </cell>
          <cell r="BF120" t="str">
            <v>160</v>
          </cell>
          <cell r="BG120" t="str">
            <v>1F Lazybrook, Timbergrove, Washington Corridor</v>
          </cell>
          <cell r="BH120" t="str">
            <v>5925.03</v>
          </cell>
          <cell r="BI120" t="str">
            <v>0</v>
          </cell>
          <cell r="BJ120" t="str">
            <v>01</v>
          </cell>
          <cell r="BK120" t="str">
            <v>5258D</v>
          </cell>
          <cell r="BL120" t="str">
            <v>492G</v>
          </cell>
          <cell r="BM120" t="str">
            <v>001 040 041 042 043 044 048 061</v>
          </cell>
          <cell r="BN120" t="str">
            <v>Real, Commercial</v>
          </cell>
          <cell r="BO120" t="str">
            <v>F1</v>
          </cell>
          <cell r="BP120" t="str">
            <v>Real, Commercial</v>
          </cell>
          <cell r="BQ120" t="str">
            <v>Res. Struct. Or Conversion</v>
          </cell>
          <cell r="BR120" t="str">
            <v>Single-Family Residence</v>
          </cell>
          <cell r="BS120" t="str">
            <v>8001</v>
          </cell>
          <cell r="BT120" t="str">
            <v>Land Neighborhood Section 1</v>
          </cell>
          <cell r="BU120">
            <v>22499</v>
          </cell>
          <cell r="BV120" t="str">
            <v>SF</v>
          </cell>
          <cell r="BW120" t="str">
            <v>1.0000</v>
          </cell>
          <cell r="BX120" t="str">
            <v>1.0000</v>
          </cell>
          <cell r="BY120" t="str">
            <v>1.0000</v>
          </cell>
          <cell r="BZ120" t="str">
            <v>1.0000</v>
          </cell>
          <cell r="CA120">
            <v>75</v>
          </cell>
          <cell r="CB120">
            <v>75</v>
          </cell>
          <cell r="CC120">
            <v>1687425</v>
          </cell>
          <cell r="CD120">
            <v>-1</v>
          </cell>
          <cell r="CE120" t="str">
            <v>05120800100011</v>
          </cell>
        </row>
        <row r="121">
          <cell r="C121" t="str">
            <v>05129900000031</v>
          </cell>
          <cell r="D121" t="str">
            <v>0512990000003</v>
          </cell>
          <cell r="E121" t="str">
            <v>10/04/2016</v>
          </cell>
          <cell r="F121" t="str">
            <v>WRIGHT MIRANDA L</v>
          </cell>
          <cell r="G121" t="str">
            <v>121 NORTH</v>
          </cell>
          <cell r="H121">
            <v>0</v>
          </cell>
          <cell r="I121" t="str">
            <v>121 NORTH ST 4</v>
          </cell>
          <cell r="J121" t="str">
            <v>HOUSTON</v>
          </cell>
          <cell r="K121" t="str">
            <v>77009</v>
          </cell>
          <cell r="L121">
            <v>377253</v>
          </cell>
          <cell r="M121">
            <v>382755</v>
          </cell>
          <cell r="N121">
            <v>362528</v>
          </cell>
          <cell r="O121">
            <v>0</v>
          </cell>
          <cell r="P121" t="e">
            <v>#REF!</v>
          </cell>
          <cell r="Q121" t="str">
            <v>COMMERCIAL</v>
          </cell>
          <cell r="R121" t="str">
            <v>1</v>
          </cell>
          <cell r="S121" t="str">
            <v>4209</v>
          </cell>
          <cell r="T121" t="str">
            <v>8352</v>
          </cell>
          <cell r="U121" t="str">
            <v>D</v>
          </cell>
          <cell r="V121" t="str">
            <v>Wood or Light Steel</v>
          </cell>
          <cell r="W121">
            <v>126806</v>
          </cell>
          <cell r="X121">
            <v>0</v>
          </cell>
          <cell r="Y121">
            <v>234825</v>
          </cell>
          <cell r="Z121">
            <v>0</v>
          </cell>
          <cell r="AA121" t="str">
            <v>.460000</v>
          </cell>
          <cell r="AB121" t="str">
            <v>C</v>
          </cell>
          <cell r="AC121" t="str">
            <v>Average</v>
          </cell>
          <cell r="AD121" t="str">
            <v>1923</v>
          </cell>
          <cell r="AE121" t="str">
            <v>1977</v>
          </cell>
          <cell r="AF121" t="str">
            <v>0</v>
          </cell>
          <cell r="AG121" t="str">
            <v>1924</v>
          </cell>
          <cell r="AH121" t="str">
            <v>205</v>
          </cell>
          <cell r="AI121" t="str">
            <v>01/01/2004</v>
          </cell>
          <cell r="AJ121">
            <v>0</v>
          </cell>
          <cell r="AK121">
            <v>3126</v>
          </cell>
          <cell r="AL121">
            <v>3231</v>
          </cell>
          <cell r="AM121">
            <v>0</v>
          </cell>
          <cell r="AN121">
            <v>0</v>
          </cell>
          <cell r="AO121">
            <v>0</v>
          </cell>
          <cell r="AP121">
            <v>3126</v>
          </cell>
          <cell r="AQ121">
            <v>336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 t="str">
            <v>4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 t="str">
            <v>2</v>
          </cell>
          <cell r="BB121" t="str">
            <v>LT 3</v>
          </cell>
          <cell r="BC121" t="str">
            <v>OSCEOLA</v>
          </cell>
          <cell r="BD121" t="str">
            <v>1702</v>
          </cell>
          <cell r="BE121" t="str">
            <v>Heights/ Washington Ave</v>
          </cell>
          <cell r="BF121" t="str">
            <v>161</v>
          </cell>
          <cell r="BG121" t="str">
            <v>1F Heights, Brooksmith, Norhill Areas</v>
          </cell>
          <cell r="BH121" t="str">
            <v>5938.26</v>
          </cell>
          <cell r="BI121" t="str">
            <v>0</v>
          </cell>
          <cell r="BJ121" t="str">
            <v>01</v>
          </cell>
          <cell r="BK121" t="str">
            <v>5358B</v>
          </cell>
          <cell r="BL121" t="str">
            <v>493C</v>
          </cell>
          <cell r="BM121" t="str">
            <v>001 040 041 042 043 044 048 061 949</v>
          </cell>
          <cell r="BN121" t="str">
            <v>Real, Residential, Multi-Family</v>
          </cell>
          <cell r="BO121" t="str">
            <v>B1</v>
          </cell>
          <cell r="BP121" t="str">
            <v>Real, Residential, Multi-Family</v>
          </cell>
          <cell r="BQ121" t="str">
            <v>Apartment Struct. 4-20 Units</v>
          </cell>
          <cell r="BR121" t="str">
            <v>Multiple Res (Low Rise)</v>
          </cell>
          <cell r="BS121" t="str">
            <v>8001</v>
          </cell>
          <cell r="BT121" t="str">
            <v>Land Neighborhood Section 1</v>
          </cell>
          <cell r="BU121">
            <v>5000</v>
          </cell>
          <cell r="BV121" t="str">
            <v>SF</v>
          </cell>
          <cell r="BW121" t="str">
            <v>1.0000</v>
          </cell>
          <cell r="BX121" t="str">
            <v>1.0000</v>
          </cell>
          <cell r="BY121" t="str">
            <v>1.0000</v>
          </cell>
          <cell r="BZ121" t="str">
            <v>1.0000</v>
          </cell>
          <cell r="CA121">
            <v>55</v>
          </cell>
          <cell r="CB121">
            <v>55</v>
          </cell>
          <cell r="CC121">
            <v>275000</v>
          </cell>
          <cell r="CD121">
            <v>-1</v>
          </cell>
          <cell r="CE121" t="str">
            <v>05129900000031</v>
          </cell>
        </row>
        <row r="122">
          <cell r="C122" t="str">
            <v>05222100000131</v>
          </cell>
          <cell r="D122" t="str">
            <v>0522210000013</v>
          </cell>
          <cell r="E122" t="str">
            <v>03/16/2011</v>
          </cell>
          <cell r="F122" t="str">
            <v>MUNOZ MIGUEL A</v>
          </cell>
          <cell r="G122" t="str">
            <v>ST.MARKS CERAMICS</v>
          </cell>
          <cell r="H122">
            <v>0</v>
          </cell>
          <cell r="I122" t="str">
            <v>1612 W ALABAMA ST</v>
          </cell>
          <cell r="J122" t="str">
            <v>HOUSTON</v>
          </cell>
          <cell r="K122" t="str">
            <v>77006</v>
          </cell>
          <cell r="L122">
            <v>686224</v>
          </cell>
          <cell r="M122">
            <v>731654</v>
          </cell>
          <cell r="N122">
            <v>694985</v>
          </cell>
          <cell r="O122">
            <v>0</v>
          </cell>
          <cell r="P122" t="e">
            <v>#REF!</v>
          </cell>
          <cell r="Q122" t="str">
            <v>COMMERCIAL</v>
          </cell>
          <cell r="R122" t="str">
            <v>1</v>
          </cell>
          <cell r="S122" t="str">
            <v>4301</v>
          </cell>
          <cell r="T122" t="str">
            <v>8351</v>
          </cell>
          <cell r="U122" t="str">
            <v>D</v>
          </cell>
          <cell r="V122" t="str">
            <v>Wood or Light Steel</v>
          </cell>
          <cell r="W122">
            <v>102422</v>
          </cell>
          <cell r="X122">
            <v>0</v>
          </cell>
          <cell r="Y122">
            <v>227604</v>
          </cell>
          <cell r="Z122">
            <v>0</v>
          </cell>
          <cell r="AA122" t="str">
            <v>.550000</v>
          </cell>
          <cell r="AB122" t="str">
            <v>C</v>
          </cell>
          <cell r="AC122" t="str">
            <v>Average</v>
          </cell>
          <cell r="AD122" t="str">
            <v>1920</v>
          </cell>
          <cell r="AE122" t="str">
            <v>1920</v>
          </cell>
          <cell r="AF122" t="str">
            <v>0</v>
          </cell>
          <cell r="AG122" t="str">
            <v>1921</v>
          </cell>
          <cell r="AH122" t="str">
            <v>215</v>
          </cell>
          <cell r="AI122" t="str">
            <v>01/01/2004</v>
          </cell>
          <cell r="AJ122" t="str">
            <v>ST.MARKS CERAMICS</v>
          </cell>
          <cell r="AK122">
            <v>2732</v>
          </cell>
          <cell r="AL122">
            <v>2732</v>
          </cell>
          <cell r="AM122">
            <v>0</v>
          </cell>
          <cell r="AN122">
            <v>0</v>
          </cell>
          <cell r="AO122">
            <v>0</v>
          </cell>
          <cell r="AP122">
            <v>2732</v>
          </cell>
          <cell r="AQ122">
            <v>326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 t="str">
            <v>3</v>
          </cell>
          <cell r="BB122" t="str">
            <v>TRS 13 &amp; 14A BLK 1</v>
          </cell>
          <cell r="BC122" t="str">
            <v>MANDELL PLACE</v>
          </cell>
          <cell r="BD122" t="str">
            <v>5003</v>
          </cell>
          <cell r="BE122" t="str">
            <v>Inner Loop West</v>
          </cell>
          <cell r="BF122" t="str">
            <v>163</v>
          </cell>
          <cell r="BG122" t="str">
            <v>1F Montrose, Fourth Ward Areas</v>
          </cell>
          <cell r="BH122" t="str">
            <v>5904.02</v>
          </cell>
          <cell r="BI122" t="str">
            <v>0</v>
          </cell>
          <cell r="BJ122" t="str">
            <v>01</v>
          </cell>
          <cell r="BK122" t="str">
            <v>5356A</v>
          </cell>
          <cell r="BL122" t="str">
            <v>492V</v>
          </cell>
          <cell r="BM122" t="str">
            <v>001 040 041 042 043 044 048 061 872 939</v>
          </cell>
          <cell r="BN122" t="str">
            <v>Real, Commercial</v>
          </cell>
          <cell r="BO122" t="str">
            <v>F1</v>
          </cell>
          <cell r="BP122" t="str">
            <v>Real, Commercial</v>
          </cell>
          <cell r="BQ122" t="str">
            <v>Res. Struct. Or Conversion</v>
          </cell>
          <cell r="BR122" t="str">
            <v>Single-Family Residence</v>
          </cell>
          <cell r="BS122" t="str">
            <v>8001</v>
          </cell>
          <cell r="BT122" t="str">
            <v>Land Neighborhood Section 1</v>
          </cell>
          <cell r="BU122">
            <v>6875</v>
          </cell>
          <cell r="BV122" t="str">
            <v>SF</v>
          </cell>
          <cell r="BW122" t="str">
            <v>1.0000</v>
          </cell>
          <cell r="BX122" t="str">
            <v>1.0000</v>
          </cell>
          <cell r="BY122" t="str">
            <v>1.0000</v>
          </cell>
          <cell r="BZ122" t="str">
            <v>1.0000</v>
          </cell>
          <cell r="CA122">
            <v>85</v>
          </cell>
          <cell r="CB122">
            <v>85</v>
          </cell>
          <cell r="CC122">
            <v>584375</v>
          </cell>
          <cell r="CD122">
            <v>-1</v>
          </cell>
          <cell r="CE122" t="str">
            <v>05222100000131</v>
          </cell>
        </row>
        <row r="123">
          <cell r="C123" t="str">
            <v>05222100000132</v>
          </cell>
          <cell r="D123" t="str">
            <v>0522210000013</v>
          </cell>
          <cell r="E123" t="str">
            <v>03/16/2011</v>
          </cell>
          <cell r="F123" t="str">
            <v>MUNOZ MIGUEL A</v>
          </cell>
          <cell r="G123" t="str">
            <v>ST.MARKS CERAMICS</v>
          </cell>
          <cell r="H123">
            <v>0</v>
          </cell>
          <cell r="I123" t="str">
            <v>1612 W ALABAMA ST</v>
          </cell>
          <cell r="J123" t="str">
            <v>HOUSTON</v>
          </cell>
          <cell r="K123" t="str">
            <v>77006</v>
          </cell>
          <cell r="L123">
            <v>686224</v>
          </cell>
          <cell r="M123">
            <v>731654</v>
          </cell>
          <cell r="N123">
            <v>694985</v>
          </cell>
          <cell r="O123">
            <v>0</v>
          </cell>
          <cell r="P123" t="e">
            <v>#REF!</v>
          </cell>
          <cell r="Q123" t="str">
            <v>COMMERCIAL</v>
          </cell>
          <cell r="R123" t="str">
            <v>2</v>
          </cell>
          <cell r="S123" t="str">
            <v>4301</v>
          </cell>
          <cell r="T123" t="str">
            <v>8351</v>
          </cell>
          <cell r="U123" t="str">
            <v>D</v>
          </cell>
          <cell r="V123" t="str">
            <v>Wood or Light Steel</v>
          </cell>
          <cell r="W123">
            <v>58875</v>
          </cell>
          <cell r="X123">
            <v>0</v>
          </cell>
          <cell r="Y123">
            <v>79561</v>
          </cell>
          <cell r="Z123">
            <v>0</v>
          </cell>
          <cell r="AA123" t="str">
            <v>.260000</v>
          </cell>
          <cell r="AB123" t="str">
            <v>C</v>
          </cell>
          <cell r="AC123" t="str">
            <v>Average</v>
          </cell>
          <cell r="AD123" t="str">
            <v>2001</v>
          </cell>
          <cell r="AE123" t="str">
            <v>2001</v>
          </cell>
          <cell r="AF123" t="str">
            <v>0</v>
          </cell>
          <cell r="AG123" t="str">
            <v>2002</v>
          </cell>
          <cell r="AH123">
            <v>0</v>
          </cell>
          <cell r="AI123" t="str">
            <v>12/30/1899</v>
          </cell>
          <cell r="AJ123">
            <v>0</v>
          </cell>
          <cell r="AK123">
            <v>955</v>
          </cell>
          <cell r="AL123">
            <v>955</v>
          </cell>
          <cell r="AM123">
            <v>0</v>
          </cell>
          <cell r="AN123">
            <v>0</v>
          </cell>
          <cell r="AO123">
            <v>0</v>
          </cell>
          <cell r="AP123">
            <v>955</v>
          </cell>
          <cell r="AQ123">
            <v>140</v>
          </cell>
          <cell r="AR123">
            <v>1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 t="str">
            <v>3</v>
          </cell>
          <cell r="BB123" t="str">
            <v>TRS 13 &amp; 14A BLK 1</v>
          </cell>
          <cell r="BC123" t="str">
            <v>MANDELL PLACE</v>
          </cell>
          <cell r="BD123" t="str">
            <v>5003</v>
          </cell>
          <cell r="BE123" t="str">
            <v>Inner Loop West</v>
          </cell>
          <cell r="BF123" t="str">
            <v>163</v>
          </cell>
          <cell r="BG123" t="str">
            <v>1F Montrose, Fourth Ward Areas</v>
          </cell>
          <cell r="BH123" t="str">
            <v>5904.02</v>
          </cell>
          <cell r="BI123" t="str">
            <v>0</v>
          </cell>
          <cell r="BJ123" t="str">
            <v>01</v>
          </cell>
          <cell r="BK123" t="str">
            <v>5356A</v>
          </cell>
          <cell r="BL123" t="str">
            <v>492V</v>
          </cell>
          <cell r="BM123" t="str">
            <v>001 040 041 042 043 044 048 061 872 939</v>
          </cell>
          <cell r="BN123" t="str">
            <v>Real, Commercial</v>
          </cell>
          <cell r="BO123" t="str">
            <v>F1</v>
          </cell>
          <cell r="BP123" t="str">
            <v>Real, Commercial</v>
          </cell>
          <cell r="BQ123" t="str">
            <v>Res. Struct. Or Conversion</v>
          </cell>
          <cell r="BR123" t="str">
            <v>Single-Family Residence</v>
          </cell>
          <cell r="BS123" t="str">
            <v>8001</v>
          </cell>
          <cell r="BT123" t="str">
            <v>Land Neighborhood Section 1</v>
          </cell>
          <cell r="BU123">
            <v>6875</v>
          </cell>
          <cell r="BV123" t="str">
            <v>SF</v>
          </cell>
          <cell r="BW123" t="str">
            <v>1.0000</v>
          </cell>
          <cell r="BX123" t="str">
            <v>1.0000</v>
          </cell>
          <cell r="BY123" t="str">
            <v>1.0000</v>
          </cell>
          <cell r="BZ123" t="str">
            <v>1.0000</v>
          </cell>
          <cell r="CA123">
            <v>85</v>
          </cell>
          <cell r="CB123">
            <v>85</v>
          </cell>
          <cell r="CC123">
            <v>584375</v>
          </cell>
          <cell r="CD123">
            <v>-1</v>
          </cell>
          <cell r="CE123" t="str">
            <v>05222100000132</v>
          </cell>
        </row>
        <row r="124">
          <cell r="C124" t="str">
            <v>05427700300011</v>
          </cell>
          <cell r="D124" t="str">
            <v>0542770030001</v>
          </cell>
          <cell r="E124" t="str">
            <v>01/02/1988</v>
          </cell>
          <cell r="F124" t="str">
            <v>CURRENT OWNER (ORTEGA)</v>
          </cell>
          <cell r="G124">
            <v>0</v>
          </cell>
          <cell r="H124" t="str">
            <v>Ortega</v>
          </cell>
          <cell r="I124" t="str">
            <v>617 N EASTWOOD ST</v>
          </cell>
          <cell r="J124" t="str">
            <v>HOUSTON</v>
          </cell>
          <cell r="K124" t="str">
            <v>77011</v>
          </cell>
          <cell r="L124">
            <v>224260</v>
          </cell>
          <cell r="M124">
            <v>247833</v>
          </cell>
          <cell r="N124">
            <v>246250</v>
          </cell>
          <cell r="O124">
            <v>0</v>
          </cell>
          <cell r="P124" t="e">
            <v>#REF!</v>
          </cell>
          <cell r="Q124" t="str">
            <v>COMMERCIAL</v>
          </cell>
          <cell r="R124" t="str">
            <v>1</v>
          </cell>
          <cell r="S124" t="str">
            <v>4301</v>
          </cell>
          <cell r="T124" t="str">
            <v>8351</v>
          </cell>
          <cell r="U124" t="str">
            <v>D</v>
          </cell>
          <cell r="V124" t="str">
            <v>Wood or Light Steel</v>
          </cell>
          <cell r="W124">
            <v>37599</v>
          </cell>
          <cell r="X124">
            <v>0</v>
          </cell>
          <cell r="Y124">
            <v>119362</v>
          </cell>
          <cell r="Z124">
            <v>0</v>
          </cell>
          <cell r="AA124" t="str">
            <v>.685000</v>
          </cell>
          <cell r="AB124" t="str">
            <v>D</v>
          </cell>
          <cell r="AC124" t="str">
            <v>Low</v>
          </cell>
          <cell r="AD124" t="str">
            <v>1939</v>
          </cell>
          <cell r="AE124" t="str">
            <v>1939</v>
          </cell>
          <cell r="AF124" t="str">
            <v>0</v>
          </cell>
          <cell r="AG124" t="str">
            <v>1940</v>
          </cell>
          <cell r="AH124" t="str">
            <v>MAS</v>
          </cell>
          <cell r="AI124" t="str">
            <v>01/01/2004</v>
          </cell>
          <cell r="AJ124">
            <v>0</v>
          </cell>
          <cell r="AK124">
            <v>1848</v>
          </cell>
          <cell r="AL124">
            <v>1884</v>
          </cell>
          <cell r="AM124">
            <v>0</v>
          </cell>
          <cell r="AN124">
            <v>0</v>
          </cell>
          <cell r="AO124">
            <v>0</v>
          </cell>
          <cell r="AP124">
            <v>1848</v>
          </cell>
          <cell r="AQ124">
            <v>134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 t="str">
            <v>2</v>
          </cell>
          <cell r="BB124" t="str">
            <v>LT 1 &amp; TR 6 BLK 3</v>
          </cell>
          <cell r="BC124" t="str">
            <v>NAVIGATION</v>
          </cell>
          <cell r="BD124" t="str">
            <v>5002</v>
          </cell>
          <cell r="BE124" t="str">
            <v>Inner Loop East</v>
          </cell>
          <cell r="BF124" t="str">
            <v>140</v>
          </cell>
          <cell r="BG124" t="str">
            <v>1D Navigation, Harrisburg, Lawndale Areas</v>
          </cell>
          <cell r="BH124" t="str">
            <v>5915.16</v>
          </cell>
          <cell r="BI124" t="str">
            <v>0</v>
          </cell>
          <cell r="BJ124" t="str">
            <v>01</v>
          </cell>
          <cell r="BK124" t="str">
            <v>5557C</v>
          </cell>
          <cell r="BL124" t="str">
            <v>494P</v>
          </cell>
          <cell r="BM124" t="str">
            <v>001 040 041 042 043 044 048 061 976</v>
          </cell>
          <cell r="BN124" t="str">
            <v>Real, Commercial</v>
          </cell>
          <cell r="BO124" t="str">
            <v>F1</v>
          </cell>
          <cell r="BP124" t="str">
            <v>Real, Commercial</v>
          </cell>
          <cell r="BQ124" t="str">
            <v>Res. Struct. Or Conversion</v>
          </cell>
          <cell r="BR124" t="str">
            <v>Single-Family Residence</v>
          </cell>
          <cell r="BS124" t="str">
            <v>8002</v>
          </cell>
          <cell r="BT124" t="str">
            <v>Land Neighborhood Section 2</v>
          </cell>
          <cell r="BU124">
            <v>9021</v>
          </cell>
          <cell r="BV124" t="str">
            <v>SF</v>
          </cell>
          <cell r="BW124" t="str">
            <v>1.0000</v>
          </cell>
          <cell r="BX124" t="str">
            <v>1.0000</v>
          </cell>
          <cell r="BY124" t="str">
            <v>1.0000</v>
          </cell>
          <cell r="BZ124" t="str">
            <v>1.0000</v>
          </cell>
          <cell r="CA124">
            <v>20</v>
          </cell>
          <cell r="CB124">
            <v>20</v>
          </cell>
          <cell r="CC124">
            <v>180420</v>
          </cell>
          <cell r="CD124">
            <v>-1</v>
          </cell>
          <cell r="CE124" t="str">
            <v>05427700300011</v>
          </cell>
        </row>
        <row r="125">
          <cell r="C125" t="str">
            <v>05427700300012</v>
          </cell>
          <cell r="D125" t="str">
            <v>0542770030001</v>
          </cell>
          <cell r="E125" t="str">
            <v>01/02/1988</v>
          </cell>
          <cell r="F125" t="str">
            <v>CURRENT OWNER (ORTEGA)</v>
          </cell>
          <cell r="G125">
            <v>0</v>
          </cell>
          <cell r="H125" t="str">
            <v>Ortega</v>
          </cell>
          <cell r="I125" t="str">
            <v>617 N EASTWOOD ST</v>
          </cell>
          <cell r="J125" t="str">
            <v>HOUSTON</v>
          </cell>
          <cell r="K125" t="str">
            <v>77011</v>
          </cell>
          <cell r="L125">
            <v>224260</v>
          </cell>
          <cell r="M125">
            <v>247833</v>
          </cell>
          <cell r="N125">
            <v>246250</v>
          </cell>
          <cell r="O125">
            <v>0</v>
          </cell>
          <cell r="P125" t="e">
            <v>#REF!</v>
          </cell>
          <cell r="Q125" t="str">
            <v>COMMERCIAL</v>
          </cell>
          <cell r="R125" t="str">
            <v>2</v>
          </cell>
          <cell r="S125" t="str">
            <v>4399</v>
          </cell>
          <cell r="T125" t="str">
            <v>8471</v>
          </cell>
          <cell r="U125" t="str">
            <v>D</v>
          </cell>
          <cell r="V125" t="str">
            <v>Wood or Light Steel</v>
          </cell>
          <cell r="W125">
            <v>2781</v>
          </cell>
          <cell r="X125">
            <v>0</v>
          </cell>
          <cell r="Y125">
            <v>8817</v>
          </cell>
          <cell r="Z125">
            <v>0</v>
          </cell>
          <cell r="AA125" t="str">
            <v>.684600</v>
          </cell>
          <cell r="AB125" t="str">
            <v>E</v>
          </cell>
          <cell r="AC125" t="str">
            <v>Very Low</v>
          </cell>
          <cell r="AD125" t="str">
            <v>1983</v>
          </cell>
          <cell r="AE125" t="str">
            <v>1983</v>
          </cell>
          <cell r="AF125" t="str">
            <v>0</v>
          </cell>
          <cell r="AG125" t="str">
            <v>1984</v>
          </cell>
          <cell r="AH125">
            <v>0</v>
          </cell>
          <cell r="AI125" t="str">
            <v>01/01/1997</v>
          </cell>
          <cell r="AJ125" t="str">
            <v>SMALL CP6 LISTED ON TB</v>
          </cell>
          <cell r="AK125">
            <v>672</v>
          </cell>
          <cell r="AL125">
            <v>1176</v>
          </cell>
          <cell r="AM125">
            <v>0</v>
          </cell>
          <cell r="AN125">
            <v>0</v>
          </cell>
          <cell r="AO125">
            <v>0</v>
          </cell>
          <cell r="AP125">
            <v>672</v>
          </cell>
          <cell r="AQ125">
            <v>104</v>
          </cell>
          <cell r="AR125">
            <v>1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 t="str">
            <v>2</v>
          </cell>
          <cell r="BB125" t="str">
            <v>LT 1 &amp; TR 6 BLK 3</v>
          </cell>
          <cell r="BC125" t="str">
            <v>NAVIGATION</v>
          </cell>
          <cell r="BD125" t="str">
            <v>5002</v>
          </cell>
          <cell r="BE125" t="str">
            <v>Inner Loop East</v>
          </cell>
          <cell r="BF125" t="str">
            <v>140</v>
          </cell>
          <cell r="BG125" t="str">
            <v>1D Navigation, Harrisburg, Lawndale Areas</v>
          </cell>
          <cell r="BH125" t="str">
            <v>5915.16</v>
          </cell>
          <cell r="BI125" t="str">
            <v>0</v>
          </cell>
          <cell r="BJ125" t="str">
            <v>01</v>
          </cell>
          <cell r="BK125" t="str">
            <v>5557C</v>
          </cell>
          <cell r="BL125" t="str">
            <v>494P</v>
          </cell>
          <cell r="BM125" t="str">
            <v>001 040 041 042 043 044 048 061 976</v>
          </cell>
          <cell r="BN125" t="str">
            <v>Real, Commercial</v>
          </cell>
          <cell r="BO125" t="str">
            <v>F1</v>
          </cell>
          <cell r="BP125" t="str">
            <v>Real, Commercial</v>
          </cell>
          <cell r="BQ125" t="str">
            <v>Warehouse - Metallic</v>
          </cell>
          <cell r="BR125" t="str">
            <v>Lt. Commercial Utility Build.</v>
          </cell>
          <cell r="BS125" t="str">
            <v>8002</v>
          </cell>
          <cell r="BT125" t="str">
            <v>Land Neighborhood Section 2</v>
          </cell>
          <cell r="BU125">
            <v>9021</v>
          </cell>
          <cell r="BV125" t="str">
            <v>SF</v>
          </cell>
          <cell r="BW125" t="str">
            <v>1.0000</v>
          </cell>
          <cell r="BX125" t="str">
            <v>1.0000</v>
          </cell>
          <cell r="BY125" t="str">
            <v>1.0000</v>
          </cell>
          <cell r="BZ125" t="str">
            <v>1.0000</v>
          </cell>
          <cell r="CA125">
            <v>20</v>
          </cell>
          <cell r="CB125">
            <v>20</v>
          </cell>
          <cell r="CC125">
            <v>180420</v>
          </cell>
          <cell r="CD125">
            <v>-1</v>
          </cell>
          <cell r="CE125" t="str">
            <v>05427700300012</v>
          </cell>
        </row>
        <row r="126">
          <cell r="C126" t="str">
            <v>05427700300013</v>
          </cell>
          <cell r="D126" t="str">
            <v>0542770030001</v>
          </cell>
          <cell r="E126" t="str">
            <v>01/02/1988</v>
          </cell>
          <cell r="F126" t="str">
            <v>CURRENT OWNER (ORTEGA)</v>
          </cell>
          <cell r="G126">
            <v>0</v>
          </cell>
          <cell r="H126" t="str">
            <v>Ortega</v>
          </cell>
          <cell r="I126" t="str">
            <v>617 N EASTWOOD ST</v>
          </cell>
          <cell r="J126" t="str">
            <v>HOUSTON</v>
          </cell>
          <cell r="K126" t="str">
            <v>77011</v>
          </cell>
          <cell r="L126">
            <v>224260</v>
          </cell>
          <cell r="M126">
            <v>247833</v>
          </cell>
          <cell r="N126">
            <v>246250</v>
          </cell>
          <cell r="O126">
            <v>0</v>
          </cell>
          <cell r="P126" t="e">
            <v>#REF!</v>
          </cell>
          <cell r="Q126" t="str">
            <v>COMMERCIAL</v>
          </cell>
          <cell r="R126" t="str">
            <v>3</v>
          </cell>
          <cell r="S126" t="str">
            <v>4399</v>
          </cell>
          <cell r="T126" t="str">
            <v>8471</v>
          </cell>
          <cell r="U126" t="str">
            <v>S</v>
          </cell>
          <cell r="V126" t="str">
            <v>Open Steel Skeleton</v>
          </cell>
          <cell r="W126">
            <v>12960</v>
          </cell>
          <cell r="X126">
            <v>0</v>
          </cell>
          <cell r="Y126">
            <v>31471</v>
          </cell>
          <cell r="Z126">
            <v>0</v>
          </cell>
          <cell r="AA126" t="str">
            <v>.588200</v>
          </cell>
          <cell r="AB126" t="str">
            <v>E</v>
          </cell>
          <cell r="AC126" t="str">
            <v>Very Low</v>
          </cell>
          <cell r="AD126" t="str">
            <v>1989</v>
          </cell>
          <cell r="AE126" t="str">
            <v>1989</v>
          </cell>
          <cell r="AF126" t="str">
            <v>0</v>
          </cell>
          <cell r="AG126" t="str">
            <v>1990</v>
          </cell>
          <cell r="AH126">
            <v>0</v>
          </cell>
          <cell r="AI126" t="str">
            <v>01/01/1997</v>
          </cell>
          <cell r="AJ126">
            <v>0</v>
          </cell>
          <cell r="AK126">
            <v>2480</v>
          </cell>
          <cell r="AL126">
            <v>2640</v>
          </cell>
          <cell r="AM126">
            <v>0</v>
          </cell>
          <cell r="AN126">
            <v>0</v>
          </cell>
          <cell r="AO126">
            <v>0</v>
          </cell>
          <cell r="AP126">
            <v>2480</v>
          </cell>
          <cell r="AQ126">
            <v>204</v>
          </cell>
          <cell r="AR126">
            <v>1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 t="str">
            <v>2</v>
          </cell>
          <cell r="BB126" t="str">
            <v>LT 1 &amp; TR 6 BLK 3</v>
          </cell>
          <cell r="BC126" t="str">
            <v>NAVIGATION</v>
          </cell>
          <cell r="BD126" t="str">
            <v>5002</v>
          </cell>
          <cell r="BE126" t="str">
            <v>Inner Loop East</v>
          </cell>
          <cell r="BF126" t="str">
            <v>140</v>
          </cell>
          <cell r="BG126" t="str">
            <v>1D Navigation, Harrisburg, Lawndale Areas</v>
          </cell>
          <cell r="BH126" t="str">
            <v>5915.16</v>
          </cell>
          <cell r="BI126" t="str">
            <v>0</v>
          </cell>
          <cell r="BJ126" t="str">
            <v>01</v>
          </cell>
          <cell r="BK126" t="str">
            <v>5557C</v>
          </cell>
          <cell r="BL126" t="str">
            <v>494P</v>
          </cell>
          <cell r="BM126" t="str">
            <v>001 040 041 042 043 044 048 061 976</v>
          </cell>
          <cell r="BN126" t="str">
            <v>Real, Commercial</v>
          </cell>
          <cell r="BO126" t="str">
            <v>F1</v>
          </cell>
          <cell r="BP126" t="str">
            <v>Real, Commercial</v>
          </cell>
          <cell r="BQ126" t="str">
            <v>Warehouse - Metallic</v>
          </cell>
          <cell r="BR126" t="str">
            <v>Lt. Commercial Utility Build.</v>
          </cell>
          <cell r="BS126" t="str">
            <v>8002</v>
          </cell>
          <cell r="BT126" t="str">
            <v>Land Neighborhood Section 2</v>
          </cell>
          <cell r="BU126">
            <v>9021</v>
          </cell>
          <cell r="BV126" t="str">
            <v>SF</v>
          </cell>
          <cell r="BW126" t="str">
            <v>1.0000</v>
          </cell>
          <cell r="BX126" t="str">
            <v>1.0000</v>
          </cell>
          <cell r="BY126" t="str">
            <v>1.0000</v>
          </cell>
          <cell r="BZ126" t="str">
            <v>1.0000</v>
          </cell>
          <cell r="CA126">
            <v>20</v>
          </cell>
          <cell r="CB126">
            <v>20</v>
          </cell>
          <cell r="CC126">
            <v>180420</v>
          </cell>
          <cell r="CD126">
            <v>-1</v>
          </cell>
          <cell r="CE126" t="str">
            <v>05427700300013</v>
          </cell>
        </row>
        <row r="127">
          <cell r="C127" t="str">
            <v>05427700300015</v>
          </cell>
          <cell r="D127" t="str">
            <v>0542770030001</v>
          </cell>
          <cell r="E127" t="str">
            <v>01/02/1988</v>
          </cell>
          <cell r="F127" t="str">
            <v>CURRENT OWNER (ORTEGA)</v>
          </cell>
          <cell r="G127">
            <v>0</v>
          </cell>
          <cell r="H127" t="str">
            <v>Ortega</v>
          </cell>
          <cell r="I127" t="str">
            <v>617 N EASTWOOD ST</v>
          </cell>
          <cell r="J127" t="str">
            <v>HOUSTON</v>
          </cell>
          <cell r="K127" t="str">
            <v>77011</v>
          </cell>
          <cell r="L127">
            <v>224260</v>
          </cell>
          <cell r="M127">
            <v>247833</v>
          </cell>
          <cell r="N127">
            <v>246250</v>
          </cell>
          <cell r="O127">
            <v>0</v>
          </cell>
          <cell r="P127" t="e">
            <v>#REF!</v>
          </cell>
          <cell r="Q127" t="str">
            <v>COMMERCIAL</v>
          </cell>
          <cell r="R127" t="str">
            <v>5</v>
          </cell>
          <cell r="S127" t="str">
            <v>4301</v>
          </cell>
          <cell r="T127" t="str">
            <v>8351</v>
          </cell>
          <cell r="U127" t="str">
            <v>D</v>
          </cell>
          <cell r="V127" t="str">
            <v>Wood or Light Steel</v>
          </cell>
          <cell r="W127">
            <v>71040</v>
          </cell>
          <cell r="X127">
            <v>0</v>
          </cell>
          <cell r="Y127">
            <v>104471</v>
          </cell>
          <cell r="Z127">
            <v>0</v>
          </cell>
          <cell r="AA127" t="str">
            <v>.320000</v>
          </cell>
          <cell r="AB127" t="str">
            <v>C</v>
          </cell>
          <cell r="AC127" t="str">
            <v>Average</v>
          </cell>
          <cell r="AD127" t="str">
            <v>1995</v>
          </cell>
          <cell r="AE127" t="str">
            <v>1995</v>
          </cell>
          <cell r="AF127" t="str">
            <v>0</v>
          </cell>
          <cell r="AG127" t="str">
            <v>2014</v>
          </cell>
          <cell r="AH127">
            <v>0</v>
          </cell>
          <cell r="AI127" t="str">
            <v>12/30/1899</v>
          </cell>
          <cell r="AJ127">
            <v>0</v>
          </cell>
          <cell r="AK127">
            <v>1254</v>
          </cell>
          <cell r="AL127">
            <v>1254</v>
          </cell>
          <cell r="AM127">
            <v>0</v>
          </cell>
          <cell r="AN127">
            <v>0</v>
          </cell>
          <cell r="AO127">
            <v>0</v>
          </cell>
          <cell r="AP127">
            <v>1254</v>
          </cell>
          <cell r="AQ127">
            <v>126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 t="str">
            <v>2</v>
          </cell>
          <cell r="BB127" t="str">
            <v>LT 1 &amp; TR 6 BLK 3</v>
          </cell>
          <cell r="BC127" t="str">
            <v>NAVIGATION</v>
          </cell>
          <cell r="BD127" t="str">
            <v>5002</v>
          </cell>
          <cell r="BE127" t="str">
            <v>Inner Loop East</v>
          </cell>
          <cell r="BF127" t="str">
            <v>140</v>
          </cell>
          <cell r="BG127" t="str">
            <v>1D Navigation, Harrisburg, Lawndale Areas</v>
          </cell>
          <cell r="BH127" t="str">
            <v>5915.16</v>
          </cell>
          <cell r="BI127" t="str">
            <v>0</v>
          </cell>
          <cell r="BJ127" t="str">
            <v>01</v>
          </cell>
          <cell r="BK127" t="str">
            <v>5557C</v>
          </cell>
          <cell r="BL127" t="str">
            <v>494P</v>
          </cell>
          <cell r="BM127" t="str">
            <v>001 040 041 042 043 044 048 061 976</v>
          </cell>
          <cell r="BN127" t="str">
            <v>Real, Commercial</v>
          </cell>
          <cell r="BO127" t="str">
            <v>F1</v>
          </cell>
          <cell r="BP127" t="str">
            <v>Real, Commercial</v>
          </cell>
          <cell r="BQ127" t="str">
            <v>Res. Struct. Or Conversion</v>
          </cell>
          <cell r="BR127" t="str">
            <v>Single-Family Residence</v>
          </cell>
          <cell r="BS127" t="str">
            <v>8002</v>
          </cell>
          <cell r="BT127" t="str">
            <v>Land Neighborhood Section 2</v>
          </cell>
          <cell r="BU127">
            <v>9021</v>
          </cell>
          <cell r="BV127" t="str">
            <v>SF</v>
          </cell>
          <cell r="BW127" t="str">
            <v>1.0000</v>
          </cell>
          <cell r="BX127" t="str">
            <v>1.0000</v>
          </cell>
          <cell r="BY127" t="str">
            <v>1.0000</v>
          </cell>
          <cell r="BZ127" t="str">
            <v>1.0000</v>
          </cell>
          <cell r="CA127">
            <v>20</v>
          </cell>
          <cell r="CB127">
            <v>20</v>
          </cell>
          <cell r="CC127">
            <v>180420</v>
          </cell>
          <cell r="CD127">
            <v>-1</v>
          </cell>
          <cell r="CE127" t="str">
            <v>05427700300015</v>
          </cell>
        </row>
        <row r="128">
          <cell r="C128" t="str">
            <v>05808900000011</v>
          </cell>
          <cell r="D128" t="str">
            <v>0580890000001</v>
          </cell>
          <cell r="E128" t="str">
            <v>01/22/2014</v>
          </cell>
          <cell r="F128" t="str">
            <v>SERIL PROPERTIES LTD</v>
          </cell>
          <cell r="G128">
            <v>0</v>
          </cell>
          <cell r="H128">
            <v>0</v>
          </cell>
          <cell r="I128" t="str">
            <v>4513 OLD YALE ST</v>
          </cell>
          <cell r="J128" t="str">
            <v>HOUSTON</v>
          </cell>
          <cell r="K128" t="str">
            <v>77018</v>
          </cell>
          <cell r="L128">
            <v>259440</v>
          </cell>
          <cell r="M128">
            <v>341835</v>
          </cell>
          <cell r="N128">
            <v>268125</v>
          </cell>
          <cell r="O128">
            <v>0</v>
          </cell>
          <cell r="P128" t="e">
            <v>#REF!</v>
          </cell>
          <cell r="Q128" t="str">
            <v>COMMERCIAL</v>
          </cell>
          <cell r="R128" t="str">
            <v>1</v>
          </cell>
          <cell r="S128" t="str">
            <v>4319</v>
          </cell>
          <cell r="T128" t="str">
            <v>8459</v>
          </cell>
          <cell r="U128" t="str">
            <v>D</v>
          </cell>
          <cell r="V128" t="str">
            <v>Wood or Light Steel</v>
          </cell>
          <cell r="W128">
            <v>58250</v>
          </cell>
          <cell r="X128">
            <v>0</v>
          </cell>
          <cell r="Y128">
            <v>129444</v>
          </cell>
          <cell r="Z128">
            <v>0</v>
          </cell>
          <cell r="AA128" t="str">
            <v>.550000</v>
          </cell>
          <cell r="AB128" t="str">
            <v>C</v>
          </cell>
          <cell r="AC128" t="str">
            <v>Average</v>
          </cell>
          <cell r="AD128" t="str">
            <v>1930</v>
          </cell>
          <cell r="AE128" t="str">
            <v>1930</v>
          </cell>
          <cell r="AF128" t="str">
            <v>0</v>
          </cell>
          <cell r="AG128" t="str">
            <v>1931</v>
          </cell>
          <cell r="AH128" t="str">
            <v>01330</v>
          </cell>
          <cell r="AI128" t="str">
            <v>05/18/2010</v>
          </cell>
          <cell r="AJ128" t="str">
            <v>BAS=1112$</v>
          </cell>
          <cell r="AK128">
            <v>1559</v>
          </cell>
          <cell r="AL128">
            <v>1559</v>
          </cell>
          <cell r="AM128">
            <v>0</v>
          </cell>
          <cell r="AN128">
            <v>0</v>
          </cell>
          <cell r="AO128">
            <v>0</v>
          </cell>
          <cell r="AP128">
            <v>1559</v>
          </cell>
          <cell r="AQ128">
            <v>168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 t="str">
            <v>6</v>
          </cell>
          <cell r="BB128" t="str">
            <v>LT 1</v>
          </cell>
          <cell r="BC128" t="str">
            <v>YALE STREET ACRES SEC 1</v>
          </cell>
          <cell r="BD128" t="str">
            <v>5006</v>
          </cell>
          <cell r="BE128" t="str">
            <v>Inner Northwest</v>
          </cell>
          <cell r="BF128" t="str">
            <v>172</v>
          </cell>
          <cell r="BG128" t="str">
            <v>1F Oak Forest, Garden Oaks, Independence Heights</v>
          </cell>
          <cell r="BH128" t="str">
            <v>5922.00</v>
          </cell>
          <cell r="BI128" t="str">
            <v>0</v>
          </cell>
          <cell r="BJ128" t="str">
            <v>01</v>
          </cell>
          <cell r="BK128" t="str">
            <v>5360A</v>
          </cell>
          <cell r="BL128" t="str">
            <v>452M</v>
          </cell>
          <cell r="BM128" t="str">
            <v>001 040 041 042 043 044 048 061</v>
          </cell>
          <cell r="BN128" t="str">
            <v>Real, Commercial</v>
          </cell>
          <cell r="BO128" t="str">
            <v>F1</v>
          </cell>
          <cell r="BP128" t="str">
            <v>Real, Commercial</v>
          </cell>
          <cell r="BQ128" t="str">
            <v>Commercial Bldg. - Mixed Res.</v>
          </cell>
          <cell r="BR128" t="str">
            <v>Mixed Retail w/ Resid. Units</v>
          </cell>
          <cell r="BS128" t="str">
            <v>8000</v>
          </cell>
          <cell r="BT128" t="str">
            <v>Land Neighborhood General Assignment</v>
          </cell>
          <cell r="BU128">
            <v>45720</v>
          </cell>
          <cell r="BV128" t="str">
            <v>SF</v>
          </cell>
          <cell r="BW128" t="str">
            <v>1.0000</v>
          </cell>
          <cell r="BX128" t="str">
            <v>1.0000</v>
          </cell>
          <cell r="BY128" t="str">
            <v>1.0000</v>
          </cell>
          <cell r="BZ128" t="str">
            <v>1.0000</v>
          </cell>
          <cell r="CA128">
            <v>10</v>
          </cell>
          <cell r="CB128">
            <v>10</v>
          </cell>
          <cell r="CC128">
            <v>457200</v>
          </cell>
          <cell r="CD128">
            <v>-1</v>
          </cell>
          <cell r="CE128" t="str">
            <v>05808900000011</v>
          </cell>
        </row>
        <row r="129">
          <cell r="C129" t="str">
            <v>05808900000012</v>
          </cell>
          <cell r="D129" t="str">
            <v>0580890000001</v>
          </cell>
          <cell r="E129" t="str">
            <v>01/22/2014</v>
          </cell>
          <cell r="F129" t="str">
            <v>SERIL PROPERTIES LTD</v>
          </cell>
          <cell r="G129">
            <v>0</v>
          </cell>
          <cell r="H129">
            <v>0</v>
          </cell>
          <cell r="I129" t="str">
            <v>4513 OLD YALE ST</v>
          </cell>
          <cell r="J129" t="str">
            <v>HOUSTON</v>
          </cell>
          <cell r="K129" t="str">
            <v>77018</v>
          </cell>
          <cell r="L129">
            <v>259440</v>
          </cell>
          <cell r="M129">
            <v>341835</v>
          </cell>
          <cell r="N129">
            <v>268125</v>
          </cell>
          <cell r="O129">
            <v>0</v>
          </cell>
          <cell r="P129" t="e">
            <v>#REF!</v>
          </cell>
          <cell r="Q129" t="str">
            <v>COMMERCIAL</v>
          </cell>
          <cell r="R129" t="str">
            <v>2</v>
          </cell>
          <cell r="S129" t="str">
            <v>4332</v>
          </cell>
          <cell r="T129" t="str">
            <v>8528</v>
          </cell>
          <cell r="U129" t="str">
            <v>S</v>
          </cell>
          <cell r="V129" t="str">
            <v>Open Steel Skeleton</v>
          </cell>
          <cell r="W129">
            <v>85160</v>
          </cell>
          <cell r="X129">
            <v>0</v>
          </cell>
          <cell r="Y129">
            <v>222640</v>
          </cell>
          <cell r="Z129">
            <v>0</v>
          </cell>
          <cell r="AA129" t="str">
            <v>.617500</v>
          </cell>
          <cell r="AB129" t="str">
            <v>C</v>
          </cell>
          <cell r="AC129" t="str">
            <v>Average</v>
          </cell>
          <cell r="AD129" t="str">
            <v>1975</v>
          </cell>
          <cell r="AE129" t="str">
            <v>1975</v>
          </cell>
          <cell r="AF129" t="str">
            <v>0</v>
          </cell>
          <cell r="AG129" t="str">
            <v>1976</v>
          </cell>
          <cell r="AH129">
            <v>0</v>
          </cell>
          <cell r="AI129" t="str">
            <v>01/01/1997</v>
          </cell>
          <cell r="AJ129">
            <v>0</v>
          </cell>
          <cell r="AK129">
            <v>4400</v>
          </cell>
          <cell r="AL129">
            <v>4400</v>
          </cell>
          <cell r="AM129">
            <v>0</v>
          </cell>
          <cell r="AN129">
            <v>0</v>
          </cell>
          <cell r="AO129">
            <v>0</v>
          </cell>
          <cell r="AP129">
            <v>4400</v>
          </cell>
          <cell r="AQ129">
            <v>310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 t="str">
            <v>6</v>
          </cell>
          <cell r="BB129" t="str">
            <v>LT 1</v>
          </cell>
          <cell r="BC129" t="str">
            <v>YALE STREET ACRES SEC 1</v>
          </cell>
          <cell r="BD129" t="str">
            <v>5006</v>
          </cell>
          <cell r="BE129" t="str">
            <v>Inner Northwest</v>
          </cell>
          <cell r="BF129" t="str">
            <v>172</v>
          </cell>
          <cell r="BG129" t="str">
            <v>1F Oak Forest, Garden Oaks, Independence Heights</v>
          </cell>
          <cell r="BH129" t="str">
            <v>5922.00</v>
          </cell>
          <cell r="BI129" t="str">
            <v>0</v>
          </cell>
          <cell r="BJ129" t="str">
            <v>01</v>
          </cell>
          <cell r="BK129" t="str">
            <v>5360A</v>
          </cell>
          <cell r="BL129" t="str">
            <v>452M</v>
          </cell>
          <cell r="BM129" t="str">
            <v>001 040 041 042 043 044 048 061</v>
          </cell>
          <cell r="BN129" t="str">
            <v>Real, Commercial</v>
          </cell>
          <cell r="BO129" t="str">
            <v>F1</v>
          </cell>
          <cell r="BP129" t="str">
            <v>Real, Commercial</v>
          </cell>
          <cell r="BQ129" t="str">
            <v>Auto Service Garage</v>
          </cell>
          <cell r="BR129" t="str">
            <v>Service Repair Garage</v>
          </cell>
          <cell r="BS129" t="str">
            <v>8000</v>
          </cell>
          <cell r="BT129" t="str">
            <v>Land Neighborhood General Assignment</v>
          </cell>
          <cell r="BU129">
            <v>45720</v>
          </cell>
          <cell r="BV129" t="str">
            <v>SF</v>
          </cell>
          <cell r="BW129" t="str">
            <v>1.0000</v>
          </cell>
          <cell r="BX129" t="str">
            <v>1.0000</v>
          </cell>
          <cell r="BY129" t="str">
            <v>1.0000</v>
          </cell>
          <cell r="BZ129" t="str">
            <v>1.0000</v>
          </cell>
          <cell r="CA129">
            <v>10</v>
          </cell>
          <cell r="CB129">
            <v>10</v>
          </cell>
          <cell r="CC129">
            <v>457200</v>
          </cell>
          <cell r="CD129">
            <v>-1</v>
          </cell>
          <cell r="CE129" t="str">
            <v>05808900000012</v>
          </cell>
        </row>
        <row r="130">
          <cell r="C130" t="str">
            <v>05808900000013</v>
          </cell>
          <cell r="D130" t="str">
            <v>0580890000001</v>
          </cell>
          <cell r="E130" t="str">
            <v>01/22/2014</v>
          </cell>
          <cell r="F130" t="str">
            <v>SERIL PROPERTIES LTD</v>
          </cell>
          <cell r="G130">
            <v>0</v>
          </cell>
          <cell r="H130">
            <v>0</v>
          </cell>
          <cell r="I130" t="str">
            <v>4513 OLD YALE ST</v>
          </cell>
          <cell r="J130" t="str">
            <v>HOUSTON</v>
          </cell>
          <cell r="K130" t="str">
            <v>77018</v>
          </cell>
          <cell r="L130">
            <v>259440</v>
          </cell>
          <cell r="M130">
            <v>341835</v>
          </cell>
          <cell r="N130">
            <v>268125</v>
          </cell>
          <cell r="O130">
            <v>0</v>
          </cell>
          <cell r="P130" t="e">
            <v>#REF!</v>
          </cell>
          <cell r="Q130" t="str">
            <v>COMMERCIAL</v>
          </cell>
          <cell r="R130" t="str">
            <v>3</v>
          </cell>
          <cell r="S130" t="str">
            <v>4332</v>
          </cell>
          <cell r="T130" t="str">
            <v>8528</v>
          </cell>
          <cell r="U130" t="str">
            <v>S</v>
          </cell>
          <cell r="V130" t="str">
            <v>Open Steel Skeleton</v>
          </cell>
          <cell r="W130">
            <v>63118</v>
          </cell>
          <cell r="X130">
            <v>0</v>
          </cell>
          <cell r="Y130">
            <v>140263</v>
          </cell>
          <cell r="Z130">
            <v>0</v>
          </cell>
          <cell r="AA130" t="str">
            <v>.550000</v>
          </cell>
          <cell r="AB130" t="str">
            <v>C</v>
          </cell>
          <cell r="AC130" t="str">
            <v>Average</v>
          </cell>
          <cell r="AD130" t="str">
            <v>1978</v>
          </cell>
          <cell r="AE130" t="str">
            <v>1978</v>
          </cell>
          <cell r="AF130" t="str">
            <v>0</v>
          </cell>
          <cell r="AG130" t="str">
            <v>1979</v>
          </cell>
          <cell r="AH130">
            <v>0</v>
          </cell>
          <cell r="AI130" t="str">
            <v>01/01/1997</v>
          </cell>
          <cell r="AJ130">
            <v>0</v>
          </cell>
          <cell r="AK130">
            <v>2772</v>
          </cell>
          <cell r="AL130">
            <v>2772</v>
          </cell>
          <cell r="AM130">
            <v>0</v>
          </cell>
          <cell r="AN130">
            <v>0</v>
          </cell>
          <cell r="AO130">
            <v>0</v>
          </cell>
          <cell r="AP130">
            <v>2772</v>
          </cell>
          <cell r="AQ130">
            <v>216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 t="str">
            <v>6</v>
          </cell>
          <cell r="BB130" t="str">
            <v>LT 1</v>
          </cell>
          <cell r="BC130" t="str">
            <v>YALE STREET ACRES SEC 1</v>
          </cell>
          <cell r="BD130" t="str">
            <v>5006</v>
          </cell>
          <cell r="BE130" t="str">
            <v>Inner Northwest</v>
          </cell>
          <cell r="BF130" t="str">
            <v>172</v>
          </cell>
          <cell r="BG130" t="str">
            <v>1F Oak Forest, Garden Oaks, Independence Heights</v>
          </cell>
          <cell r="BH130" t="str">
            <v>5922.00</v>
          </cell>
          <cell r="BI130" t="str">
            <v>0</v>
          </cell>
          <cell r="BJ130" t="str">
            <v>01</v>
          </cell>
          <cell r="BK130" t="str">
            <v>5360A</v>
          </cell>
          <cell r="BL130" t="str">
            <v>452M</v>
          </cell>
          <cell r="BM130" t="str">
            <v>001 040 041 042 043 044 048 061</v>
          </cell>
          <cell r="BN130" t="str">
            <v>Real, Commercial</v>
          </cell>
          <cell r="BO130" t="str">
            <v>F1</v>
          </cell>
          <cell r="BP130" t="str">
            <v>Real, Commercial</v>
          </cell>
          <cell r="BQ130" t="str">
            <v>Auto Service Garage</v>
          </cell>
          <cell r="BR130" t="str">
            <v>Service Repair Garage</v>
          </cell>
          <cell r="BS130" t="str">
            <v>8000</v>
          </cell>
          <cell r="BT130" t="str">
            <v>Land Neighborhood General Assignment</v>
          </cell>
          <cell r="BU130">
            <v>45720</v>
          </cell>
          <cell r="BV130" t="str">
            <v>SF</v>
          </cell>
          <cell r="BW130" t="str">
            <v>1.0000</v>
          </cell>
          <cell r="BX130" t="str">
            <v>1.0000</v>
          </cell>
          <cell r="BY130" t="str">
            <v>1.0000</v>
          </cell>
          <cell r="BZ130" t="str">
            <v>1.0000</v>
          </cell>
          <cell r="CA130">
            <v>10</v>
          </cell>
          <cell r="CB130">
            <v>10</v>
          </cell>
          <cell r="CC130">
            <v>457200</v>
          </cell>
          <cell r="CD130">
            <v>-1</v>
          </cell>
          <cell r="CE130" t="str">
            <v>05808900000013</v>
          </cell>
        </row>
        <row r="131">
          <cell r="C131" t="str">
            <v>05823000000191</v>
          </cell>
          <cell r="D131" t="str">
            <v>0582300000019</v>
          </cell>
          <cell r="E131" t="str">
            <v>01/02/1988</v>
          </cell>
          <cell r="F131" t="str">
            <v>LEWIS JOEL HOWARD</v>
          </cell>
          <cell r="G131" t="str">
            <v>MY MECHANIC</v>
          </cell>
          <cell r="H131" t="str">
            <v>Guttman</v>
          </cell>
          <cell r="I131" t="str">
            <v>2536 W HOLCOMBE BLVD</v>
          </cell>
          <cell r="J131" t="str">
            <v>HOUSTON</v>
          </cell>
          <cell r="K131" t="str">
            <v>77030</v>
          </cell>
          <cell r="L131">
            <v>947800</v>
          </cell>
          <cell r="M131">
            <v>965504</v>
          </cell>
          <cell r="N131">
            <v>947800</v>
          </cell>
          <cell r="O131">
            <v>0</v>
          </cell>
          <cell r="P131" t="e">
            <v>#REF!</v>
          </cell>
          <cell r="Q131" t="str">
            <v>COMMERCIAL</v>
          </cell>
          <cell r="R131" t="str">
            <v>1</v>
          </cell>
          <cell r="S131" t="str">
            <v>4332</v>
          </cell>
          <cell r="T131" t="str">
            <v>8528</v>
          </cell>
          <cell r="U131" t="str">
            <v>C</v>
          </cell>
          <cell r="V131" t="str">
            <v>Masonry Bearing</v>
          </cell>
          <cell r="W131">
            <v>154404</v>
          </cell>
          <cell r="X131">
            <v>0</v>
          </cell>
          <cell r="Y131">
            <v>249038</v>
          </cell>
          <cell r="Z131">
            <v>0</v>
          </cell>
          <cell r="AA131" t="str">
            <v>.380000</v>
          </cell>
          <cell r="AB131" t="str">
            <v>C</v>
          </cell>
          <cell r="AC131" t="str">
            <v>Average</v>
          </cell>
          <cell r="AD131" t="str">
            <v>1997</v>
          </cell>
          <cell r="AE131" t="str">
            <v>1997</v>
          </cell>
          <cell r="AF131" t="str">
            <v>0</v>
          </cell>
          <cell r="AG131" t="str">
            <v>1998</v>
          </cell>
          <cell r="AH131" t="str">
            <v>486</v>
          </cell>
          <cell r="AI131" t="str">
            <v>01/01/2004</v>
          </cell>
          <cell r="AJ131">
            <v>0</v>
          </cell>
          <cell r="AK131">
            <v>3750</v>
          </cell>
          <cell r="AL131">
            <v>5244</v>
          </cell>
          <cell r="AM131">
            <v>0</v>
          </cell>
          <cell r="AN131">
            <v>0</v>
          </cell>
          <cell r="AO131">
            <v>0</v>
          </cell>
          <cell r="AP131">
            <v>3750</v>
          </cell>
          <cell r="AQ131">
            <v>250</v>
          </cell>
          <cell r="AR131">
            <v>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 t="str">
            <v>3</v>
          </cell>
          <cell r="BB131" t="str">
            <v>LTS 19 &amp; 20 BLK 2</v>
          </cell>
          <cell r="BC131" t="str">
            <v>CAROLINA PLACE</v>
          </cell>
          <cell r="BD131" t="str">
            <v>5003</v>
          </cell>
          <cell r="BE131" t="str">
            <v>Inner Loop West</v>
          </cell>
          <cell r="BF131" t="str">
            <v>110</v>
          </cell>
          <cell r="BG131" t="str">
            <v>1B Bellaire, West Univesity, Southampton Areas</v>
          </cell>
          <cell r="BH131" t="str">
            <v>5905.04</v>
          </cell>
          <cell r="BI131" t="str">
            <v>0</v>
          </cell>
          <cell r="BJ131" t="str">
            <v>01</v>
          </cell>
          <cell r="BK131" t="str">
            <v>5255D</v>
          </cell>
          <cell r="BL131" t="str">
            <v>532G</v>
          </cell>
          <cell r="BM131" t="str">
            <v>001 040 041 042 043 044 048 061</v>
          </cell>
          <cell r="BN131" t="str">
            <v>Real, Commercial</v>
          </cell>
          <cell r="BO131" t="str">
            <v>F1</v>
          </cell>
          <cell r="BP131" t="str">
            <v>Real, Commercial</v>
          </cell>
          <cell r="BQ131" t="str">
            <v>Auto Service Garage</v>
          </cell>
          <cell r="BR131" t="str">
            <v>Service Repair Garage</v>
          </cell>
          <cell r="BS131" t="str">
            <v>8002</v>
          </cell>
          <cell r="BT131" t="str">
            <v>Land Neighborhood Section 2</v>
          </cell>
          <cell r="BU131">
            <v>12400</v>
          </cell>
          <cell r="BV131" t="str">
            <v>SF</v>
          </cell>
          <cell r="BW131" t="str">
            <v>1.0000</v>
          </cell>
          <cell r="BX131" t="str">
            <v>1.0000</v>
          </cell>
          <cell r="BY131" t="str">
            <v>1.0000</v>
          </cell>
          <cell r="BZ131" t="str">
            <v>1.0000</v>
          </cell>
          <cell r="CA131">
            <v>65</v>
          </cell>
          <cell r="CB131">
            <v>65</v>
          </cell>
          <cell r="CC131">
            <v>806000</v>
          </cell>
          <cell r="CD131">
            <v>-1</v>
          </cell>
          <cell r="CE131" t="str">
            <v>05823000000191</v>
          </cell>
        </row>
        <row r="132">
          <cell r="C132" t="str">
            <v>05901500100021</v>
          </cell>
          <cell r="D132" t="str">
            <v>0590150010002</v>
          </cell>
          <cell r="E132" t="str">
            <v>03/12/2008</v>
          </cell>
          <cell r="F132" t="str">
            <v>AIRLINE DRIVE PARTNERS LP</v>
          </cell>
          <cell r="G132">
            <v>0</v>
          </cell>
          <cell r="H132" t="str">
            <v>Avi</v>
          </cell>
          <cell r="I132" t="str">
            <v>4704 AIRLINE DR</v>
          </cell>
          <cell r="J132" t="str">
            <v>HOUSTON</v>
          </cell>
          <cell r="K132" t="str">
            <v>77022</v>
          </cell>
          <cell r="L132">
            <v>965000</v>
          </cell>
          <cell r="M132">
            <v>1506872</v>
          </cell>
          <cell r="N132">
            <v>1151745</v>
          </cell>
          <cell r="O132">
            <v>0</v>
          </cell>
          <cell r="P132" t="e">
            <v>#REF!</v>
          </cell>
          <cell r="Q132" t="str">
            <v>COMMERCIAL</v>
          </cell>
          <cell r="R132" t="str">
            <v>1</v>
          </cell>
          <cell r="S132" t="str">
            <v>4374</v>
          </cell>
          <cell r="T132" t="str">
            <v>8412</v>
          </cell>
          <cell r="U132" t="str">
            <v>C</v>
          </cell>
          <cell r="V132" t="str">
            <v>Masonry Bearing</v>
          </cell>
          <cell r="W132">
            <v>529337</v>
          </cell>
          <cell r="X132">
            <v>0</v>
          </cell>
          <cell r="Y132">
            <v>1592469</v>
          </cell>
          <cell r="Z132">
            <v>0</v>
          </cell>
          <cell r="AA132" t="str">
            <v>.667600</v>
          </cell>
          <cell r="AB132" t="str">
            <v>C</v>
          </cell>
          <cell r="AC132" t="str">
            <v>Average</v>
          </cell>
          <cell r="AD132" t="str">
            <v>1980</v>
          </cell>
          <cell r="AE132" t="str">
            <v>1980</v>
          </cell>
          <cell r="AF132" t="str">
            <v>0</v>
          </cell>
          <cell r="AG132" t="str">
            <v>1981</v>
          </cell>
          <cell r="AH132" t="str">
            <v>IIR</v>
          </cell>
          <cell r="AI132" t="str">
            <v>01/01/2004</v>
          </cell>
          <cell r="AJ132" t="str">
            <v>KELLY MOORE PAINT CO INC ,DENTIST OFFICE  BAS(17680).</v>
          </cell>
          <cell r="AK132">
            <v>17544</v>
          </cell>
          <cell r="AL132">
            <v>17544</v>
          </cell>
          <cell r="AM132">
            <v>0</v>
          </cell>
          <cell r="AN132">
            <v>0</v>
          </cell>
          <cell r="AO132">
            <v>0</v>
          </cell>
          <cell r="AP132">
            <v>17544</v>
          </cell>
          <cell r="AQ132">
            <v>530</v>
          </cell>
          <cell r="AR132">
            <v>1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 t="str">
            <v>4</v>
          </cell>
          <cell r="BB132" t="str">
            <v>LT 3 &amp; TRS 1A 2A &amp; 4A BLK 1</v>
          </cell>
          <cell r="BC132" t="str">
            <v>LYERLY ACRES</v>
          </cell>
          <cell r="BD132" t="str">
            <v>5004</v>
          </cell>
          <cell r="BE132" t="str">
            <v>Inner North</v>
          </cell>
          <cell r="BF132" t="str">
            <v>151</v>
          </cell>
          <cell r="BG132" t="str">
            <v>1E Liberty/Kashmere/Houston/Croyden Gardens Areas</v>
          </cell>
          <cell r="BH132" t="str">
            <v>5919.06</v>
          </cell>
          <cell r="BI132" t="str">
            <v>0</v>
          </cell>
          <cell r="BJ132" t="str">
            <v>01</v>
          </cell>
          <cell r="BK132" t="str">
            <v>5360B</v>
          </cell>
          <cell r="BL132" t="str">
            <v>453F</v>
          </cell>
          <cell r="BM132" t="str">
            <v>001 040 041 042 043 044 048 061 949</v>
          </cell>
          <cell r="BN132" t="str">
            <v>Real, Commercial</v>
          </cell>
          <cell r="BO132" t="str">
            <v>F1</v>
          </cell>
          <cell r="BP132" t="str">
            <v>Real, Commercial</v>
          </cell>
          <cell r="BQ132" t="str">
            <v>Retail Multi-Occupancy</v>
          </cell>
          <cell r="BR132" t="str">
            <v>Neighborhood Shopping Ctr</v>
          </cell>
          <cell r="BS132" t="str">
            <v>8000</v>
          </cell>
          <cell r="BT132" t="str">
            <v>Land Neighborhood General Assignment</v>
          </cell>
          <cell r="BU132">
            <v>43560</v>
          </cell>
          <cell r="BV132" t="str">
            <v>SF</v>
          </cell>
          <cell r="BW132" t="str">
            <v>1.0000</v>
          </cell>
          <cell r="BX132" t="str">
            <v>1.0000</v>
          </cell>
          <cell r="BY132" t="str">
            <v>1.0000</v>
          </cell>
          <cell r="BZ132" t="str">
            <v>1.0000</v>
          </cell>
          <cell r="CA132">
            <v>10</v>
          </cell>
          <cell r="CB132">
            <v>10</v>
          </cell>
          <cell r="CC132">
            <v>435600</v>
          </cell>
          <cell r="CD132">
            <v>-1</v>
          </cell>
          <cell r="CE132" t="str">
            <v>05901500100021</v>
          </cell>
        </row>
        <row r="133">
          <cell r="C133" t="str">
            <v>06119600000071</v>
          </cell>
          <cell r="D133" t="str">
            <v>0611960000007</v>
          </cell>
          <cell r="E133" t="str">
            <v>09/06/2017</v>
          </cell>
          <cell r="F133" t="str">
            <v>COUNTY OF HARRIS ET AL</v>
          </cell>
          <cell r="G133">
            <v>0</v>
          </cell>
          <cell r="H133">
            <v>0</v>
          </cell>
          <cell r="I133" t="str">
            <v>5910 NAVIGATION BLVD</v>
          </cell>
          <cell r="J133" t="str">
            <v>HOUSTON</v>
          </cell>
          <cell r="K133" t="str">
            <v>77011</v>
          </cell>
          <cell r="L133">
            <v>1100000</v>
          </cell>
          <cell r="M133">
            <v>0</v>
          </cell>
          <cell r="N133">
            <v>0</v>
          </cell>
          <cell r="O133">
            <v>0</v>
          </cell>
          <cell r="P133" t="e">
            <v>#REF!</v>
          </cell>
          <cell r="Q133" t="str">
            <v>COMMERCIAL</v>
          </cell>
          <cell r="R133" t="str">
            <v>1</v>
          </cell>
          <cell r="S133" t="str">
            <v>4380</v>
          </cell>
          <cell r="T133" t="str">
            <v>8454</v>
          </cell>
          <cell r="U133" t="str">
            <v>C</v>
          </cell>
          <cell r="V133" t="str">
            <v>Masonry Bearing</v>
          </cell>
          <cell r="W133">
            <v>524274</v>
          </cell>
          <cell r="X133">
            <v>0</v>
          </cell>
          <cell r="Y133">
            <v>1451478</v>
          </cell>
          <cell r="Z133">
            <v>0</v>
          </cell>
          <cell r="AA133" t="str">
            <v>.638800</v>
          </cell>
          <cell r="AB133" t="str">
            <v>C</v>
          </cell>
          <cell r="AC133" t="str">
            <v>Average</v>
          </cell>
          <cell r="AD133" t="str">
            <v>1940</v>
          </cell>
          <cell r="AE133" t="str">
            <v>1940</v>
          </cell>
          <cell r="AF133" t="str">
            <v>0</v>
          </cell>
          <cell r="AG133" t="str">
            <v>1941</v>
          </cell>
          <cell r="AH133" t="str">
            <v>HTS</v>
          </cell>
          <cell r="AI133" t="str">
            <v>01/01/2004</v>
          </cell>
          <cell r="AJ133" t="str">
            <v>HEAD &amp; GUILD CRANE RENTAL    2012- AS INSTRUCTED BY THE 2011 PERMIT, I CALLED THE AGENT MR. PATCHEN, BUT HE WAS NEVER AVAILBLE TO MEET AT THE SITE TO</v>
          </cell>
          <cell r="AK133">
            <v>27663</v>
          </cell>
          <cell r="AL133">
            <v>35517</v>
          </cell>
          <cell r="AM133">
            <v>0</v>
          </cell>
          <cell r="AN133">
            <v>0</v>
          </cell>
          <cell r="AO133">
            <v>0</v>
          </cell>
          <cell r="AP133">
            <v>27663</v>
          </cell>
          <cell r="AQ133">
            <v>704</v>
          </cell>
          <cell r="AR133">
            <v>1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 t="str">
            <v>2</v>
          </cell>
          <cell r="BB133" t="str">
            <v>TR 7A</v>
          </cell>
          <cell r="BC133" t="str">
            <v>NEILS ESPERSON INDUSTRIAL DIST</v>
          </cell>
          <cell r="BD133" t="str">
            <v>6002</v>
          </cell>
          <cell r="BE133" t="str">
            <v>Inner Loop Southeast</v>
          </cell>
          <cell r="BF133" t="str">
            <v>140</v>
          </cell>
          <cell r="BG133" t="str">
            <v>1D Navigation, Harrisburg, Lawndale Areas</v>
          </cell>
          <cell r="BH133" t="str">
            <v>5981.23</v>
          </cell>
          <cell r="BI133" t="str">
            <v>0</v>
          </cell>
          <cell r="BJ133" t="str">
            <v>01</v>
          </cell>
          <cell r="BK133" t="str">
            <v>5557C</v>
          </cell>
          <cell r="BL133" t="str">
            <v>494U</v>
          </cell>
          <cell r="BM133" t="str">
            <v>001 040 041 042 043 044 048 061 976</v>
          </cell>
          <cell r="BN133" t="str">
            <v>Other Exempt (Government)</v>
          </cell>
          <cell r="BO133" t="str">
            <v>X1</v>
          </cell>
          <cell r="BP133" t="str">
            <v>Other Exempt (Government)</v>
          </cell>
          <cell r="BQ133" t="str">
            <v>Distribution Warehouse</v>
          </cell>
          <cell r="BR133" t="str">
            <v>Shell, Industrial</v>
          </cell>
          <cell r="BS133" t="str">
            <v>8002</v>
          </cell>
          <cell r="BT133" t="str">
            <v>Land Neighborhood Section 2</v>
          </cell>
          <cell r="BU133">
            <v>87000</v>
          </cell>
          <cell r="BV133" t="str">
            <v>SF</v>
          </cell>
          <cell r="BW133" t="str">
            <v>1.0000</v>
          </cell>
          <cell r="BX133" t="str">
            <v>1.0000</v>
          </cell>
          <cell r="BY133" t="str">
            <v>1.0000</v>
          </cell>
          <cell r="BZ133" t="str">
            <v>1.0000</v>
          </cell>
          <cell r="CA133">
            <v>10</v>
          </cell>
          <cell r="CB133">
            <v>10</v>
          </cell>
          <cell r="CC133">
            <v>870000</v>
          </cell>
          <cell r="CD133">
            <v>-1</v>
          </cell>
          <cell r="CE133" t="str">
            <v>06119600000071</v>
          </cell>
        </row>
        <row r="134">
          <cell r="C134" t="str">
            <v>06119600000072</v>
          </cell>
          <cell r="D134" t="str">
            <v>0611960000007</v>
          </cell>
          <cell r="E134" t="str">
            <v>09/06/2017</v>
          </cell>
          <cell r="F134" t="str">
            <v>COUNTY OF HARRIS ET AL</v>
          </cell>
          <cell r="G134">
            <v>0</v>
          </cell>
          <cell r="H134">
            <v>0</v>
          </cell>
          <cell r="I134" t="str">
            <v>5910 NAVIGATION BLVD</v>
          </cell>
          <cell r="J134" t="str">
            <v>HOUSTON</v>
          </cell>
          <cell r="K134" t="str">
            <v>77011</v>
          </cell>
          <cell r="L134">
            <v>1100000</v>
          </cell>
          <cell r="M134">
            <v>0</v>
          </cell>
          <cell r="N134">
            <v>0</v>
          </cell>
          <cell r="O134">
            <v>0</v>
          </cell>
          <cell r="P134" t="e">
            <v>#REF!</v>
          </cell>
          <cell r="Q134" t="str">
            <v>COMMERCIAL</v>
          </cell>
          <cell r="R134" t="str">
            <v>2</v>
          </cell>
          <cell r="S134" t="str">
            <v>4399</v>
          </cell>
          <cell r="T134" t="str">
            <v>8454</v>
          </cell>
          <cell r="U134" t="str">
            <v>S</v>
          </cell>
          <cell r="V134" t="str">
            <v>Open Steel Skeleton</v>
          </cell>
          <cell r="W134">
            <v>43540</v>
          </cell>
          <cell r="X134">
            <v>0</v>
          </cell>
          <cell r="Y134">
            <v>87080</v>
          </cell>
          <cell r="Z134">
            <v>0</v>
          </cell>
          <cell r="AA134" t="str">
            <v>.500000</v>
          </cell>
          <cell r="AB134" t="str">
            <v>E</v>
          </cell>
          <cell r="AC134" t="str">
            <v>Very Low</v>
          </cell>
          <cell r="AD134" t="str">
            <v>1968</v>
          </cell>
          <cell r="AE134" t="str">
            <v>1968</v>
          </cell>
          <cell r="AF134" t="str">
            <v>0</v>
          </cell>
          <cell r="AG134" t="str">
            <v>1969</v>
          </cell>
          <cell r="AH134">
            <v>0</v>
          </cell>
          <cell r="AI134" t="str">
            <v>01/01/1997</v>
          </cell>
          <cell r="AJ134">
            <v>0</v>
          </cell>
          <cell r="AK134">
            <v>4000</v>
          </cell>
          <cell r="AL134">
            <v>4000</v>
          </cell>
          <cell r="AM134">
            <v>0</v>
          </cell>
          <cell r="AN134">
            <v>0</v>
          </cell>
          <cell r="AO134">
            <v>0</v>
          </cell>
          <cell r="AP134">
            <v>4000</v>
          </cell>
          <cell r="AQ134">
            <v>280</v>
          </cell>
          <cell r="AR134">
            <v>1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 t="str">
            <v>2</v>
          </cell>
          <cell r="BB134" t="str">
            <v>TR 7A</v>
          </cell>
          <cell r="BC134" t="str">
            <v>NEILS ESPERSON INDUSTRIAL DIST</v>
          </cell>
          <cell r="BD134" t="str">
            <v>6002</v>
          </cell>
          <cell r="BE134" t="str">
            <v>Inner Loop Southeast</v>
          </cell>
          <cell r="BF134" t="str">
            <v>140</v>
          </cell>
          <cell r="BG134" t="str">
            <v>1D Navigation, Harrisburg, Lawndale Areas</v>
          </cell>
          <cell r="BH134" t="str">
            <v>5981.23</v>
          </cell>
          <cell r="BI134" t="str">
            <v>0</v>
          </cell>
          <cell r="BJ134" t="str">
            <v>01</v>
          </cell>
          <cell r="BK134" t="str">
            <v>5557C</v>
          </cell>
          <cell r="BL134" t="str">
            <v>494U</v>
          </cell>
          <cell r="BM134" t="str">
            <v>001 040 041 042 043 044 048 061 976</v>
          </cell>
          <cell r="BN134" t="str">
            <v>Other Exempt (Government)</v>
          </cell>
          <cell r="BO134" t="str">
            <v>X1</v>
          </cell>
          <cell r="BP134" t="str">
            <v>Other Exempt (Government)</v>
          </cell>
          <cell r="BQ134" t="str">
            <v>Warehouse - Metallic</v>
          </cell>
          <cell r="BR134" t="str">
            <v>Shell, Industrial</v>
          </cell>
          <cell r="BS134" t="str">
            <v>8002</v>
          </cell>
          <cell r="BT134" t="str">
            <v>Land Neighborhood Section 2</v>
          </cell>
          <cell r="BU134">
            <v>87000</v>
          </cell>
          <cell r="BV134" t="str">
            <v>SF</v>
          </cell>
          <cell r="BW134" t="str">
            <v>1.0000</v>
          </cell>
          <cell r="BX134" t="str">
            <v>1.0000</v>
          </cell>
          <cell r="BY134" t="str">
            <v>1.0000</v>
          </cell>
          <cell r="BZ134" t="str">
            <v>1.0000</v>
          </cell>
          <cell r="CA134">
            <v>10</v>
          </cell>
          <cell r="CB134">
            <v>10</v>
          </cell>
          <cell r="CC134">
            <v>870000</v>
          </cell>
          <cell r="CD134">
            <v>-1</v>
          </cell>
          <cell r="CE134" t="str">
            <v>06119600000072</v>
          </cell>
        </row>
        <row r="135">
          <cell r="C135" t="str">
            <v>06119600000073</v>
          </cell>
          <cell r="D135" t="str">
            <v>0611960000007</v>
          </cell>
          <cell r="E135" t="str">
            <v>09/06/2017</v>
          </cell>
          <cell r="F135" t="str">
            <v>COUNTY OF HARRIS ET AL</v>
          </cell>
          <cell r="G135">
            <v>0</v>
          </cell>
          <cell r="H135">
            <v>0</v>
          </cell>
          <cell r="I135" t="str">
            <v>5910 NAVIGATION BLVD</v>
          </cell>
          <cell r="J135" t="str">
            <v>HOUSTON</v>
          </cell>
          <cell r="K135" t="str">
            <v>77011</v>
          </cell>
          <cell r="L135">
            <v>1100000</v>
          </cell>
          <cell r="M135">
            <v>0</v>
          </cell>
          <cell r="N135">
            <v>0</v>
          </cell>
          <cell r="O135">
            <v>0</v>
          </cell>
          <cell r="P135" t="e">
            <v>#REF!</v>
          </cell>
          <cell r="Q135" t="str">
            <v>COMMERCIAL</v>
          </cell>
          <cell r="R135" t="str">
            <v>3</v>
          </cell>
          <cell r="S135" t="str">
            <v>4399</v>
          </cell>
          <cell r="T135" t="str">
            <v>8454</v>
          </cell>
          <cell r="U135" t="str">
            <v>S</v>
          </cell>
          <cell r="V135" t="str">
            <v>Open Steel Skeleton</v>
          </cell>
          <cell r="W135">
            <v>63392</v>
          </cell>
          <cell r="X135">
            <v>0</v>
          </cell>
          <cell r="Y135">
            <v>126784</v>
          </cell>
          <cell r="Z135">
            <v>0</v>
          </cell>
          <cell r="AA135" t="str">
            <v>.500000</v>
          </cell>
          <cell r="AB135" t="str">
            <v>E</v>
          </cell>
          <cell r="AC135" t="str">
            <v>Very Low</v>
          </cell>
          <cell r="AD135" t="str">
            <v>1972</v>
          </cell>
          <cell r="AE135" t="str">
            <v>1972</v>
          </cell>
          <cell r="AF135" t="str">
            <v>0</v>
          </cell>
          <cell r="AG135" t="str">
            <v>1973</v>
          </cell>
          <cell r="AH135">
            <v>0</v>
          </cell>
          <cell r="AI135" t="str">
            <v>01/01/1997</v>
          </cell>
          <cell r="AJ135">
            <v>0</v>
          </cell>
          <cell r="AK135">
            <v>5600</v>
          </cell>
          <cell r="AL135">
            <v>5600</v>
          </cell>
          <cell r="AM135">
            <v>0</v>
          </cell>
          <cell r="AN135">
            <v>0</v>
          </cell>
          <cell r="AO135">
            <v>0</v>
          </cell>
          <cell r="AP135">
            <v>5600</v>
          </cell>
          <cell r="AQ135">
            <v>360</v>
          </cell>
          <cell r="AR135">
            <v>1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 t="str">
            <v>2</v>
          </cell>
          <cell r="BB135" t="str">
            <v>TR 7A</v>
          </cell>
          <cell r="BC135" t="str">
            <v>NEILS ESPERSON INDUSTRIAL DIST</v>
          </cell>
          <cell r="BD135" t="str">
            <v>6002</v>
          </cell>
          <cell r="BE135" t="str">
            <v>Inner Loop Southeast</v>
          </cell>
          <cell r="BF135" t="str">
            <v>140</v>
          </cell>
          <cell r="BG135" t="str">
            <v>1D Navigation, Harrisburg, Lawndale Areas</v>
          </cell>
          <cell r="BH135" t="str">
            <v>5981.23</v>
          </cell>
          <cell r="BI135" t="str">
            <v>0</v>
          </cell>
          <cell r="BJ135" t="str">
            <v>01</v>
          </cell>
          <cell r="BK135" t="str">
            <v>5557C</v>
          </cell>
          <cell r="BL135" t="str">
            <v>494U</v>
          </cell>
          <cell r="BM135" t="str">
            <v>001 040 041 042 043 044 048 061 976</v>
          </cell>
          <cell r="BN135" t="str">
            <v>Other Exempt (Government)</v>
          </cell>
          <cell r="BO135" t="str">
            <v>X1</v>
          </cell>
          <cell r="BP135" t="str">
            <v>Other Exempt (Government)</v>
          </cell>
          <cell r="BQ135" t="str">
            <v>Warehouse - Metallic</v>
          </cell>
          <cell r="BR135" t="str">
            <v>Shell, Industrial</v>
          </cell>
          <cell r="BS135" t="str">
            <v>8002</v>
          </cell>
          <cell r="BT135" t="str">
            <v>Land Neighborhood Section 2</v>
          </cell>
          <cell r="BU135">
            <v>87000</v>
          </cell>
          <cell r="BV135" t="str">
            <v>SF</v>
          </cell>
          <cell r="BW135" t="str">
            <v>1.0000</v>
          </cell>
          <cell r="BX135" t="str">
            <v>1.0000</v>
          </cell>
          <cell r="BY135" t="str">
            <v>1.0000</v>
          </cell>
          <cell r="BZ135" t="str">
            <v>1.0000</v>
          </cell>
          <cell r="CA135">
            <v>10</v>
          </cell>
          <cell r="CB135">
            <v>10</v>
          </cell>
          <cell r="CC135">
            <v>870000</v>
          </cell>
          <cell r="CD135">
            <v>-1</v>
          </cell>
          <cell r="CE135" t="str">
            <v>06119600000073</v>
          </cell>
        </row>
        <row r="136">
          <cell r="C136" t="str">
            <v>06119600000611</v>
          </cell>
          <cell r="D136" t="str">
            <v>0611960000061</v>
          </cell>
          <cell r="E136" t="str">
            <v>09/06/2017</v>
          </cell>
          <cell r="F136" t="str">
            <v>COUNTY OF HARRIS ET AL</v>
          </cell>
          <cell r="G136">
            <v>0</v>
          </cell>
          <cell r="H136">
            <v>0</v>
          </cell>
          <cell r="I136" t="str">
            <v>5800 NAVIGATION BLVD</v>
          </cell>
          <cell r="J136" t="str">
            <v>HOUSTON</v>
          </cell>
          <cell r="K136" t="str">
            <v>77011</v>
          </cell>
          <cell r="L136">
            <v>592021</v>
          </cell>
          <cell r="M136">
            <v>0</v>
          </cell>
          <cell r="N136">
            <v>0</v>
          </cell>
          <cell r="O136">
            <v>0</v>
          </cell>
          <cell r="P136" t="e">
            <v>#REF!</v>
          </cell>
          <cell r="Q136" t="str">
            <v>COMMERCIAL</v>
          </cell>
          <cell r="R136" t="str">
            <v>1</v>
          </cell>
          <cell r="S136" t="str">
            <v>4353</v>
          </cell>
          <cell r="T136" t="str">
            <v>8344</v>
          </cell>
          <cell r="U136" t="str">
            <v>C</v>
          </cell>
          <cell r="V136" t="str">
            <v>Masonry Bearing</v>
          </cell>
          <cell r="W136">
            <v>48558</v>
          </cell>
          <cell r="X136">
            <v>0</v>
          </cell>
          <cell r="Y136">
            <v>107906</v>
          </cell>
          <cell r="Z136">
            <v>0</v>
          </cell>
          <cell r="AA136" t="str">
            <v>.550000</v>
          </cell>
          <cell r="AB136" t="str">
            <v>D</v>
          </cell>
          <cell r="AC136" t="str">
            <v>Low</v>
          </cell>
          <cell r="AD136" t="str">
            <v>1951</v>
          </cell>
          <cell r="AE136" t="str">
            <v>1951</v>
          </cell>
          <cell r="AF136" t="str">
            <v>0</v>
          </cell>
          <cell r="AG136" t="str">
            <v>1952</v>
          </cell>
          <cell r="AH136" t="str">
            <v>MAS</v>
          </cell>
          <cell r="AI136" t="str">
            <v>01/01/2004</v>
          </cell>
          <cell r="AJ136" t="str">
            <v>NICE OFFICE FINISH  240 N NORWOOD</v>
          </cell>
          <cell r="AK136">
            <v>1376</v>
          </cell>
          <cell r="AL136">
            <v>1376</v>
          </cell>
          <cell r="AM136">
            <v>0</v>
          </cell>
          <cell r="AN136">
            <v>0</v>
          </cell>
          <cell r="AO136">
            <v>0</v>
          </cell>
          <cell r="AP136">
            <v>1376</v>
          </cell>
          <cell r="AQ136">
            <v>118</v>
          </cell>
          <cell r="AR136">
            <v>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 t="str">
            <v>26</v>
          </cell>
          <cell r="BB136" t="str">
            <v>TRS 7 &amp; 7E</v>
          </cell>
          <cell r="BC136" t="str">
            <v>NEILS ESPERSON INDUSTRIAL DIST</v>
          </cell>
          <cell r="BD136" t="str">
            <v>4026</v>
          </cell>
          <cell r="BE136" t="str">
            <v>Inner Loop East</v>
          </cell>
          <cell r="BF136" t="str">
            <v>140</v>
          </cell>
          <cell r="BG136" t="str">
            <v>1D Navigation, Harrisburg, Lawndale Areas</v>
          </cell>
          <cell r="BH136" t="str">
            <v>5981.23</v>
          </cell>
          <cell r="BI136" t="str">
            <v>0</v>
          </cell>
          <cell r="BJ136" t="str">
            <v>01</v>
          </cell>
          <cell r="BK136" t="str">
            <v>5557C</v>
          </cell>
          <cell r="BL136" t="str">
            <v>494U</v>
          </cell>
          <cell r="BM136" t="str">
            <v>001 040 041 042 043 044 048 061 976</v>
          </cell>
          <cell r="BN136" t="str">
            <v>Other Exempt (Government)</v>
          </cell>
          <cell r="BO136" t="str">
            <v>X1</v>
          </cell>
          <cell r="BP136" t="str">
            <v>Other Exempt (Government)</v>
          </cell>
          <cell r="BQ136" t="str">
            <v>Office Bldgs. Low-Rise (1 to 4 Stories)</v>
          </cell>
          <cell r="BR136" t="str">
            <v>Office Building</v>
          </cell>
          <cell r="BS136" t="str">
            <v>8002</v>
          </cell>
          <cell r="BT136" t="str">
            <v>Land Neighborhood Section 2</v>
          </cell>
          <cell r="BU136">
            <v>80000</v>
          </cell>
          <cell r="BV136" t="str">
            <v>SF</v>
          </cell>
          <cell r="BW136" t="str">
            <v>1.0000</v>
          </cell>
          <cell r="BX136" t="str">
            <v>1.0000</v>
          </cell>
          <cell r="BY136" t="str">
            <v>1.0000</v>
          </cell>
          <cell r="BZ136" t="str">
            <v>1.0000</v>
          </cell>
          <cell r="CA136">
            <v>10</v>
          </cell>
          <cell r="CB136">
            <v>10</v>
          </cell>
          <cell r="CC136">
            <v>800000</v>
          </cell>
          <cell r="CD136">
            <v>-1</v>
          </cell>
          <cell r="CE136" t="str">
            <v>06119600000611</v>
          </cell>
        </row>
        <row r="137">
          <cell r="C137" t="str">
            <v>06119600000612</v>
          </cell>
          <cell r="D137" t="str">
            <v>0611960000061</v>
          </cell>
          <cell r="E137" t="str">
            <v>09/06/2017</v>
          </cell>
          <cell r="F137" t="str">
            <v>COUNTY OF HARRIS ET AL</v>
          </cell>
          <cell r="G137">
            <v>0</v>
          </cell>
          <cell r="H137">
            <v>0</v>
          </cell>
          <cell r="I137" t="str">
            <v>5800 NAVIGATION BLVD</v>
          </cell>
          <cell r="J137" t="str">
            <v>HOUSTON</v>
          </cell>
          <cell r="K137" t="str">
            <v>77011</v>
          </cell>
          <cell r="L137">
            <v>592021</v>
          </cell>
          <cell r="M137">
            <v>0</v>
          </cell>
          <cell r="N137">
            <v>0</v>
          </cell>
          <cell r="O137">
            <v>0</v>
          </cell>
          <cell r="P137" t="e">
            <v>#REF!</v>
          </cell>
          <cell r="Q137" t="str">
            <v>COMMERCIAL</v>
          </cell>
          <cell r="R137" t="str">
            <v>2</v>
          </cell>
          <cell r="S137" t="str">
            <v>4399</v>
          </cell>
          <cell r="T137" t="str">
            <v>8454</v>
          </cell>
          <cell r="U137" t="str">
            <v>S</v>
          </cell>
          <cell r="V137" t="str">
            <v>Open Steel Skeleton</v>
          </cell>
          <cell r="W137">
            <v>107180</v>
          </cell>
          <cell r="X137">
            <v>0</v>
          </cell>
          <cell r="Y137">
            <v>296732</v>
          </cell>
          <cell r="Z137">
            <v>0</v>
          </cell>
          <cell r="AA137" t="str">
            <v>.638800</v>
          </cell>
          <cell r="AB137" t="str">
            <v>C</v>
          </cell>
          <cell r="AC137" t="str">
            <v>Average</v>
          </cell>
          <cell r="AD137" t="str">
            <v>1960</v>
          </cell>
          <cell r="AE137" t="str">
            <v>1960</v>
          </cell>
          <cell r="AF137" t="str">
            <v>0</v>
          </cell>
          <cell r="AG137" t="str">
            <v>1961</v>
          </cell>
          <cell r="AH137">
            <v>0</v>
          </cell>
          <cell r="AI137" t="str">
            <v>01/01/1997</v>
          </cell>
          <cell r="AJ137" t="str">
            <v>5800 NAVIGATION - NO OTHER ADDRESS GIVEN ON NAVIGATION, USED 5800, PROPERTY FACES NAVIGATION &amp; NORWOOD    FRNT SECTION 17 FT WALL HEIGHT   BACK SECTIO</v>
          </cell>
          <cell r="AK137">
            <v>7896</v>
          </cell>
          <cell r="AL137">
            <v>8916</v>
          </cell>
          <cell r="AM137">
            <v>0</v>
          </cell>
          <cell r="AN137">
            <v>0</v>
          </cell>
          <cell r="AO137">
            <v>0</v>
          </cell>
          <cell r="AP137">
            <v>7896</v>
          </cell>
          <cell r="AQ137">
            <v>404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 t="str">
            <v>26</v>
          </cell>
          <cell r="BB137" t="str">
            <v>TRS 7 &amp; 7E</v>
          </cell>
          <cell r="BC137" t="str">
            <v>NEILS ESPERSON INDUSTRIAL DIST</v>
          </cell>
          <cell r="BD137" t="str">
            <v>4026</v>
          </cell>
          <cell r="BE137" t="str">
            <v>Inner Loop East</v>
          </cell>
          <cell r="BF137" t="str">
            <v>140</v>
          </cell>
          <cell r="BG137" t="str">
            <v>1D Navigation, Harrisburg, Lawndale Areas</v>
          </cell>
          <cell r="BH137" t="str">
            <v>5981.23</v>
          </cell>
          <cell r="BI137" t="str">
            <v>0</v>
          </cell>
          <cell r="BJ137" t="str">
            <v>01</v>
          </cell>
          <cell r="BK137" t="str">
            <v>5557C</v>
          </cell>
          <cell r="BL137" t="str">
            <v>494U</v>
          </cell>
          <cell r="BM137" t="str">
            <v>001 040 041 042 043 044 048 061 976</v>
          </cell>
          <cell r="BN137" t="str">
            <v>Other Exempt (Government)</v>
          </cell>
          <cell r="BO137" t="str">
            <v>X1</v>
          </cell>
          <cell r="BP137" t="str">
            <v>Other Exempt (Government)</v>
          </cell>
          <cell r="BQ137" t="str">
            <v>Warehouse - Metallic</v>
          </cell>
          <cell r="BR137" t="str">
            <v>Shell, Industrial</v>
          </cell>
          <cell r="BS137" t="str">
            <v>8002</v>
          </cell>
          <cell r="BT137" t="str">
            <v>Land Neighborhood Section 2</v>
          </cell>
          <cell r="BU137">
            <v>80000</v>
          </cell>
          <cell r="BV137" t="str">
            <v>SF</v>
          </cell>
          <cell r="BW137" t="str">
            <v>1.0000</v>
          </cell>
          <cell r="BX137" t="str">
            <v>1.0000</v>
          </cell>
          <cell r="BY137" t="str">
            <v>1.0000</v>
          </cell>
          <cell r="BZ137" t="str">
            <v>1.0000</v>
          </cell>
          <cell r="CA137">
            <v>10</v>
          </cell>
          <cell r="CB137">
            <v>10</v>
          </cell>
          <cell r="CC137">
            <v>800000</v>
          </cell>
          <cell r="CD137">
            <v>-1</v>
          </cell>
          <cell r="CE137" t="str">
            <v>06119600000612</v>
          </cell>
        </row>
        <row r="138">
          <cell r="C138" t="str">
            <v>06119600000613</v>
          </cell>
          <cell r="D138" t="str">
            <v>0611960000061</v>
          </cell>
          <cell r="E138" t="str">
            <v>09/06/2017</v>
          </cell>
          <cell r="F138" t="str">
            <v>COUNTY OF HARRIS ET AL</v>
          </cell>
          <cell r="G138">
            <v>0</v>
          </cell>
          <cell r="H138">
            <v>0</v>
          </cell>
          <cell r="I138" t="str">
            <v>5800 NAVIGATION BLVD</v>
          </cell>
          <cell r="J138" t="str">
            <v>HOUSTON</v>
          </cell>
          <cell r="K138" t="str">
            <v>77011</v>
          </cell>
          <cell r="L138">
            <v>592021</v>
          </cell>
          <cell r="M138">
            <v>0</v>
          </cell>
          <cell r="N138">
            <v>0</v>
          </cell>
          <cell r="O138">
            <v>0</v>
          </cell>
          <cell r="P138" t="e">
            <v>#REF!</v>
          </cell>
          <cell r="Q138" t="str">
            <v>COMMERCIAL</v>
          </cell>
          <cell r="R138" t="str">
            <v>3</v>
          </cell>
          <cell r="S138" t="str">
            <v>4399</v>
          </cell>
          <cell r="T138" t="str">
            <v>8471</v>
          </cell>
          <cell r="U138" t="str">
            <v>S</v>
          </cell>
          <cell r="V138" t="str">
            <v>Open Steel Skeleton</v>
          </cell>
          <cell r="W138">
            <v>19755</v>
          </cell>
          <cell r="X138">
            <v>0</v>
          </cell>
          <cell r="Y138">
            <v>54694</v>
          </cell>
          <cell r="Z138">
            <v>0</v>
          </cell>
          <cell r="AA138" t="str">
            <v>.638800</v>
          </cell>
          <cell r="AB138" t="str">
            <v>C</v>
          </cell>
          <cell r="AC138" t="str">
            <v>Average</v>
          </cell>
          <cell r="AD138" t="str">
            <v>1955</v>
          </cell>
          <cell r="AE138" t="str">
            <v>1955</v>
          </cell>
          <cell r="AF138" t="str">
            <v>0</v>
          </cell>
          <cell r="AG138" t="str">
            <v>1956</v>
          </cell>
          <cell r="AH138">
            <v>0</v>
          </cell>
          <cell r="AI138" t="str">
            <v>01/01/1997</v>
          </cell>
          <cell r="AJ138" t="str">
            <v>LIGHT BEAM CONSTRUCTION  SITS IN BACK</v>
          </cell>
          <cell r="AK138">
            <v>2557</v>
          </cell>
          <cell r="AL138">
            <v>2557</v>
          </cell>
          <cell r="AM138">
            <v>0</v>
          </cell>
          <cell r="AN138">
            <v>0</v>
          </cell>
          <cell r="AO138">
            <v>0</v>
          </cell>
          <cell r="AP138">
            <v>2557</v>
          </cell>
          <cell r="AQ138">
            <v>238</v>
          </cell>
          <cell r="AR138">
            <v>1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 t="str">
            <v>26</v>
          </cell>
          <cell r="BB138" t="str">
            <v>TRS 7 &amp; 7E</v>
          </cell>
          <cell r="BC138" t="str">
            <v>NEILS ESPERSON INDUSTRIAL DIST</v>
          </cell>
          <cell r="BD138" t="str">
            <v>4026</v>
          </cell>
          <cell r="BE138" t="str">
            <v>Inner Loop East</v>
          </cell>
          <cell r="BF138" t="str">
            <v>140</v>
          </cell>
          <cell r="BG138" t="str">
            <v>1D Navigation, Harrisburg, Lawndale Areas</v>
          </cell>
          <cell r="BH138" t="str">
            <v>5981.23</v>
          </cell>
          <cell r="BI138" t="str">
            <v>0</v>
          </cell>
          <cell r="BJ138" t="str">
            <v>01</v>
          </cell>
          <cell r="BK138" t="str">
            <v>5557C</v>
          </cell>
          <cell r="BL138" t="str">
            <v>494U</v>
          </cell>
          <cell r="BM138" t="str">
            <v>001 040 041 042 043 044 048 061 976</v>
          </cell>
          <cell r="BN138" t="str">
            <v>Other Exempt (Government)</v>
          </cell>
          <cell r="BO138" t="str">
            <v>X1</v>
          </cell>
          <cell r="BP138" t="str">
            <v>Other Exempt (Government)</v>
          </cell>
          <cell r="BQ138" t="str">
            <v>Warehouse - Metallic</v>
          </cell>
          <cell r="BR138" t="str">
            <v>Lt. Commercial Utility Build.</v>
          </cell>
          <cell r="BS138" t="str">
            <v>8002</v>
          </cell>
          <cell r="BT138" t="str">
            <v>Land Neighborhood Section 2</v>
          </cell>
          <cell r="BU138">
            <v>80000</v>
          </cell>
          <cell r="BV138" t="str">
            <v>SF</v>
          </cell>
          <cell r="BW138" t="str">
            <v>1.0000</v>
          </cell>
          <cell r="BX138" t="str">
            <v>1.0000</v>
          </cell>
          <cell r="BY138" t="str">
            <v>1.0000</v>
          </cell>
          <cell r="BZ138" t="str">
            <v>1.0000</v>
          </cell>
          <cell r="CA138">
            <v>10</v>
          </cell>
          <cell r="CB138">
            <v>10</v>
          </cell>
          <cell r="CC138">
            <v>800000</v>
          </cell>
          <cell r="CD138">
            <v>-1</v>
          </cell>
          <cell r="CE138" t="str">
            <v>06119600000613</v>
          </cell>
        </row>
        <row r="139">
          <cell r="C139" t="str">
            <v>06119600000614</v>
          </cell>
          <cell r="D139" t="str">
            <v>0611960000061</v>
          </cell>
          <cell r="E139" t="str">
            <v>09/06/2017</v>
          </cell>
          <cell r="F139" t="str">
            <v>COUNTY OF HARRIS ET AL</v>
          </cell>
          <cell r="G139">
            <v>0</v>
          </cell>
          <cell r="H139">
            <v>0</v>
          </cell>
          <cell r="I139" t="str">
            <v>5800 NAVIGATION BLVD</v>
          </cell>
          <cell r="J139" t="str">
            <v>HOUSTON</v>
          </cell>
          <cell r="K139" t="str">
            <v>77011</v>
          </cell>
          <cell r="L139">
            <v>592021</v>
          </cell>
          <cell r="M139">
            <v>0</v>
          </cell>
          <cell r="N139">
            <v>0</v>
          </cell>
          <cell r="O139">
            <v>0</v>
          </cell>
          <cell r="P139" t="e">
            <v>#REF!</v>
          </cell>
          <cell r="Q139" t="str">
            <v>COMMERCIAL</v>
          </cell>
          <cell r="R139" t="str">
            <v>4</v>
          </cell>
          <cell r="S139" t="str">
            <v>4398</v>
          </cell>
          <cell r="T139" t="str">
            <v>8454</v>
          </cell>
          <cell r="U139" t="str">
            <v>C</v>
          </cell>
          <cell r="V139" t="str">
            <v>Masonry Bearing</v>
          </cell>
          <cell r="W139">
            <v>15803</v>
          </cell>
          <cell r="X139">
            <v>0</v>
          </cell>
          <cell r="Y139">
            <v>31605</v>
          </cell>
          <cell r="Z139">
            <v>0</v>
          </cell>
          <cell r="AA139" t="str">
            <v>.500000</v>
          </cell>
          <cell r="AB139" t="str">
            <v>D</v>
          </cell>
          <cell r="AC139" t="str">
            <v>Low</v>
          </cell>
          <cell r="AD139" t="str">
            <v>1951</v>
          </cell>
          <cell r="AE139" t="str">
            <v>1951</v>
          </cell>
          <cell r="AF139" t="str">
            <v>0</v>
          </cell>
          <cell r="AG139" t="str">
            <v>2015</v>
          </cell>
          <cell r="AH139">
            <v>0</v>
          </cell>
          <cell r="AI139" t="str">
            <v>12/30/1899</v>
          </cell>
          <cell r="AJ139">
            <v>0</v>
          </cell>
          <cell r="AK139">
            <v>864</v>
          </cell>
          <cell r="AL139">
            <v>864</v>
          </cell>
          <cell r="AM139">
            <v>0</v>
          </cell>
          <cell r="AN139">
            <v>0</v>
          </cell>
          <cell r="AO139">
            <v>0</v>
          </cell>
          <cell r="AP139">
            <v>864</v>
          </cell>
          <cell r="AQ139">
            <v>86</v>
          </cell>
          <cell r="AR139">
            <v>1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 t="str">
            <v>26</v>
          </cell>
          <cell r="BB139" t="str">
            <v>TRS 7 &amp; 7E</v>
          </cell>
          <cell r="BC139" t="str">
            <v>NEILS ESPERSON INDUSTRIAL DIST</v>
          </cell>
          <cell r="BD139" t="str">
            <v>4026</v>
          </cell>
          <cell r="BE139" t="str">
            <v>Inner Loop East</v>
          </cell>
          <cell r="BF139" t="str">
            <v>140</v>
          </cell>
          <cell r="BG139" t="str">
            <v>1D Navigation, Harrisburg, Lawndale Areas</v>
          </cell>
          <cell r="BH139" t="str">
            <v>5981.23</v>
          </cell>
          <cell r="BI139" t="str">
            <v>0</v>
          </cell>
          <cell r="BJ139" t="str">
            <v>01</v>
          </cell>
          <cell r="BK139" t="str">
            <v>5557C</v>
          </cell>
          <cell r="BL139" t="str">
            <v>494U</v>
          </cell>
          <cell r="BM139" t="str">
            <v>001 040 041 042 043 044 048 061 976</v>
          </cell>
          <cell r="BN139" t="str">
            <v>Other Exempt (Government)</v>
          </cell>
          <cell r="BO139" t="str">
            <v>X1</v>
          </cell>
          <cell r="BP139" t="str">
            <v>Other Exempt (Government)</v>
          </cell>
          <cell r="BQ139" t="str">
            <v>Warehouse</v>
          </cell>
          <cell r="BR139" t="str">
            <v>Shell, Industrial</v>
          </cell>
          <cell r="BS139" t="str">
            <v>8002</v>
          </cell>
          <cell r="BT139" t="str">
            <v>Land Neighborhood Section 2</v>
          </cell>
          <cell r="BU139">
            <v>80000</v>
          </cell>
          <cell r="BV139" t="str">
            <v>SF</v>
          </cell>
          <cell r="BW139" t="str">
            <v>1.0000</v>
          </cell>
          <cell r="BX139" t="str">
            <v>1.0000</v>
          </cell>
          <cell r="BY139" t="str">
            <v>1.0000</v>
          </cell>
          <cell r="BZ139" t="str">
            <v>1.0000</v>
          </cell>
          <cell r="CA139">
            <v>10</v>
          </cell>
          <cell r="CB139">
            <v>10</v>
          </cell>
          <cell r="CC139">
            <v>800000</v>
          </cell>
          <cell r="CD139">
            <v>-1</v>
          </cell>
          <cell r="CE139" t="str">
            <v>06119600000614</v>
          </cell>
        </row>
        <row r="140">
          <cell r="C140" t="str">
            <v>06119600000621</v>
          </cell>
          <cell r="D140" t="str">
            <v>0611960000062</v>
          </cell>
          <cell r="E140" t="str">
            <v>09/06/2017</v>
          </cell>
          <cell r="F140" t="str">
            <v>COUNTY OF HARRIS ET AL</v>
          </cell>
          <cell r="G140" t="str">
            <v>BAKER HUGHES F.C.U.</v>
          </cell>
          <cell r="H140">
            <v>0</v>
          </cell>
          <cell r="I140" t="str">
            <v>5920 NAVIGATION BLVD</v>
          </cell>
          <cell r="J140" t="str">
            <v>HOUSTON</v>
          </cell>
          <cell r="K140" t="str">
            <v>77011</v>
          </cell>
          <cell r="L140">
            <v>125000</v>
          </cell>
          <cell r="M140">
            <v>0</v>
          </cell>
          <cell r="N140">
            <v>0</v>
          </cell>
          <cell r="O140">
            <v>0</v>
          </cell>
          <cell r="P140" t="e">
            <v>#REF!</v>
          </cell>
          <cell r="Q140" t="str">
            <v>COMMERCIAL</v>
          </cell>
          <cell r="R140" t="str">
            <v>1</v>
          </cell>
          <cell r="S140" t="str">
            <v>4353</v>
          </cell>
          <cell r="T140" t="str">
            <v>8344</v>
          </cell>
          <cell r="U140" t="str">
            <v>D</v>
          </cell>
          <cell r="V140" t="str">
            <v>Wood or Light Steel</v>
          </cell>
          <cell r="W140">
            <v>41893</v>
          </cell>
          <cell r="X140">
            <v>0</v>
          </cell>
          <cell r="Y140">
            <v>184064</v>
          </cell>
          <cell r="Z140">
            <v>0</v>
          </cell>
          <cell r="AA140" t="str">
            <v>.772400</v>
          </cell>
          <cell r="AB140" t="str">
            <v>E</v>
          </cell>
          <cell r="AC140" t="str">
            <v>Very Low</v>
          </cell>
          <cell r="AD140" t="str">
            <v>1949</v>
          </cell>
          <cell r="AE140" t="str">
            <v>1949</v>
          </cell>
          <cell r="AF140" t="str">
            <v>0</v>
          </cell>
          <cell r="AG140" t="str">
            <v>1950</v>
          </cell>
          <cell r="AH140" t="str">
            <v>MAS</v>
          </cell>
          <cell r="AI140" t="str">
            <v>01/01/2004</v>
          </cell>
          <cell r="AJ140">
            <v>0</v>
          </cell>
          <cell r="AK140">
            <v>3200</v>
          </cell>
          <cell r="AL140">
            <v>3200</v>
          </cell>
          <cell r="AM140">
            <v>0</v>
          </cell>
          <cell r="AN140">
            <v>0</v>
          </cell>
          <cell r="AO140">
            <v>0</v>
          </cell>
          <cell r="AP140">
            <v>3200</v>
          </cell>
          <cell r="AQ140">
            <v>240</v>
          </cell>
          <cell r="AR140">
            <v>1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 t="str">
            <v>26</v>
          </cell>
          <cell r="BB140" t="str">
            <v>TR 7H</v>
          </cell>
          <cell r="BC140" t="str">
            <v>NEILS ESPERSON INDUSTRIAL DIST</v>
          </cell>
          <cell r="BD140" t="str">
            <v>4026</v>
          </cell>
          <cell r="BE140" t="str">
            <v>Inner Loop East</v>
          </cell>
          <cell r="BF140" t="str">
            <v>140</v>
          </cell>
          <cell r="BG140" t="str">
            <v>1D Navigation, Harrisburg, Lawndale Areas</v>
          </cell>
          <cell r="BH140" t="str">
            <v>5981.23</v>
          </cell>
          <cell r="BI140" t="str">
            <v>0</v>
          </cell>
          <cell r="BJ140" t="str">
            <v>01</v>
          </cell>
          <cell r="BK140" t="str">
            <v>5557C</v>
          </cell>
          <cell r="BL140" t="str">
            <v>494U</v>
          </cell>
          <cell r="BM140" t="str">
            <v>001 040 041 042 043 044 048 061 976</v>
          </cell>
          <cell r="BN140" t="str">
            <v>Other Exempt (Government)</v>
          </cell>
          <cell r="BO140" t="str">
            <v>X1</v>
          </cell>
          <cell r="BP140" t="str">
            <v>Other Exempt (Government)</v>
          </cell>
          <cell r="BQ140" t="str">
            <v>Office Bldgs. Low-Rise (1 to 4 Stories)</v>
          </cell>
          <cell r="BR140" t="str">
            <v>Office Building</v>
          </cell>
          <cell r="BS140" t="str">
            <v>8002</v>
          </cell>
          <cell r="BT140" t="str">
            <v>Land Neighborhood Section 2</v>
          </cell>
          <cell r="BU140">
            <v>18750</v>
          </cell>
          <cell r="BV140" t="str">
            <v>SF</v>
          </cell>
          <cell r="BW140" t="str">
            <v>1.0000</v>
          </cell>
          <cell r="BX140" t="str">
            <v>1.0000</v>
          </cell>
          <cell r="BY140" t="str">
            <v>1.0000</v>
          </cell>
          <cell r="BZ140" t="str">
            <v>1.0000</v>
          </cell>
          <cell r="CA140">
            <v>10</v>
          </cell>
          <cell r="CB140">
            <v>10</v>
          </cell>
          <cell r="CC140">
            <v>187500</v>
          </cell>
          <cell r="CD140">
            <v>-1</v>
          </cell>
          <cell r="CE140" t="str">
            <v>06119600000621</v>
          </cell>
        </row>
        <row r="141">
          <cell r="C141" t="str">
            <v>06119600000622</v>
          </cell>
          <cell r="D141" t="str">
            <v>0611960000062</v>
          </cell>
          <cell r="E141" t="str">
            <v>09/06/2017</v>
          </cell>
          <cell r="F141" t="str">
            <v>COUNTY OF HARRIS ET AL</v>
          </cell>
          <cell r="G141" t="str">
            <v>BAKER HUGHES F.C.U.</v>
          </cell>
          <cell r="H141">
            <v>0</v>
          </cell>
          <cell r="I141" t="str">
            <v>5920 NAVIGATION BLVD</v>
          </cell>
          <cell r="J141" t="str">
            <v>HOUSTON</v>
          </cell>
          <cell r="K141" t="str">
            <v>77011</v>
          </cell>
          <cell r="L141">
            <v>125000</v>
          </cell>
          <cell r="M141">
            <v>0</v>
          </cell>
          <cell r="N141">
            <v>0</v>
          </cell>
          <cell r="O141">
            <v>0</v>
          </cell>
          <cell r="P141" t="e">
            <v>#REF!</v>
          </cell>
          <cell r="Q141" t="str">
            <v>COMMERCIAL</v>
          </cell>
          <cell r="R141" t="str">
            <v>2</v>
          </cell>
          <cell r="S141" t="str">
            <v>4399</v>
          </cell>
          <cell r="T141" t="str">
            <v>8454</v>
          </cell>
          <cell r="U141" t="str">
            <v>S</v>
          </cell>
          <cell r="V141" t="str">
            <v>Open Steel Skeleton</v>
          </cell>
          <cell r="W141">
            <v>22903</v>
          </cell>
          <cell r="X141">
            <v>0</v>
          </cell>
          <cell r="Y141">
            <v>90560</v>
          </cell>
          <cell r="Z141">
            <v>0</v>
          </cell>
          <cell r="AA141" t="str">
            <v>.747100</v>
          </cell>
          <cell r="AB141" t="str">
            <v>E</v>
          </cell>
          <cell r="AC141" t="str">
            <v>Very Low</v>
          </cell>
          <cell r="AD141" t="str">
            <v>1955</v>
          </cell>
          <cell r="AE141" t="str">
            <v>1955</v>
          </cell>
          <cell r="AF141" t="str">
            <v>0</v>
          </cell>
          <cell r="AG141" t="str">
            <v>1956</v>
          </cell>
          <cell r="AH141">
            <v>0</v>
          </cell>
          <cell r="AI141" t="str">
            <v>01/01/1997</v>
          </cell>
          <cell r="AJ141">
            <v>0</v>
          </cell>
          <cell r="AK141">
            <v>4000</v>
          </cell>
          <cell r="AL141">
            <v>4000</v>
          </cell>
          <cell r="AM141">
            <v>0</v>
          </cell>
          <cell r="AN141">
            <v>0</v>
          </cell>
          <cell r="AO141">
            <v>0</v>
          </cell>
          <cell r="AP141">
            <v>4000</v>
          </cell>
          <cell r="AQ141">
            <v>280</v>
          </cell>
          <cell r="AR141">
            <v>1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 t="str">
            <v>26</v>
          </cell>
          <cell r="BB141" t="str">
            <v>TR 7H</v>
          </cell>
          <cell r="BC141" t="str">
            <v>NEILS ESPERSON INDUSTRIAL DIST</v>
          </cell>
          <cell r="BD141" t="str">
            <v>4026</v>
          </cell>
          <cell r="BE141" t="str">
            <v>Inner Loop East</v>
          </cell>
          <cell r="BF141" t="str">
            <v>140</v>
          </cell>
          <cell r="BG141" t="str">
            <v>1D Navigation, Harrisburg, Lawndale Areas</v>
          </cell>
          <cell r="BH141" t="str">
            <v>5981.23</v>
          </cell>
          <cell r="BI141" t="str">
            <v>0</v>
          </cell>
          <cell r="BJ141" t="str">
            <v>01</v>
          </cell>
          <cell r="BK141" t="str">
            <v>5557C</v>
          </cell>
          <cell r="BL141" t="str">
            <v>494U</v>
          </cell>
          <cell r="BM141" t="str">
            <v>001 040 041 042 043 044 048 061 976</v>
          </cell>
          <cell r="BN141" t="str">
            <v>Other Exempt (Government)</v>
          </cell>
          <cell r="BO141" t="str">
            <v>X1</v>
          </cell>
          <cell r="BP141" t="str">
            <v>Other Exempt (Government)</v>
          </cell>
          <cell r="BQ141" t="str">
            <v>Warehouse - Metallic</v>
          </cell>
          <cell r="BR141" t="str">
            <v>Shell, Industrial</v>
          </cell>
          <cell r="BS141" t="str">
            <v>8002</v>
          </cell>
          <cell r="BT141" t="str">
            <v>Land Neighborhood Section 2</v>
          </cell>
          <cell r="BU141">
            <v>18750</v>
          </cell>
          <cell r="BV141" t="str">
            <v>SF</v>
          </cell>
          <cell r="BW141" t="str">
            <v>1.0000</v>
          </cell>
          <cell r="BX141" t="str">
            <v>1.0000</v>
          </cell>
          <cell r="BY141" t="str">
            <v>1.0000</v>
          </cell>
          <cell r="BZ141" t="str">
            <v>1.0000</v>
          </cell>
          <cell r="CA141">
            <v>10</v>
          </cell>
          <cell r="CB141">
            <v>10</v>
          </cell>
          <cell r="CC141">
            <v>187500</v>
          </cell>
          <cell r="CD141">
            <v>-1</v>
          </cell>
          <cell r="CE141" t="str">
            <v>06119600000622</v>
          </cell>
        </row>
        <row r="142">
          <cell r="C142" t="str">
            <v>06119800000241</v>
          </cell>
          <cell r="D142" t="str">
            <v>0611980000024</v>
          </cell>
          <cell r="E142" t="str">
            <v>12/31/2008</v>
          </cell>
          <cell r="F142" t="str">
            <v>EAST END HOLDINGS LTD</v>
          </cell>
          <cell r="G142" t="str">
            <v>GENERAL STEVEDORES, INC - WAREHOUSE</v>
          </cell>
          <cell r="H142" t="str">
            <v>Avi</v>
          </cell>
          <cell r="I142" t="str">
            <v>6028 NAVIGATION BLVD</v>
          </cell>
          <cell r="J142" t="str">
            <v>HOUSTON</v>
          </cell>
          <cell r="K142" t="str">
            <v>77011</v>
          </cell>
          <cell r="L142">
            <v>899000</v>
          </cell>
          <cell r="M142">
            <v>1393698</v>
          </cell>
          <cell r="N142">
            <v>1259064</v>
          </cell>
          <cell r="O142">
            <v>0</v>
          </cell>
          <cell r="P142" t="e">
            <v>#REF!</v>
          </cell>
          <cell r="Q142" t="str">
            <v>COMMERCIAL</v>
          </cell>
          <cell r="R142" t="str">
            <v>1</v>
          </cell>
          <cell r="S142" t="str">
            <v>4398</v>
          </cell>
          <cell r="T142" t="str">
            <v>8454</v>
          </cell>
          <cell r="U142" t="str">
            <v>C</v>
          </cell>
          <cell r="V142" t="str">
            <v>Masonry Bearing</v>
          </cell>
          <cell r="W142">
            <v>818837</v>
          </cell>
          <cell r="X142">
            <v>0</v>
          </cell>
          <cell r="Y142">
            <v>1926675</v>
          </cell>
          <cell r="Z142">
            <v>0</v>
          </cell>
          <cell r="AA142" t="str">
            <v>.575000</v>
          </cell>
          <cell r="AB142" t="str">
            <v>C</v>
          </cell>
          <cell r="AC142" t="str">
            <v>Average</v>
          </cell>
          <cell r="AD142" t="str">
            <v>1948</v>
          </cell>
          <cell r="AE142" t="str">
            <v>1948</v>
          </cell>
          <cell r="AF142" t="str">
            <v>0</v>
          </cell>
          <cell r="AG142" t="str">
            <v>1949</v>
          </cell>
          <cell r="AH142" t="str">
            <v>HTS</v>
          </cell>
          <cell r="AI142" t="str">
            <v>01/01/2004</v>
          </cell>
          <cell r="AJ142">
            <v>0</v>
          </cell>
          <cell r="AK142">
            <v>44869</v>
          </cell>
          <cell r="AL142">
            <v>47523</v>
          </cell>
          <cell r="AM142">
            <v>0</v>
          </cell>
          <cell r="AN142">
            <v>0</v>
          </cell>
          <cell r="AO142">
            <v>0</v>
          </cell>
          <cell r="AP142">
            <v>44869</v>
          </cell>
          <cell r="AQ142">
            <v>1244</v>
          </cell>
          <cell r="AR142">
            <v>1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 t="str">
            <v>2</v>
          </cell>
          <cell r="BB142" t="str">
            <v>LTS 11 &amp; 24</v>
          </cell>
          <cell r="BC142" t="str">
            <v>NEILS ESPERSON INDUSTRIAL DIST</v>
          </cell>
          <cell r="BD142" t="str">
            <v>6002</v>
          </cell>
          <cell r="BE142" t="str">
            <v>Inner Loop Southeast</v>
          </cell>
          <cell r="BF142" t="str">
            <v>140</v>
          </cell>
          <cell r="BG142" t="str">
            <v>1D Navigation, Harrisburg, Lawndale Areas</v>
          </cell>
          <cell r="BH142" t="str">
            <v>5981.23</v>
          </cell>
          <cell r="BI142" t="str">
            <v>0</v>
          </cell>
          <cell r="BJ142" t="str">
            <v>01</v>
          </cell>
          <cell r="BK142" t="str">
            <v>5557C</v>
          </cell>
          <cell r="BL142" t="str">
            <v>494U</v>
          </cell>
          <cell r="BM142" t="str">
            <v>001 040 041 042 043 044 048 061 976</v>
          </cell>
          <cell r="BN142" t="str">
            <v>Real, Commercial</v>
          </cell>
          <cell r="BO142" t="str">
            <v>F1</v>
          </cell>
          <cell r="BP142" t="str">
            <v>Real, Commercial</v>
          </cell>
          <cell r="BQ142" t="str">
            <v>Warehouse</v>
          </cell>
          <cell r="BR142" t="str">
            <v>Shell, Industrial</v>
          </cell>
          <cell r="BS142" t="str">
            <v>8002</v>
          </cell>
          <cell r="BT142" t="str">
            <v>Land Neighborhood Section 2</v>
          </cell>
          <cell r="BU142">
            <v>59730</v>
          </cell>
          <cell r="BV142" t="str">
            <v>SF</v>
          </cell>
          <cell r="BW142" t="str">
            <v>1.0000</v>
          </cell>
          <cell r="BX142" t="str">
            <v>1.0000</v>
          </cell>
          <cell r="BY142" t="str">
            <v>1.0000</v>
          </cell>
          <cell r="BZ142" t="str">
            <v>1.0000</v>
          </cell>
          <cell r="CA142">
            <v>10</v>
          </cell>
          <cell r="CB142">
            <v>10</v>
          </cell>
          <cell r="CC142">
            <v>597300</v>
          </cell>
          <cell r="CD142">
            <v>-1</v>
          </cell>
          <cell r="CE142" t="str">
            <v>06119800000241</v>
          </cell>
        </row>
        <row r="143">
          <cell r="C143" t="str">
            <v>06203100600011</v>
          </cell>
          <cell r="D143" t="str">
            <v>0620310060001</v>
          </cell>
          <cell r="E143" t="str">
            <v>03/19/2018</v>
          </cell>
          <cell r="F143" t="str">
            <v>ROMI T LLC</v>
          </cell>
          <cell r="G143">
            <v>0</v>
          </cell>
          <cell r="H143" t="str">
            <v>Avi</v>
          </cell>
          <cell r="I143" t="str">
            <v>6010 PLAINVIEW ST 1</v>
          </cell>
          <cell r="J143" t="str">
            <v>HOUSTON</v>
          </cell>
          <cell r="K143" t="str">
            <v>77087</v>
          </cell>
          <cell r="L143">
            <v>535720</v>
          </cell>
          <cell r="M143">
            <v>566002</v>
          </cell>
          <cell r="N143">
            <v>566002</v>
          </cell>
          <cell r="O143">
            <v>0</v>
          </cell>
          <cell r="P143" t="e">
            <v>#REF!</v>
          </cell>
          <cell r="Q143" t="str">
            <v>COMMERCIAL</v>
          </cell>
          <cell r="R143" t="str">
            <v>1</v>
          </cell>
          <cell r="S143" t="str">
            <v>4399</v>
          </cell>
          <cell r="T143" t="str">
            <v>8454</v>
          </cell>
          <cell r="U143" t="str">
            <v>S</v>
          </cell>
          <cell r="V143" t="str">
            <v>Open Steel Skeleton</v>
          </cell>
          <cell r="W143">
            <v>187900</v>
          </cell>
          <cell r="X143">
            <v>0</v>
          </cell>
          <cell r="Y143">
            <v>375800</v>
          </cell>
          <cell r="Z143">
            <v>0</v>
          </cell>
          <cell r="AA143" t="str">
            <v>.500000</v>
          </cell>
          <cell r="AB143" t="str">
            <v>C</v>
          </cell>
          <cell r="AC143" t="str">
            <v>Average</v>
          </cell>
          <cell r="AD143" t="str">
            <v>1965</v>
          </cell>
          <cell r="AE143" t="str">
            <v>1965</v>
          </cell>
          <cell r="AF143" t="str">
            <v>0</v>
          </cell>
          <cell r="AG143" t="str">
            <v>1966</v>
          </cell>
          <cell r="AH143" t="str">
            <v>124</v>
          </cell>
          <cell r="AI143" t="str">
            <v>01/01/2004</v>
          </cell>
          <cell r="AJ143">
            <v>0</v>
          </cell>
          <cell r="AK143">
            <v>10000</v>
          </cell>
          <cell r="AL143">
            <v>10216</v>
          </cell>
          <cell r="AM143">
            <v>0</v>
          </cell>
          <cell r="AN143">
            <v>0</v>
          </cell>
          <cell r="AO143">
            <v>0</v>
          </cell>
          <cell r="AP143">
            <v>10000</v>
          </cell>
          <cell r="AQ143">
            <v>400</v>
          </cell>
          <cell r="AR143">
            <v>1</v>
          </cell>
          <cell r="AS143">
            <v>0</v>
          </cell>
          <cell r="AT143">
            <v>0</v>
          </cell>
          <cell r="AU143">
            <v>0</v>
          </cell>
          <cell r="AV143" t="str">
            <v>1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 t="str">
            <v>2</v>
          </cell>
          <cell r="BB143" t="str">
            <v>TR 1A LT 1 LESS SE 30X40'</v>
          </cell>
          <cell r="BC143" t="str">
            <v>BLK 6</v>
          </cell>
          <cell r="BD143" t="str">
            <v>6002</v>
          </cell>
          <cell r="BE143" t="str">
            <v>Inner Loop Southeast</v>
          </cell>
          <cell r="BF143" t="str">
            <v>132</v>
          </cell>
          <cell r="BG143" t="str">
            <v>1C South of Old Spanish Trail btwn SH 288 and I-45</v>
          </cell>
          <cell r="BH143" t="str">
            <v>5981.05</v>
          </cell>
          <cell r="BI143" t="str">
            <v>0</v>
          </cell>
          <cell r="BJ143" t="str">
            <v>01</v>
          </cell>
          <cell r="BK143" t="str">
            <v>5554C</v>
          </cell>
          <cell r="BL143" t="str">
            <v>534U</v>
          </cell>
          <cell r="BM143" t="str">
            <v>001 040 041 042 043 044 048 061 943</v>
          </cell>
          <cell r="BN143" t="str">
            <v>Real, Commercial</v>
          </cell>
          <cell r="BO143" t="str">
            <v>F1</v>
          </cell>
          <cell r="BP143" t="str">
            <v>Real, Commercial</v>
          </cell>
          <cell r="BQ143" t="str">
            <v>Warehouse - Metallic</v>
          </cell>
          <cell r="BR143" t="str">
            <v>Shell, Industrial</v>
          </cell>
          <cell r="BS143" t="str">
            <v>8001</v>
          </cell>
          <cell r="BT143" t="str">
            <v>Land Neighborhood Section 1</v>
          </cell>
          <cell r="BU143">
            <v>42300</v>
          </cell>
          <cell r="BV143" t="str">
            <v>SF</v>
          </cell>
          <cell r="BW143" t="str">
            <v>1.0000</v>
          </cell>
          <cell r="BX143" t="str">
            <v>1.0000</v>
          </cell>
          <cell r="BY143" t="str">
            <v>1.0000</v>
          </cell>
          <cell r="BZ143" t="str">
            <v>1.0000</v>
          </cell>
          <cell r="CA143">
            <v>3</v>
          </cell>
          <cell r="CB143">
            <v>3</v>
          </cell>
          <cell r="CC143">
            <v>126900</v>
          </cell>
          <cell r="CD143">
            <v>-1</v>
          </cell>
          <cell r="CE143" t="str">
            <v>06203100600011</v>
          </cell>
        </row>
        <row r="144">
          <cell r="C144" t="str">
            <v>06203100600012</v>
          </cell>
          <cell r="D144" t="str">
            <v>0620310060001</v>
          </cell>
          <cell r="E144" t="str">
            <v>03/19/2018</v>
          </cell>
          <cell r="F144" t="str">
            <v>ROMI T LLC</v>
          </cell>
          <cell r="G144">
            <v>0</v>
          </cell>
          <cell r="H144" t="str">
            <v>Avi</v>
          </cell>
          <cell r="I144" t="str">
            <v>6010 PLAINVIEW ST 1</v>
          </cell>
          <cell r="J144" t="str">
            <v>HOUSTON</v>
          </cell>
          <cell r="K144" t="str">
            <v>77087</v>
          </cell>
          <cell r="L144">
            <v>535720</v>
          </cell>
          <cell r="M144">
            <v>566002</v>
          </cell>
          <cell r="N144">
            <v>566002</v>
          </cell>
          <cell r="O144">
            <v>0</v>
          </cell>
          <cell r="P144" t="e">
            <v>#REF!</v>
          </cell>
          <cell r="Q144" t="str">
            <v>COMMERCIAL</v>
          </cell>
          <cell r="R144" t="str">
            <v>2</v>
          </cell>
          <cell r="S144" t="str">
            <v>4399</v>
          </cell>
          <cell r="T144" t="str">
            <v>8454</v>
          </cell>
          <cell r="U144" t="str">
            <v>S</v>
          </cell>
          <cell r="V144" t="str">
            <v>Open Steel Skeleton</v>
          </cell>
          <cell r="W144">
            <v>90325</v>
          </cell>
          <cell r="X144">
            <v>0</v>
          </cell>
          <cell r="Y144">
            <v>180650</v>
          </cell>
          <cell r="Z144">
            <v>0</v>
          </cell>
          <cell r="AA144" t="str">
            <v>.500000</v>
          </cell>
          <cell r="AB144" t="str">
            <v>C</v>
          </cell>
          <cell r="AC144" t="str">
            <v>Average</v>
          </cell>
          <cell r="AD144" t="str">
            <v>1964</v>
          </cell>
          <cell r="AE144" t="str">
            <v>1964</v>
          </cell>
          <cell r="AF144" t="str">
            <v>0</v>
          </cell>
          <cell r="AG144" t="str">
            <v>1965</v>
          </cell>
          <cell r="AH144">
            <v>0</v>
          </cell>
          <cell r="AI144" t="str">
            <v>01/01/1997</v>
          </cell>
          <cell r="AJ144">
            <v>0</v>
          </cell>
          <cell r="AK144">
            <v>5000</v>
          </cell>
          <cell r="AL144">
            <v>5080</v>
          </cell>
          <cell r="AM144">
            <v>0</v>
          </cell>
          <cell r="AN144">
            <v>0</v>
          </cell>
          <cell r="AO144">
            <v>0</v>
          </cell>
          <cell r="AP144">
            <v>5000</v>
          </cell>
          <cell r="AQ144">
            <v>300</v>
          </cell>
          <cell r="AR144">
            <v>1</v>
          </cell>
          <cell r="AS144">
            <v>0</v>
          </cell>
          <cell r="AT144">
            <v>0</v>
          </cell>
          <cell r="AU144">
            <v>0</v>
          </cell>
          <cell r="AV144" t="str">
            <v>1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 t="str">
            <v>2</v>
          </cell>
          <cell r="BB144" t="str">
            <v>TR 1A LT 1 LESS SE 30X40'</v>
          </cell>
          <cell r="BC144" t="str">
            <v>BLK 6</v>
          </cell>
          <cell r="BD144" t="str">
            <v>6002</v>
          </cell>
          <cell r="BE144" t="str">
            <v>Inner Loop Southeast</v>
          </cell>
          <cell r="BF144" t="str">
            <v>132</v>
          </cell>
          <cell r="BG144" t="str">
            <v>1C South of Old Spanish Trail btwn SH 288 and I-45</v>
          </cell>
          <cell r="BH144" t="str">
            <v>5981.05</v>
          </cell>
          <cell r="BI144" t="str">
            <v>0</v>
          </cell>
          <cell r="BJ144" t="str">
            <v>01</v>
          </cell>
          <cell r="BK144" t="str">
            <v>5554C</v>
          </cell>
          <cell r="BL144" t="str">
            <v>534U</v>
          </cell>
          <cell r="BM144" t="str">
            <v>001 040 041 042 043 044 048 061 943</v>
          </cell>
          <cell r="BN144" t="str">
            <v>Real, Commercial</v>
          </cell>
          <cell r="BO144" t="str">
            <v>F1</v>
          </cell>
          <cell r="BP144" t="str">
            <v>Real, Commercial</v>
          </cell>
          <cell r="BQ144" t="str">
            <v>Warehouse - Metallic</v>
          </cell>
          <cell r="BR144" t="str">
            <v>Shell, Industrial</v>
          </cell>
          <cell r="BS144" t="str">
            <v>8001</v>
          </cell>
          <cell r="BT144" t="str">
            <v>Land Neighborhood Section 1</v>
          </cell>
          <cell r="BU144">
            <v>42300</v>
          </cell>
          <cell r="BV144" t="str">
            <v>SF</v>
          </cell>
          <cell r="BW144" t="str">
            <v>1.0000</v>
          </cell>
          <cell r="BX144" t="str">
            <v>1.0000</v>
          </cell>
          <cell r="BY144" t="str">
            <v>1.0000</v>
          </cell>
          <cell r="BZ144" t="str">
            <v>1.0000</v>
          </cell>
          <cell r="CA144">
            <v>3</v>
          </cell>
          <cell r="CB144">
            <v>3</v>
          </cell>
          <cell r="CC144">
            <v>126900</v>
          </cell>
          <cell r="CD144">
            <v>-1</v>
          </cell>
          <cell r="CE144" t="str">
            <v>06203100600012</v>
          </cell>
        </row>
        <row r="145">
          <cell r="C145" t="str">
            <v>06203100600013</v>
          </cell>
          <cell r="D145" t="str">
            <v>0620310060001</v>
          </cell>
          <cell r="E145" t="str">
            <v>03/19/2018</v>
          </cell>
          <cell r="F145" t="str">
            <v>ROMI T LLC</v>
          </cell>
          <cell r="G145">
            <v>0</v>
          </cell>
          <cell r="H145" t="str">
            <v>Avi</v>
          </cell>
          <cell r="I145" t="str">
            <v>6010 PLAINVIEW ST 1</v>
          </cell>
          <cell r="J145" t="str">
            <v>HOUSTON</v>
          </cell>
          <cell r="K145" t="str">
            <v>77087</v>
          </cell>
          <cell r="L145">
            <v>535720</v>
          </cell>
          <cell r="M145">
            <v>566002</v>
          </cell>
          <cell r="N145">
            <v>566002</v>
          </cell>
          <cell r="O145">
            <v>0</v>
          </cell>
          <cell r="P145" t="e">
            <v>#REF!</v>
          </cell>
          <cell r="Q145" t="str">
            <v>COMMERCIAL</v>
          </cell>
          <cell r="R145" t="str">
            <v>3</v>
          </cell>
          <cell r="S145" t="str">
            <v>4399</v>
          </cell>
          <cell r="T145" t="str">
            <v>8454</v>
          </cell>
          <cell r="U145" t="str">
            <v>S</v>
          </cell>
          <cell r="V145" t="str">
            <v>Open Steel Skeleton</v>
          </cell>
          <cell r="W145">
            <v>187900</v>
          </cell>
          <cell r="X145">
            <v>0</v>
          </cell>
          <cell r="Y145">
            <v>375800</v>
          </cell>
          <cell r="Z145">
            <v>0</v>
          </cell>
          <cell r="AA145" t="str">
            <v>.500000</v>
          </cell>
          <cell r="AB145" t="str">
            <v>C</v>
          </cell>
          <cell r="AC145" t="str">
            <v>Average</v>
          </cell>
          <cell r="AD145" t="str">
            <v>1965</v>
          </cell>
          <cell r="AE145" t="str">
            <v>1965</v>
          </cell>
          <cell r="AF145" t="str">
            <v>0</v>
          </cell>
          <cell r="AG145" t="str">
            <v>1966</v>
          </cell>
          <cell r="AH145">
            <v>0</v>
          </cell>
          <cell r="AI145" t="str">
            <v>01/01/1997</v>
          </cell>
          <cell r="AJ145">
            <v>0</v>
          </cell>
          <cell r="AK145">
            <v>10000</v>
          </cell>
          <cell r="AL145">
            <v>10220</v>
          </cell>
          <cell r="AM145">
            <v>0</v>
          </cell>
          <cell r="AN145">
            <v>0</v>
          </cell>
          <cell r="AO145">
            <v>0</v>
          </cell>
          <cell r="AP145">
            <v>10000</v>
          </cell>
          <cell r="AQ145">
            <v>400</v>
          </cell>
          <cell r="AR145">
            <v>1</v>
          </cell>
          <cell r="AS145">
            <v>0</v>
          </cell>
          <cell r="AT145">
            <v>0</v>
          </cell>
          <cell r="AU145">
            <v>0</v>
          </cell>
          <cell r="AV145" t="str">
            <v>1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 t="str">
            <v>2</v>
          </cell>
          <cell r="BB145" t="str">
            <v>TR 1A LT 1 LESS SE 30X40'</v>
          </cell>
          <cell r="BC145" t="str">
            <v>BLK 6</v>
          </cell>
          <cell r="BD145" t="str">
            <v>6002</v>
          </cell>
          <cell r="BE145" t="str">
            <v>Inner Loop Southeast</v>
          </cell>
          <cell r="BF145" t="str">
            <v>132</v>
          </cell>
          <cell r="BG145" t="str">
            <v>1C South of Old Spanish Trail btwn SH 288 and I-45</v>
          </cell>
          <cell r="BH145" t="str">
            <v>5981.05</v>
          </cell>
          <cell r="BI145" t="str">
            <v>0</v>
          </cell>
          <cell r="BJ145" t="str">
            <v>01</v>
          </cell>
          <cell r="BK145" t="str">
            <v>5554C</v>
          </cell>
          <cell r="BL145" t="str">
            <v>534U</v>
          </cell>
          <cell r="BM145" t="str">
            <v>001 040 041 042 043 044 048 061 943</v>
          </cell>
          <cell r="BN145" t="str">
            <v>Real, Commercial</v>
          </cell>
          <cell r="BO145" t="str">
            <v>F1</v>
          </cell>
          <cell r="BP145" t="str">
            <v>Real, Commercial</v>
          </cell>
          <cell r="BQ145" t="str">
            <v>Warehouse - Metallic</v>
          </cell>
          <cell r="BR145" t="str">
            <v>Shell, Industrial</v>
          </cell>
          <cell r="BS145" t="str">
            <v>8001</v>
          </cell>
          <cell r="BT145" t="str">
            <v>Land Neighborhood Section 1</v>
          </cell>
          <cell r="BU145">
            <v>42300</v>
          </cell>
          <cell r="BV145" t="str">
            <v>SF</v>
          </cell>
          <cell r="BW145" t="str">
            <v>1.0000</v>
          </cell>
          <cell r="BX145" t="str">
            <v>1.0000</v>
          </cell>
          <cell r="BY145" t="str">
            <v>1.0000</v>
          </cell>
          <cell r="BZ145" t="str">
            <v>1.0000</v>
          </cell>
          <cell r="CA145">
            <v>3</v>
          </cell>
          <cell r="CB145">
            <v>3</v>
          </cell>
          <cell r="CC145">
            <v>126900</v>
          </cell>
          <cell r="CD145">
            <v>-1</v>
          </cell>
          <cell r="CE145" t="str">
            <v>06203100600013</v>
          </cell>
        </row>
        <row r="146">
          <cell r="C146" t="str">
            <v>06207600000081</v>
          </cell>
          <cell r="D146" t="str">
            <v>0620760000008</v>
          </cell>
          <cell r="E146" t="str">
            <v>12/28/2011</v>
          </cell>
          <cell r="F146" t="str">
            <v>JVG STUDEWOOD WO LLC</v>
          </cell>
          <cell r="G146" t="str">
            <v>LITTLE WOODROW'S</v>
          </cell>
          <cell r="H146">
            <v>0</v>
          </cell>
          <cell r="I146" t="str">
            <v>2631 WHITE OAK DR</v>
          </cell>
          <cell r="J146" t="str">
            <v>HOUSTON</v>
          </cell>
          <cell r="K146" t="str">
            <v>77009</v>
          </cell>
          <cell r="L146">
            <v>720227</v>
          </cell>
          <cell r="M146">
            <v>735736</v>
          </cell>
          <cell r="N146">
            <v>728000</v>
          </cell>
          <cell r="O146">
            <v>0</v>
          </cell>
          <cell r="P146" t="e">
            <v>#REF!</v>
          </cell>
          <cell r="Q146" t="str">
            <v>COMMERCIAL</v>
          </cell>
          <cell r="R146" t="str">
            <v>1</v>
          </cell>
          <cell r="S146" t="str">
            <v>4327</v>
          </cell>
          <cell r="T146" t="str">
            <v>8442</v>
          </cell>
          <cell r="U146" t="str">
            <v>S</v>
          </cell>
          <cell r="V146" t="str">
            <v>Open Steel Skeleton</v>
          </cell>
          <cell r="W146">
            <v>39915</v>
          </cell>
          <cell r="X146">
            <v>0</v>
          </cell>
          <cell r="Y146">
            <v>101823</v>
          </cell>
          <cell r="Z146">
            <v>0</v>
          </cell>
          <cell r="AA146" t="str">
            <v>.608000</v>
          </cell>
          <cell r="AB146" t="str">
            <v>D</v>
          </cell>
          <cell r="AC146" t="str">
            <v>Low</v>
          </cell>
          <cell r="AD146" t="str">
            <v>1960</v>
          </cell>
          <cell r="AE146" t="str">
            <v>1995</v>
          </cell>
          <cell r="AF146" t="str">
            <v>2012</v>
          </cell>
          <cell r="AG146" t="str">
            <v>1961</v>
          </cell>
          <cell r="AH146" t="str">
            <v>486</v>
          </cell>
          <cell r="AI146" t="str">
            <v>01/01/2004</v>
          </cell>
          <cell r="AJ146" t="str">
            <v>REMODEL FOR LITTLE WOODROW'S. NEW CPY, PAVEING. INTERIOR REDONE.</v>
          </cell>
          <cell r="AK146">
            <v>1483</v>
          </cell>
          <cell r="AL146">
            <v>2893</v>
          </cell>
          <cell r="AM146">
            <v>0</v>
          </cell>
          <cell r="AN146">
            <v>0</v>
          </cell>
          <cell r="AO146">
            <v>0</v>
          </cell>
          <cell r="AP146">
            <v>1483</v>
          </cell>
          <cell r="AQ146">
            <v>168</v>
          </cell>
          <cell r="AR146">
            <v>1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 t="str">
            <v>20</v>
          </cell>
          <cell r="BB146" t="str">
            <v>LT 9 &amp; TR 8 BLK 25</v>
          </cell>
          <cell r="BC146" t="str">
            <v>NORHILL</v>
          </cell>
          <cell r="BD146" t="str">
            <v>5020</v>
          </cell>
          <cell r="BE146" t="str">
            <v>Heights</v>
          </cell>
          <cell r="BF146" t="str">
            <v>161</v>
          </cell>
          <cell r="BG146" t="str">
            <v>1F Heights, Brooksmith, Norhill Areas</v>
          </cell>
          <cell r="BH146" t="str">
            <v>5938.23</v>
          </cell>
          <cell r="BI146" t="str">
            <v>0</v>
          </cell>
          <cell r="BJ146" t="str">
            <v>01</v>
          </cell>
          <cell r="BK146" t="str">
            <v>5358D</v>
          </cell>
          <cell r="BL146" t="str">
            <v>493A</v>
          </cell>
          <cell r="BM146" t="str">
            <v>001 040 041 042 043 044 048 061 949</v>
          </cell>
          <cell r="BN146" t="str">
            <v>Real, Commercial</v>
          </cell>
          <cell r="BO146" t="str">
            <v>F1</v>
          </cell>
          <cell r="BP146" t="str">
            <v>Real, Commercial</v>
          </cell>
          <cell r="BQ146" t="str">
            <v>Bar/Lounge</v>
          </cell>
          <cell r="BR146" t="str">
            <v>Bar/Tavern</v>
          </cell>
          <cell r="BS146" t="str">
            <v>8001</v>
          </cell>
          <cell r="BT146" t="str">
            <v>Land Neighborhood Section 1</v>
          </cell>
          <cell r="BU146">
            <v>9706</v>
          </cell>
          <cell r="BV146" t="str">
            <v>SF</v>
          </cell>
          <cell r="BW146" t="str">
            <v>1.0000</v>
          </cell>
          <cell r="BX146" t="str">
            <v>1.0000</v>
          </cell>
          <cell r="BY146" t="str">
            <v>1.0000</v>
          </cell>
          <cell r="BZ146" t="str">
            <v>1.0000</v>
          </cell>
          <cell r="CA146">
            <v>85</v>
          </cell>
          <cell r="CB146">
            <v>85</v>
          </cell>
          <cell r="CC146">
            <v>825010</v>
          </cell>
          <cell r="CD146">
            <v>-1</v>
          </cell>
          <cell r="CE146" t="str">
            <v>06207600000081</v>
          </cell>
        </row>
        <row r="147">
          <cell r="C147" t="str">
            <v>06314100000321</v>
          </cell>
          <cell r="D147" t="str">
            <v>0631410000032</v>
          </cell>
          <cell r="E147" t="str">
            <v>03/01/2016</v>
          </cell>
          <cell r="F147" t="str">
            <v>MORMAN JASON</v>
          </cell>
          <cell r="G147">
            <v>0</v>
          </cell>
          <cell r="H147">
            <v>0</v>
          </cell>
          <cell r="I147" t="str">
            <v>2914 BAYPORT BLVD</v>
          </cell>
          <cell r="J147" t="str">
            <v>SEABROOK</v>
          </cell>
          <cell r="K147" t="str">
            <v>77586</v>
          </cell>
          <cell r="L147">
            <v>239051</v>
          </cell>
          <cell r="M147">
            <v>429318</v>
          </cell>
          <cell r="N147">
            <v>265383</v>
          </cell>
          <cell r="O147">
            <v>0</v>
          </cell>
          <cell r="P147" t="e">
            <v>#REF!</v>
          </cell>
          <cell r="Q147" t="str">
            <v>COMMERCIAL</v>
          </cell>
          <cell r="R147" t="str">
            <v>1</v>
          </cell>
          <cell r="S147" t="str">
            <v>4398</v>
          </cell>
          <cell r="T147" t="str">
            <v>8454</v>
          </cell>
          <cell r="U147" t="str">
            <v>C</v>
          </cell>
          <cell r="V147" t="str">
            <v>Masonry Bearing</v>
          </cell>
          <cell r="W147">
            <v>83333</v>
          </cell>
          <cell r="X147">
            <v>0</v>
          </cell>
          <cell r="Y147">
            <v>160255</v>
          </cell>
          <cell r="Z147">
            <v>0</v>
          </cell>
          <cell r="AA147" t="str">
            <v>.480000</v>
          </cell>
          <cell r="AB147" t="str">
            <v>C</v>
          </cell>
          <cell r="AC147" t="str">
            <v>Average</v>
          </cell>
          <cell r="AD147" t="str">
            <v>1978</v>
          </cell>
          <cell r="AE147" t="str">
            <v>1978</v>
          </cell>
          <cell r="AF147" t="str">
            <v>0</v>
          </cell>
          <cell r="AG147" t="str">
            <v>1979</v>
          </cell>
          <cell r="AH147" t="str">
            <v>1030</v>
          </cell>
          <cell r="AI147" t="str">
            <v>01/01/2004</v>
          </cell>
          <cell r="AJ147">
            <v>0</v>
          </cell>
          <cell r="AK147">
            <v>3456</v>
          </cell>
          <cell r="AL147">
            <v>3520</v>
          </cell>
          <cell r="AM147">
            <v>0</v>
          </cell>
          <cell r="AN147">
            <v>0</v>
          </cell>
          <cell r="AO147">
            <v>0</v>
          </cell>
          <cell r="AP147">
            <v>3456</v>
          </cell>
          <cell r="AQ147">
            <v>256</v>
          </cell>
          <cell r="AR147">
            <v>1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 t="str">
            <v>11</v>
          </cell>
          <cell r="BB147" t="str">
            <v>TRS 16C 16E &amp; 16F</v>
          </cell>
          <cell r="BC147" t="str">
            <v>SAVINGS &amp; LOAN CO</v>
          </cell>
          <cell r="BD147" t="str">
            <v>6011</v>
          </cell>
          <cell r="BE147" t="str">
            <v>Clear Lake</v>
          </cell>
          <cell r="BF147" t="str">
            <v>411</v>
          </cell>
          <cell r="BG147" t="str">
            <v>ISD 27 - East of NASA Parkway (Water Area)</v>
          </cell>
          <cell r="BH147" t="str">
            <v>9930.00</v>
          </cell>
          <cell r="BI147" t="str">
            <v>0</v>
          </cell>
          <cell r="BJ147" t="str">
            <v>27</v>
          </cell>
          <cell r="BK147" t="str">
            <v>6250C</v>
          </cell>
          <cell r="BL147" t="str">
            <v>620F</v>
          </cell>
          <cell r="BM147" t="str">
            <v>027 040 041 042 043 044 076</v>
          </cell>
          <cell r="BN147" t="str">
            <v>Real, Commercial</v>
          </cell>
          <cell r="BO147" t="str">
            <v>F1</v>
          </cell>
          <cell r="BP147" t="str">
            <v>Real, Commercial</v>
          </cell>
          <cell r="BQ147" t="str">
            <v>Warehouse</v>
          </cell>
          <cell r="BR147" t="str">
            <v>Shell, Industrial</v>
          </cell>
          <cell r="BS147" t="str">
            <v>8001</v>
          </cell>
          <cell r="BT147" t="str">
            <v>Land Neighborhood Section 1</v>
          </cell>
          <cell r="BU147">
            <v>32787</v>
          </cell>
          <cell r="BV147" t="str">
            <v>SF</v>
          </cell>
          <cell r="BW147" t="str">
            <v>1.0000</v>
          </cell>
          <cell r="BX147" t="str">
            <v>1.0000</v>
          </cell>
          <cell r="BY147" t="str">
            <v>1.0000</v>
          </cell>
          <cell r="BZ147" t="str">
            <v>1.0000</v>
          </cell>
          <cell r="CA147">
            <v>10</v>
          </cell>
          <cell r="CB147">
            <v>10</v>
          </cell>
          <cell r="CC147">
            <v>327870</v>
          </cell>
          <cell r="CD147">
            <v>-1</v>
          </cell>
          <cell r="CE147" t="str">
            <v>06314100000321</v>
          </cell>
        </row>
        <row r="148">
          <cell r="C148" t="str">
            <v>06314100000711</v>
          </cell>
          <cell r="D148" t="str">
            <v>0631410000071</v>
          </cell>
          <cell r="E148" t="str">
            <v>01/01/2017</v>
          </cell>
          <cell r="F148" t="str">
            <v>2912 BAYPORT LLC</v>
          </cell>
          <cell r="G148">
            <v>0</v>
          </cell>
          <cell r="H148">
            <v>0</v>
          </cell>
          <cell r="I148" t="str">
            <v>2912 BAYPORT BLVD</v>
          </cell>
          <cell r="J148" t="str">
            <v>SEABROOK</v>
          </cell>
          <cell r="K148" t="str">
            <v>77586</v>
          </cell>
          <cell r="L148">
            <v>751457</v>
          </cell>
          <cell r="M148">
            <v>631142</v>
          </cell>
          <cell r="N148">
            <v>624368</v>
          </cell>
          <cell r="O148">
            <v>0</v>
          </cell>
          <cell r="P148" t="e">
            <v>#REF!</v>
          </cell>
          <cell r="Q148" t="str">
            <v>COMMERCIAL</v>
          </cell>
          <cell r="R148" t="str">
            <v>1</v>
          </cell>
          <cell r="S148" t="str">
            <v>4399</v>
          </cell>
          <cell r="T148" t="str">
            <v>8454</v>
          </cell>
          <cell r="U148" t="str">
            <v>S</v>
          </cell>
          <cell r="V148" t="str">
            <v>Open Steel Skeleton</v>
          </cell>
          <cell r="W148">
            <v>119504</v>
          </cell>
          <cell r="X148">
            <v>0</v>
          </cell>
          <cell r="Y148">
            <v>225480</v>
          </cell>
          <cell r="Z148">
            <v>0</v>
          </cell>
          <cell r="AA148" t="str">
            <v>.470000</v>
          </cell>
          <cell r="AB148" t="str">
            <v>C</v>
          </cell>
          <cell r="AC148" t="str">
            <v>Average</v>
          </cell>
          <cell r="AD148" t="str">
            <v>1983</v>
          </cell>
          <cell r="AE148" t="str">
            <v>1983</v>
          </cell>
          <cell r="AF148" t="str">
            <v>0</v>
          </cell>
          <cell r="AG148" t="str">
            <v>1984</v>
          </cell>
          <cell r="AH148">
            <v>0</v>
          </cell>
          <cell r="AI148" t="str">
            <v>01/01/1997</v>
          </cell>
          <cell r="AJ148">
            <v>0</v>
          </cell>
          <cell r="AK148">
            <v>6000</v>
          </cell>
          <cell r="AL148">
            <v>6000</v>
          </cell>
          <cell r="AM148">
            <v>0</v>
          </cell>
          <cell r="AN148">
            <v>0</v>
          </cell>
          <cell r="AO148">
            <v>0</v>
          </cell>
          <cell r="AP148">
            <v>6000</v>
          </cell>
          <cell r="AQ148">
            <v>340</v>
          </cell>
          <cell r="AR148">
            <v>1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 t="str">
            <v>11</v>
          </cell>
          <cell r="BB148" t="str">
            <v>TRS 16C-1 16E-1 &amp; 16F-1</v>
          </cell>
          <cell r="BC148" t="str">
            <v>SAVINGS &amp; LOAN</v>
          </cell>
          <cell r="BD148" t="str">
            <v>6011</v>
          </cell>
          <cell r="BE148" t="str">
            <v>Clear Lake</v>
          </cell>
          <cell r="BF148" t="str">
            <v>411</v>
          </cell>
          <cell r="BG148" t="str">
            <v>ISD 27 - East of NASA Parkway (Water Area)</v>
          </cell>
          <cell r="BH148" t="str">
            <v>9930.00</v>
          </cell>
          <cell r="BI148" t="str">
            <v>0</v>
          </cell>
          <cell r="BJ148" t="str">
            <v>27</v>
          </cell>
          <cell r="BK148" t="str">
            <v>6250C</v>
          </cell>
          <cell r="BL148" t="str">
            <v>620F</v>
          </cell>
          <cell r="BM148" t="str">
            <v>027 040 041 042 043 044 076</v>
          </cell>
          <cell r="BN148" t="str">
            <v>Real, Commercial</v>
          </cell>
          <cell r="BO148" t="str">
            <v>F1</v>
          </cell>
          <cell r="BP148" t="str">
            <v>Real, Commercial</v>
          </cell>
          <cell r="BQ148" t="str">
            <v>Warehouse - Metallic</v>
          </cell>
          <cell r="BR148" t="str">
            <v>Shell, Industrial</v>
          </cell>
          <cell r="BS148" t="str">
            <v>8002</v>
          </cell>
          <cell r="BT148" t="str">
            <v>Land Neighborhood Section 2</v>
          </cell>
          <cell r="BU148">
            <v>99217</v>
          </cell>
          <cell r="BV148" t="str">
            <v>SF</v>
          </cell>
          <cell r="BW148" t="str">
            <v>1.0000</v>
          </cell>
          <cell r="BX148" t="str">
            <v>1.0000</v>
          </cell>
          <cell r="BY148" t="str">
            <v>.8000</v>
          </cell>
          <cell r="BZ148" t="str">
            <v>.8000</v>
          </cell>
          <cell r="CA148">
            <v>5</v>
          </cell>
          <cell r="CB148">
            <v>4</v>
          </cell>
          <cell r="CC148">
            <v>396868</v>
          </cell>
          <cell r="CD148">
            <v>-1</v>
          </cell>
          <cell r="CE148" t="str">
            <v>06314100000711</v>
          </cell>
        </row>
        <row r="149">
          <cell r="C149" t="str">
            <v>06314100000712</v>
          </cell>
          <cell r="D149" t="str">
            <v>0631410000071</v>
          </cell>
          <cell r="E149" t="str">
            <v>01/01/2017</v>
          </cell>
          <cell r="F149" t="str">
            <v>2912 BAYPORT LLC</v>
          </cell>
          <cell r="G149">
            <v>0</v>
          </cell>
          <cell r="H149">
            <v>0</v>
          </cell>
          <cell r="I149" t="str">
            <v>2912 BAYPORT BLVD</v>
          </cell>
          <cell r="J149" t="str">
            <v>SEABROOK</v>
          </cell>
          <cell r="K149" t="str">
            <v>77586</v>
          </cell>
          <cell r="L149">
            <v>751457</v>
          </cell>
          <cell r="M149">
            <v>631142</v>
          </cell>
          <cell r="N149">
            <v>624368</v>
          </cell>
          <cell r="O149">
            <v>0</v>
          </cell>
          <cell r="P149" t="e">
            <v>#REF!</v>
          </cell>
          <cell r="Q149" t="str">
            <v>COMMERCIAL</v>
          </cell>
          <cell r="R149" t="str">
            <v>2</v>
          </cell>
          <cell r="S149" t="str">
            <v>4399</v>
          </cell>
          <cell r="T149" t="str">
            <v>8454</v>
          </cell>
          <cell r="U149" t="str">
            <v>S</v>
          </cell>
          <cell r="V149" t="str">
            <v>Open Steel Skeleton</v>
          </cell>
          <cell r="W149">
            <v>139422</v>
          </cell>
          <cell r="X149">
            <v>0</v>
          </cell>
          <cell r="Y149">
            <v>263060</v>
          </cell>
          <cell r="Z149">
            <v>0</v>
          </cell>
          <cell r="AA149" t="str">
            <v>.470000</v>
          </cell>
          <cell r="AB149" t="str">
            <v>C</v>
          </cell>
          <cell r="AC149" t="str">
            <v>Average</v>
          </cell>
          <cell r="AD149" t="str">
            <v>1984</v>
          </cell>
          <cell r="AE149" t="str">
            <v>1984</v>
          </cell>
          <cell r="AF149" t="str">
            <v>0</v>
          </cell>
          <cell r="AG149" t="str">
            <v>1985</v>
          </cell>
          <cell r="AH149">
            <v>0</v>
          </cell>
          <cell r="AI149" t="str">
            <v>01/01/1997</v>
          </cell>
          <cell r="AJ149">
            <v>0</v>
          </cell>
          <cell r="AK149">
            <v>7000</v>
          </cell>
          <cell r="AL149">
            <v>7000</v>
          </cell>
          <cell r="AM149">
            <v>0</v>
          </cell>
          <cell r="AN149">
            <v>0</v>
          </cell>
          <cell r="AO149">
            <v>0</v>
          </cell>
          <cell r="AP149">
            <v>7000</v>
          </cell>
          <cell r="AQ149">
            <v>380</v>
          </cell>
          <cell r="AR149">
            <v>1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 t="str">
            <v>11</v>
          </cell>
          <cell r="BB149" t="str">
            <v>TRS 16C-1 16E-1 &amp; 16F-1</v>
          </cell>
          <cell r="BC149" t="str">
            <v>SAVINGS &amp; LOAN</v>
          </cell>
          <cell r="BD149" t="str">
            <v>6011</v>
          </cell>
          <cell r="BE149" t="str">
            <v>Clear Lake</v>
          </cell>
          <cell r="BF149" t="str">
            <v>411</v>
          </cell>
          <cell r="BG149" t="str">
            <v>ISD 27 - East of NASA Parkway (Water Area)</v>
          </cell>
          <cell r="BH149" t="str">
            <v>9930.00</v>
          </cell>
          <cell r="BI149" t="str">
            <v>0</v>
          </cell>
          <cell r="BJ149" t="str">
            <v>27</v>
          </cell>
          <cell r="BK149" t="str">
            <v>6250C</v>
          </cell>
          <cell r="BL149" t="str">
            <v>620F</v>
          </cell>
          <cell r="BM149" t="str">
            <v>027 040 041 042 043 044 076</v>
          </cell>
          <cell r="BN149" t="str">
            <v>Real, Commercial</v>
          </cell>
          <cell r="BO149" t="str">
            <v>F1</v>
          </cell>
          <cell r="BP149" t="str">
            <v>Real, Commercial</v>
          </cell>
          <cell r="BQ149" t="str">
            <v>Warehouse - Metallic</v>
          </cell>
          <cell r="BR149" t="str">
            <v>Shell, Industrial</v>
          </cell>
          <cell r="BS149" t="str">
            <v>8002</v>
          </cell>
          <cell r="BT149" t="str">
            <v>Land Neighborhood Section 2</v>
          </cell>
          <cell r="BU149">
            <v>99217</v>
          </cell>
          <cell r="BV149" t="str">
            <v>SF</v>
          </cell>
          <cell r="BW149" t="str">
            <v>1.0000</v>
          </cell>
          <cell r="BX149" t="str">
            <v>1.0000</v>
          </cell>
          <cell r="BY149" t="str">
            <v>.8000</v>
          </cell>
          <cell r="BZ149" t="str">
            <v>.8000</v>
          </cell>
          <cell r="CA149">
            <v>5</v>
          </cell>
          <cell r="CB149">
            <v>4</v>
          </cell>
          <cell r="CC149">
            <v>396868</v>
          </cell>
          <cell r="CD149">
            <v>-1</v>
          </cell>
          <cell r="CE149" t="str">
            <v>06314100000712</v>
          </cell>
        </row>
        <row r="150">
          <cell r="C150" t="str">
            <v>06400901300031</v>
          </cell>
          <cell r="D150" t="str">
            <v>0640090130003</v>
          </cell>
          <cell r="E150" t="str">
            <v>08/08/2000</v>
          </cell>
          <cell r="F150" t="str">
            <v>SERIL PROPERTIES</v>
          </cell>
          <cell r="G150" t="str">
            <v>CLAY ROAD BOAT &amp; RV</v>
          </cell>
          <cell r="H150">
            <v>0</v>
          </cell>
          <cell r="I150" t="str">
            <v>4014 CLARBLAK LN 1</v>
          </cell>
          <cell r="J150" t="str">
            <v>HOUSTON</v>
          </cell>
          <cell r="K150" t="str">
            <v>77080</v>
          </cell>
          <cell r="L150">
            <v>920000</v>
          </cell>
          <cell r="M150">
            <v>1043946</v>
          </cell>
          <cell r="N150">
            <v>994020</v>
          </cell>
          <cell r="O150">
            <v>0</v>
          </cell>
          <cell r="P150" t="e">
            <v>#REF!</v>
          </cell>
          <cell r="Q150" t="str">
            <v>COMMERCIAL</v>
          </cell>
          <cell r="R150" t="str">
            <v>1</v>
          </cell>
          <cell r="S150" t="str">
            <v>4301</v>
          </cell>
          <cell r="T150" t="str">
            <v>8351</v>
          </cell>
          <cell r="U150" t="str">
            <v>D</v>
          </cell>
          <cell r="V150" t="str">
            <v>Wood or Light Steel</v>
          </cell>
          <cell r="W150">
            <v>39645</v>
          </cell>
          <cell r="X150">
            <v>0</v>
          </cell>
          <cell r="Y150">
            <v>88101</v>
          </cell>
          <cell r="Z150">
            <v>0</v>
          </cell>
          <cell r="AA150" t="str">
            <v>.550000</v>
          </cell>
          <cell r="AB150" t="str">
            <v>D</v>
          </cell>
          <cell r="AC150" t="str">
            <v>Low</v>
          </cell>
          <cell r="AD150" t="str">
            <v>1927</v>
          </cell>
          <cell r="AE150" t="str">
            <v>1927</v>
          </cell>
          <cell r="AF150" t="str">
            <v>0</v>
          </cell>
          <cell r="AG150" t="str">
            <v>1928</v>
          </cell>
          <cell r="AH150" t="str">
            <v>395</v>
          </cell>
          <cell r="AI150" t="str">
            <v>01/01/2004</v>
          </cell>
          <cell r="AJ150">
            <v>0</v>
          </cell>
          <cell r="AK150">
            <v>1364</v>
          </cell>
          <cell r="AL150">
            <v>1364</v>
          </cell>
          <cell r="AM150">
            <v>0</v>
          </cell>
          <cell r="AN150">
            <v>0</v>
          </cell>
          <cell r="AO150">
            <v>0</v>
          </cell>
          <cell r="AP150">
            <v>1364</v>
          </cell>
          <cell r="AQ150">
            <v>0</v>
          </cell>
          <cell r="AR150">
            <v>1</v>
          </cell>
          <cell r="AS150">
            <v>0</v>
          </cell>
          <cell r="AT150">
            <v>0</v>
          </cell>
          <cell r="AU150">
            <v>0</v>
          </cell>
          <cell r="AV150" t="str">
            <v>1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 t="str">
            <v>10</v>
          </cell>
          <cell r="BB150" t="str">
            <v>TR 25 PT LTS 13 &amp; 14</v>
          </cell>
          <cell r="BC150" t="str">
            <v>MCCLEISH J V</v>
          </cell>
          <cell r="BD150" t="str">
            <v>5010</v>
          </cell>
          <cell r="BE150" t="str">
            <v>Inner West</v>
          </cell>
          <cell r="BF150" t="str">
            <v>390</v>
          </cell>
          <cell r="BG150" t="str">
            <v>ISD 25 - North of I-10 Outside Memorial Villages</v>
          </cell>
          <cell r="BH150" t="str">
            <v>9878.50</v>
          </cell>
          <cell r="BI150" t="str">
            <v>0</v>
          </cell>
          <cell r="BJ150" t="str">
            <v>25</v>
          </cell>
          <cell r="BK150" t="str">
            <v>5060C</v>
          </cell>
          <cell r="BL150" t="str">
            <v>450K</v>
          </cell>
          <cell r="BM150" t="str">
            <v>025 040 041 042 043 044 061 793</v>
          </cell>
          <cell r="BN150" t="str">
            <v>Real, Commercial</v>
          </cell>
          <cell r="BO150" t="str">
            <v>F1</v>
          </cell>
          <cell r="BP150" t="str">
            <v>Real, Commercial</v>
          </cell>
          <cell r="BQ150" t="str">
            <v>Res. Struct. Or Conversion</v>
          </cell>
          <cell r="BR150" t="str">
            <v>Single-Family Residence</v>
          </cell>
          <cell r="BS150" t="str">
            <v>8004</v>
          </cell>
          <cell r="BT150" t="str">
            <v>Land Neighborhood Section 4</v>
          </cell>
          <cell r="BU150">
            <v>139958</v>
          </cell>
          <cell r="BV150" t="str">
            <v>SF</v>
          </cell>
          <cell r="BW150" t="str">
            <v>1.0000</v>
          </cell>
          <cell r="BX150" t="str">
            <v>1.0000</v>
          </cell>
          <cell r="BY150" t="str">
            <v>.8000</v>
          </cell>
          <cell r="BZ150" t="str">
            <v>.8000</v>
          </cell>
          <cell r="CA150">
            <v>5</v>
          </cell>
          <cell r="CB150">
            <v>4</v>
          </cell>
          <cell r="CC150">
            <v>559832</v>
          </cell>
          <cell r="CD150">
            <v>-1</v>
          </cell>
          <cell r="CE150" t="str">
            <v>06400901300031</v>
          </cell>
        </row>
        <row r="151">
          <cell r="C151" t="str">
            <v>06418700000031</v>
          </cell>
          <cell r="D151" t="str">
            <v>0641870000003</v>
          </cell>
          <cell r="E151" t="str">
            <v>11/04/2008</v>
          </cell>
          <cell r="F151" t="str">
            <v>MCALLISTER 2441 PROPERTIES LLC</v>
          </cell>
          <cell r="G151">
            <v>0</v>
          </cell>
          <cell r="H151" t="str">
            <v>Barris</v>
          </cell>
          <cell r="I151" t="str">
            <v>2441 MCALLISTER RD</v>
          </cell>
          <cell r="J151" t="str">
            <v>HOUSTON</v>
          </cell>
          <cell r="K151" t="str">
            <v>77092</v>
          </cell>
          <cell r="L151">
            <v>750000</v>
          </cell>
          <cell r="M151">
            <v>1055033</v>
          </cell>
          <cell r="N151">
            <v>1055033</v>
          </cell>
          <cell r="O151">
            <v>0</v>
          </cell>
          <cell r="P151" t="e">
            <v>#REF!</v>
          </cell>
          <cell r="Q151" t="str">
            <v>COMMERCIAL</v>
          </cell>
          <cell r="R151" t="str">
            <v>1</v>
          </cell>
          <cell r="S151" t="str">
            <v>4399</v>
          </cell>
          <cell r="T151" t="str">
            <v>8454</v>
          </cell>
          <cell r="U151" t="str">
            <v>S</v>
          </cell>
          <cell r="V151" t="str">
            <v>Open Steel Skeleton</v>
          </cell>
          <cell r="W151">
            <v>241991</v>
          </cell>
          <cell r="X151">
            <v>0</v>
          </cell>
          <cell r="Y151">
            <v>403319</v>
          </cell>
          <cell r="Z151">
            <v>0</v>
          </cell>
          <cell r="AA151" t="str">
            <v>.400000</v>
          </cell>
          <cell r="AB151" t="str">
            <v>C</v>
          </cell>
          <cell r="AC151" t="str">
            <v>Average</v>
          </cell>
          <cell r="AD151" t="str">
            <v>1975</v>
          </cell>
          <cell r="AE151" t="str">
            <v>1992</v>
          </cell>
          <cell r="AF151" t="str">
            <v>0</v>
          </cell>
          <cell r="AG151" t="str">
            <v>1976</v>
          </cell>
          <cell r="AH151" t="str">
            <v>01298</v>
          </cell>
          <cell r="AI151" t="str">
            <v>05/19/2009</v>
          </cell>
          <cell r="AJ151">
            <v>0</v>
          </cell>
          <cell r="AK151">
            <v>11163</v>
          </cell>
          <cell r="AL151">
            <v>12078</v>
          </cell>
          <cell r="AM151">
            <v>0</v>
          </cell>
          <cell r="AN151">
            <v>0</v>
          </cell>
          <cell r="AO151">
            <v>0</v>
          </cell>
          <cell r="AP151">
            <v>11163</v>
          </cell>
          <cell r="AQ151">
            <v>488</v>
          </cell>
          <cell r="AR151">
            <v>1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 t="str">
            <v>23</v>
          </cell>
          <cell r="BB151" t="str">
            <v>TR 3</v>
          </cell>
          <cell r="BC151" t="str">
            <v>EUREKA ACRES</v>
          </cell>
          <cell r="BD151" t="str">
            <v>6023</v>
          </cell>
          <cell r="BE151" t="str">
            <v>Inner Loop Northwest</v>
          </cell>
          <cell r="BF151" t="str">
            <v>171</v>
          </cell>
          <cell r="BG151" t="str">
            <v>1F Hempstead Hwy/US 290 Corridor - Langwood Area</v>
          </cell>
          <cell r="BH151" t="str">
            <v>5981.38</v>
          </cell>
          <cell r="BI151" t="str">
            <v>0</v>
          </cell>
          <cell r="BJ151" t="str">
            <v>01</v>
          </cell>
          <cell r="BK151" t="str">
            <v>5159B</v>
          </cell>
          <cell r="BL151" t="str">
            <v>451U</v>
          </cell>
          <cell r="BM151" t="str">
            <v>001 040 041 042 043 044 048 061</v>
          </cell>
          <cell r="BN151" t="str">
            <v>Real, Commercial</v>
          </cell>
          <cell r="BO151" t="str">
            <v>F1</v>
          </cell>
          <cell r="BP151" t="str">
            <v>Real, Commercial</v>
          </cell>
          <cell r="BQ151" t="str">
            <v>Warehouse - Metallic</v>
          </cell>
          <cell r="BR151" t="str">
            <v>Shell, Industrial</v>
          </cell>
          <cell r="BS151" t="str">
            <v>8001</v>
          </cell>
          <cell r="BT151" t="str">
            <v>Land Neighborhood Section 1</v>
          </cell>
          <cell r="BU151">
            <v>44619</v>
          </cell>
          <cell r="BV151" t="str">
            <v>SF</v>
          </cell>
          <cell r="BW151" t="str">
            <v>1.0000</v>
          </cell>
          <cell r="BX151" t="str">
            <v>1.0000</v>
          </cell>
          <cell r="BY151" t="str">
            <v>1.0000</v>
          </cell>
          <cell r="BZ151" t="str">
            <v>1.0000</v>
          </cell>
          <cell r="CA151">
            <v>7</v>
          </cell>
          <cell r="CB151">
            <v>7</v>
          </cell>
          <cell r="CC151">
            <v>312333</v>
          </cell>
          <cell r="CD151">
            <v>-1</v>
          </cell>
          <cell r="CE151" t="str">
            <v>06418700000031</v>
          </cell>
        </row>
        <row r="152">
          <cell r="C152" t="str">
            <v>06418700000032</v>
          </cell>
          <cell r="D152" t="str">
            <v>0641870000003</v>
          </cell>
          <cell r="E152" t="str">
            <v>11/04/2008</v>
          </cell>
          <cell r="F152" t="str">
            <v>MCALLISTER 2441 PROPERTIES LLC</v>
          </cell>
          <cell r="G152">
            <v>0</v>
          </cell>
          <cell r="H152" t="str">
            <v>Barris</v>
          </cell>
          <cell r="I152" t="str">
            <v>2441 MCALLISTER RD</v>
          </cell>
          <cell r="J152" t="str">
            <v>HOUSTON</v>
          </cell>
          <cell r="K152" t="str">
            <v>77092</v>
          </cell>
          <cell r="L152">
            <v>750000</v>
          </cell>
          <cell r="M152">
            <v>1055033</v>
          </cell>
          <cell r="N152">
            <v>1055033</v>
          </cell>
          <cell r="O152">
            <v>0</v>
          </cell>
          <cell r="P152" t="e">
            <v>#REF!</v>
          </cell>
          <cell r="Q152" t="str">
            <v>COMMERCIAL</v>
          </cell>
          <cell r="R152" t="str">
            <v>2</v>
          </cell>
          <cell r="S152" t="str">
            <v>4399</v>
          </cell>
          <cell r="T152" t="str">
            <v>8454</v>
          </cell>
          <cell r="U152" t="str">
            <v>S</v>
          </cell>
          <cell r="V152" t="str">
            <v>Open Steel Skeleton</v>
          </cell>
          <cell r="W152">
            <v>351140</v>
          </cell>
          <cell r="X152">
            <v>0</v>
          </cell>
          <cell r="Y152">
            <v>585234</v>
          </cell>
          <cell r="Z152">
            <v>0</v>
          </cell>
          <cell r="AA152" t="str">
            <v>.400000</v>
          </cell>
          <cell r="AB152" t="str">
            <v>C</v>
          </cell>
          <cell r="AC152" t="str">
            <v>Average</v>
          </cell>
          <cell r="AD152" t="str">
            <v>1975</v>
          </cell>
          <cell r="AE152" t="str">
            <v>1992</v>
          </cell>
          <cell r="AF152" t="str">
            <v>0</v>
          </cell>
          <cell r="AG152" t="str">
            <v>1976</v>
          </cell>
          <cell r="AH152">
            <v>0</v>
          </cell>
          <cell r="AI152" t="str">
            <v>01/01/1997</v>
          </cell>
          <cell r="AJ152">
            <v>0</v>
          </cell>
          <cell r="AK152">
            <v>16198</v>
          </cell>
          <cell r="AL152">
            <v>17978</v>
          </cell>
          <cell r="AM152">
            <v>0</v>
          </cell>
          <cell r="AN152">
            <v>0</v>
          </cell>
          <cell r="AO152">
            <v>0</v>
          </cell>
          <cell r="AP152">
            <v>16198</v>
          </cell>
          <cell r="AQ152">
            <v>538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 t="str">
            <v>23</v>
          </cell>
          <cell r="BB152" t="str">
            <v>TR 3</v>
          </cell>
          <cell r="BC152" t="str">
            <v>EUREKA ACRES</v>
          </cell>
          <cell r="BD152" t="str">
            <v>6023</v>
          </cell>
          <cell r="BE152" t="str">
            <v>Inner Loop Northwest</v>
          </cell>
          <cell r="BF152" t="str">
            <v>171</v>
          </cell>
          <cell r="BG152" t="str">
            <v>1F Hempstead Hwy/US 290 Corridor - Langwood Area</v>
          </cell>
          <cell r="BH152" t="str">
            <v>5981.38</v>
          </cell>
          <cell r="BI152" t="str">
            <v>0</v>
          </cell>
          <cell r="BJ152" t="str">
            <v>01</v>
          </cell>
          <cell r="BK152" t="str">
            <v>5159B</v>
          </cell>
          <cell r="BL152" t="str">
            <v>451U</v>
          </cell>
          <cell r="BM152" t="str">
            <v>001 040 041 042 043 044 048 061</v>
          </cell>
          <cell r="BN152" t="str">
            <v>Real, Commercial</v>
          </cell>
          <cell r="BO152" t="str">
            <v>F1</v>
          </cell>
          <cell r="BP152" t="str">
            <v>Real, Commercial</v>
          </cell>
          <cell r="BQ152" t="str">
            <v>Warehouse - Metallic</v>
          </cell>
          <cell r="BR152" t="str">
            <v>Shell, Industrial</v>
          </cell>
          <cell r="BS152" t="str">
            <v>8001</v>
          </cell>
          <cell r="BT152" t="str">
            <v>Land Neighborhood Section 1</v>
          </cell>
          <cell r="BU152">
            <v>44619</v>
          </cell>
          <cell r="BV152" t="str">
            <v>SF</v>
          </cell>
          <cell r="BW152" t="str">
            <v>1.0000</v>
          </cell>
          <cell r="BX152" t="str">
            <v>1.0000</v>
          </cell>
          <cell r="BY152" t="str">
            <v>1.0000</v>
          </cell>
          <cell r="BZ152" t="str">
            <v>1.0000</v>
          </cell>
          <cell r="CA152">
            <v>7</v>
          </cell>
          <cell r="CB152">
            <v>7</v>
          </cell>
          <cell r="CC152">
            <v>312333</v>
          </cell>
          <cell r="CD152">
            <v>-1</v>
          </cell>
          <cell r="CE152" t="str">
            <v>06418700000032</v>
          </cell>
        </row>
        <row r="153">
          <cell r="C153" t="str">
            <v>06507105900121</v>
          </cell>
          <cell r="D153" t="str">
            <v>0650710590012</v>
          </cell>
          <cell r="E153" t="str">
            <v>05/21/2013</v>
          </cell>
          <cell r="F153" t="str">
            <v>AGUILAR JUAN</v>
          </cell>
          <cell r="G153">
            <v>0</v>
          </cell>
          <cell r="H153" t="str">
            <v>Hubacek</v>
          </cell>
          <cell r="I153" t="str">
            <v>13956 DUNCUM ST</v>
          </cell>
          <cell r="J153" t="str">
            <v>HOUSTON</v>
          </cell>
          <cell r="K153" t="str">
            <v>77015</v>
          </cell>
          <cell r="L153">
            <v>62580</v>
          </cell>
          <cell r="M153">
            <v>62580</v>
          </cell>
          <cell r="N153">
            <v>62580</v>
          </cell>
          <cell r="O153">
            <v>0</v>
          </cell>
          <cell r="P153" t="e">
            <v>#REF!</v>
          </cell>
          <cell r="Q153" t="str">
            <v>COMMERCIAL</v>
          </cell>
          <cell r="R153" t="str">
            <v>1</v>
          </cell>
          <cell r="S153" t="str">
            <v>4108</v>
          </cell>
          <cell r="T153" t="str">
            <v>8150</v>
          </cell>
          <cell r="U153" t="str">
            <v>M</v>
          </cell>
          <cell r="V153" t="str">
            <v>Mobile Home</v>
          </cell>
          <cell r="W153">
            <v>13328</v>
          </cell>
          <cell r="X153">
            <v>0</v>
          </cell>
          <cell r="Y153">
            <v>29618</v>
          </cell>
          <cell r="Z153">
            <v>0</v>
          </cell>
          <cell r="AA153" t="str">
            <v>.550000</v>
          </cell>
          <cell r="AB153" t="str">
            <v>D</v>
          </cell>
          <cell r="AC153" t="str">
            <v>Low</v>
          </cell>
          <cell r="AD153" t="str">
            <v>1975</v>
          </cell>
          <cell r="AE153" t="str">
            <v>1975</v>
          </cell>
          <cell r="AF153" t="str">
            <v>0</v>
          </cell>
          <cell r="AG153" t="str">
            <v>2012</v>
          </cell>
          <cell r="AH153">
            <v>0</v>
          </cell>
          <cell r="AI153" t="str">
            <v>12/30/1899</v>
          </cell>
          <cell r="AJ153" t="str">
            <v>1-31-12 M/H MISSING HUD NUMBERS IN FAIR CDU</v>
          </cell>
          <cell r="AK153">
            <v>840</v>
          </cell>
          <cell r="AL153">
            <v>840</v>
          </cell>
          <cell r="AM153">
            <v>0</v>
          </cell>
          <cell r="AN153">
            <v>0</v>
          </cell>
          <cell r="AO153">
            <v>0</v>
          </cell>
          <cell r="AP153">
            <v>840</v>
          </cell>
          <cell r="AQ153">
            <v>148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 t="str">
            <v>18</v>
          </cell>
          <cell r="BB153" t="str">
            <v>LTS 12 &amp; 14 BLK 155</v>
          </cell>
          <cell r="BC153" t="str">
            <v>CLOVER LEAF SEC 3</v>
          </cell>
          <cell r="BD153" t="str">
            <v>5018</v>
          </cell>
          <cell r="BE153" t="str">
            <v>South</v>
          </cell>
          <cell r="BF153" t="str">
            <v>300</v>
          </cell>
          <cell r="BG153" t="str">
            <v>ISD 15 - Galena Park ISD</v>
          </cell>
          <cell r="BH153" t="str">
            <v>9430.10</v>
          </cell>
          <cell r="BI153" t="str">
            <v>0</v>
          </cell>
          <cell r="BJ153" t="str">
            <v>15</v>
          </cell>
          <cell r="BK153" t="str">
            <v>5858D</v>
          </cell>
          <cell r="BL153" t="str">
            <v>497F</v>
          </cell>
          <cell r="BM153" t="str">
            <v>015 040 041 042 043 044 047 603 668 676</v>
          </cell>
          <cell r="BN153" t="str">
            <v>Real, Commercial</v>
          </cell>
          <cell r="BO153" t="str">
            <v>F1</v>
          </cell>
          <cell r="BP153" t="str">
            <v>Real, Commercial</v>
          </cell>
          <cell r="BQ153" t="str">
            <v>Commercial Mobile Home</v>
          </cell>
          <cell r="BR153" t="str">
            <v>Single Wide Commercial Mobile Home</v>
          </cell>
          <cell r="BS153" t="str">
            <v>8002</v>
          </cell>
          <cell r="BT153" t="str">
            <v>Land Neighborhood Section 2</v>
          </cell>
          <cell r="BU153">
            <v>10500</v>
          </cell>
          <cell r="BV153" t="str">
            <v>SF</v>
          </cell>
          <cell r="BW153" t="str">
            <v>1.0000</v>
          </cell>
          <cell r="BX153" t="str">
            <v>1.0000</v>
          </cell>
          <cell r="BY153" t="str">
            <v>1.0000</v>
          </cell>
          <cell r="BZ153" t="str">
            <v>1.0000</v>
          </cell>
          <cell r="CA153">
            <v>5</v>
          </cell>
          <cell r="CB153">
            <v>5</v>
          </cell>
          <cell r="CC153">
            <v>49875</v>
          </cell>
          <cell r="CD153">
            <v>-1</v>
          </cell>
          <cell r="CE153" t="str">
            <v>06507105900121</v>
          </cell>
        </row>
        <row r="154">
          <cell r="C154" t="str">
            <v>06507105900261</v>
          </cell>
          <cell r="D154" t="str">
            <v>0650710590026</v>
          </cell>
          <cell r="E154" t="str">
            <v>05/21/2013</v>
          </cell>
          <cell r="F154" t="str">
            <v>AGUILAR JUAN</v>
          </cell>
          <cell r="G154">
            <v>0</v>
          </cell>
          <cell r="H154" t="str">
            <v>Hubacek</v>
          </cell>
          <cell r="I154" t="str">
            <v>13958 DUNCUM ST</v>
          </cell>
          <cell r="J154" t="str">
            <v>HOUSTON</v>
          </cell>
          <cell r="K154" t="str">
            <v>77015</v>
          </cell>
          <cell r="L154">
            <v>71234</v>
          </cell>
          <cell r="M154">
            <v>71234</v>
          </cell>
          <cell r="N154">
            <v>71234</v>
          </cell>
          <cell r="O154">
            <v>0</v>
          </cell>
          <cell r="P154" t="e">
            <v>#REF!</v>
          </cell>
          <cell r="Q154" t="str">
            <v>COMMERCIAL</v>
          </cell>
          <cell r="R154" t="str">
            <v>1</v>
          </cell>
          <cell r="S154" t="str">
            <v>4108</v>
          </cell>
          <cell r="T154" t="str">
            <v>8150</v>
          </cell>
          <cell r="U154" t="str">
            <v>M</v>
          </cell>
          <cell r="V154" t="str">
            <v>Mobile Home</v>
          </cell>
          <cell r="W154">
            <v>4638</v>
          </cell>
          <cell r="X154">
            <v>0</v>
          </cell>
          <cell r="Y154">
            <v>20380</v>
          </cell>
          <cell r="Z154">
            <v>0</v>
          </cell>
          <cell r="AA154" t="str">
            <v>.772400</v>
          </cell>
          <cell r="AB154" t="str">
            <v>D</v>
          </cell>
          <cell r="AC154" t="str">
            <v>Low</v>
          </cell>
          <cell r="AD154" t="str">
            <v>1975</v>
          </cell>
          <cell r="AE154" t="str">
            <v>1975</v>
          </cell>
          <cell r="AF154" t="str">
            <v>0</v>
          </cell>
          <cell r="AG154" t="str">
            <v>2017</v>
          </cell>
          <cell r="AH154">
            <v>0</v>
          </cell>
          <cell r="AI154" t="str">
            <v>12/30/1899</v>
          </cell>
          <cell r="AJ154">
            <v>0</v>
          </cell>
          <cell r="AK154">
            <v>578</v>
          </cell>
          <cell r="AL154">
            <v>578</v>
          </cell>
          <cell r="AM154">
            <v>0</v>
          </cell>
          <cell r="AN154">
            <v>0</v>
          </cell>
          <cell r="AO154">
            <v>0</v>
          </cell>
          <cell r="AP154">
            <v>578</v>
          </cell>
          <cell r="AQ154">
            <v>102</v>
          </cell>
          <cell r="AR154">
            <v>1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 t="str">
            <v>18</v>
          </cell>
          <cell r="BB154" t="str">
            <v>LTS 16 &amp; 18 BLK 155</v>
          </cell>
          <cell r="BC154" t="str">
            <v>CLOVER LEAF SEC 3</v>
          </cell>
          <cell r="BD154">
            <v>0</v>
          </cell>
          <cell r="BE154" t="str">
            <v>Place holder</v>
          </cell>
          <cell r="BF154" t="str">
            <v>300</v>
          </cell>
          <cell r="BG154" t="str">
            <v>ISD 15 - Galena Park ISD</v>
          </cell>
          <cell r="BH154" t="str">
            <v>9430.10</v>
          </cell>
          <cell r="BI154" t="str">
            <v>0</v>
          </cell>
          <cell r="BJ154" t="str">
            <v>15</v>
          </cell>
          <cell r="BK154" t="str">
            <v>5858D</v>
          </cell>
          <cell r="BL154" t="str">
            <v>497F</v>
          </cell>
          <cell r="BM154" t="str">
            <v>015 040 041 042 043 044 047 603 668 676</v>
          </cell>
          <cell r="BN154" t="str">
            <v>Real, Commercial</v>
          </cell>
          <cell r="BO154" t="str">
            <v>F1</v>
          </cell>
          <cell r="BP154" t="str">
            <v>Real, Commercial</v>
          </cell>
          <cell r="BQ154" t="str">
            <v>Commercial Mobile Home</v>
          </cell>
          <cell r="BR154" t="str">
            <v>Single Wide Commercial Mobile Home</v>
          </cell>
          <cell r="BS154" t="str">
            <v>8002</v>
          </cell>
          <cell r="BT154" t="str">
            <v>Land Neighborhood Section 2</v>
          </cell>
          <cell r="BU154">
            <v>10500</v>
          </cell>
          <cell r="BV154" t="str">
            <v>SF</v>
          </cell>
          <cell r="BW154" t="str">
            <v>1.0000</v>
          </cell>
          <cell r="BX154" t="str">
            <v>1.0000</v>
          </cell>
          <cell r="BY154" t="str">
            <v>1.0000</v>
          </cell>
          <cell r="BZ154" t="str">
            <v>1.0000</v>
          </cell>
          <cell r="CA154">
            <v>5</v>
          </cell>
          <cell r="CB154">
            <v>5</v>
          </cell>
          <cell r="CC154">
            <v>49875</v>
          </cell>
          <cell r="CD154">
            <v>-1</v>
          </cell>
          <cell r="CE154" t="str">
            <v>06507105900261</v>
          </cell>
        </row>
        <row r="155">
          <cell r="C155" t="str">
            <v>06507105900262</v>
          </cell>
          <cell r="D155" t="str">
            <v>0650710590026</v>
          </cell>
          <cell r="E155" t="str">
            <v>05/21/2013</v>
          </cell>
          <cell r="F155" t="str">
            <v>AGUILAR JUAN</v>
          </cell>
          <cell r="G155">
            <v>0</v>
          </cell>
          <cell r="H155" t="str">
            <v>Hubacek</v>
          </cell>
          <cell r="I155" t="str">
            <v>13958 DUNCUM ST</v>
          </cell>
          <cell r="J155" t="str">
            <v>HOUSTON</v>
          </cell>
          <cell r="K155" t="str">
            <v>77015</v>
          </cell>
          <cell r="L155">
            <v>71234</v>
          </cell>
          <cell r="M155">
            <v>71234</v>
          </cell>
          <cell r="N155">
            <v>71234</v>
          </cell>
          <cell r="O155">
            <v>0</v>
          </cell>
          <cell r="P155" t="e">
            <v>#REF!</v>
          </cell>
          <cell r="Q155" t="str">
            <v>COMMERCIAL</v>
          </cell>
          <cell r="R155" t="str">
            <v>2</v>
          </cell>
          <cell r="S155" t="str">
            <v>4108</v>
          </cell>
          <cell r="T155" t="str">
            <v>8150</v>
          </cell>
          <cell r="U155" t="str">
            <v>M</v>
          </cell>
          <cell r="V155" t="str">
            <v>Mobile Home</v>
          </cell>
          <cell r="W155">
            <v>9044</v>
          </cell>
          <cell r="X155">
            <v>0</v>
          </cell>
          <cell r="Y155">
            <v>39738</v>
          </cell>
          <cell r="Z155">
            <v>0</v>
          </cell>
          <cell r="AA155" t="str">
            <v>.772400</v>
          </cell>
          <cell r="AB155" t="str">
            <v>D</v>
          </cell>
          <cell r="AC155" t="str">
            <v>Low</v>
          </cell>
          <cell r="AD155" t="str">
            <v>1975</v>
          </cell>
          <cell r="AE155" t="str">
            <v>1975</v>
          </cell>
          <cell r="AF155" t="str">
            <v>0</v>
          </cell>
          <cell r="AG155" t="str">
            <v>2017</v>
          </cell>
          <cell r="AH155">
            <v>0</v>
          </cell>
          <cell r="AI155" t="str">
            <v>12/30/1899</v>
          </cell>
          <cell r="AJ155">
            <v>0</v>
          </cell>
          <cell r="AK155">
            <v>1127</v>
          </cell>
          <cell r="AL155">
            <v>1335</v>
          </cell>
          <cell r="AM155">
            <v>0</v>
          </cell>
          <cell r="AN155">
            <v>0</v>
          </cell>
          <cell r="AO155">
            <v>0</v>
          </cell>
          <cell r="AP155">
            <v>1127</v>
          </cell>
          <cell r="AQ155">
            <v>144</v>
          </cell>
          <cell r="AR155">
            <v>1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 t="str">
            <v>18</v>
          </cell>
          <cell r="BB155" t="str">
            <v>LTS 16 &amp; 18 BLK 155</v>
          </cell>
          <cell r="BC155" t="str">
            <v>CLOVER LEAF SEC 3</v>
          </cell>
          <cell r="BD155">
            <v>0</v>
          </cell>
          <cell r="BE155" t="str">
            <v>Place holder</v>
          </cell>
          <cell r="BF155" t="str">
            <v>300</v>
          </cell>
          <cell r="BG155" t="str">
            <v>ISD 15 - Galena Park ISD</v>
          </cell>
          <cell r="BH155" t="str">
            <v>9430.10</v>
          </cell>
          <cell r="BI155" t="str">
            <v>0</v>
          </cell>
          <cell r="BJ155" t="str">
            <v>15</v>
          </cell>
          <cell r="BK155" t="str">
            <v>5858D</v>
          </cell>
          <cell r="BL155" t="str">
            <v>497F</v>
          </cell>
          <cell r="BM155" t="str">
            <v>015 040 041 042 043 044 047 603 668 676</v>
          </cell>
          <cell r="BN155" t="str">
            <v>Real, Commercial</v>
          </cell>
          <cell r="BO155" t="str">
            <v>F1</v>
          </cell>
          <cell r="BP155" t="str">
            <v>Real, Commercial</v>
          </cell>
          <cell r="BQ155" t="str">
            <v>Commercial Mobile Home</v>
          </cell>
          <cell r="BR155" t="str">
            <v>Single Wide Commercial Mobile Home</v>
          </cell>
          <cell r="BS155" t="str">
            <v>8002</v>
          </cell>
          <cell r="BT155" t="str">
            <v>Land Neighborhood Section 2</v>
          </cell>
          <cell r="BU155">
            <v>10500</v>
          </cell>
          <cell r="BV155" t="str">
            <v>SF</v>
          </cell>
          <cell r="BW155" t="str">
            <v>1.0000</v>
          </cell>
          <cell r="BX155" t="str">
            <v>1.0000</v>
          </cell>
          <cell r="BY155" t="str">
            <v>1.0000</v>
          </cell>
          <cell r="BZ155" t="str">
            <v>1.0000</v>
          </cell>
          <cell r="CA155">
            <v>5</v>
          </cell>
          <cell r="CB155">
            <v>5</v>
          </cell>
          <cell r="CC155">
            <v>49875</v>
          </cell>
          <cell r="CD155">
            <v>-1</v>
          </cell>
          <cell r="CE155" t="str">
            <v>06507105900262</v>
          </cell>
        </row>
        <row r="156">
          <cell r="C156" t="str">
            <v>06510400000291</v>
          </cell>
          <cell r="D156" t="str">
            <v>0651040000029</v>
          </cell>
          <cell r="E156" t="str">
            <v>03/05/2008</v>
          </cell>
          <cell r="F156" t="str">
            <v>COCONUT ISLE INVESTMENT INC</v>
          </cell>
          <cell r="G156">
            <v>0</v>
          </cell>
          <cell r="H156" t="str">
            <v>Hubacek</v>
          </cell>
          <cell r="I156" t="str">
            <v>9112 SPRING BRANCH DR</v>
          </cell>
          <cell r="J156" t="str">
            <v>HOUSTON</v>
          </cell>
          <cell r="K156" t="str">
            <v>77080</v>
          </cell>
          <cell r="L156">
            <v>250000</v>
          </cell>
          <cell r="M156">
            <v>324188</v>
          </cell>
          <cell r="N156">
            <v>298100</v>
          </cell>
          <cell r="O156">
            <v>0</v>
          </cell>
          <cell r="P156" t="e">
            <v>#REF!</v>
          </cell>
          <cell r="Q156" t="str">
            <v>COMMERCIAL</v>
          </cell>
          <cell r="R156" t="str">
            <v>1</v>
          </cell>
          <cell r="S156" t="str">
            <v>4373</v>
          </cell>
          <cell r="T156" t="str">
            <v>8353</v>
          </cell>
          <cell r="U156" t="str">
            <v>D</v>
          </cell>
          <cell r="V156" t="str">
            <v>Wood or Light Steel</v>
          </cell>
          <cell r="W156">
            <v>111924</v>
          </cell>
          <cell r="X156">
            <v>0</v>
          </cell>
          <cell r="Y156">
            <v>248719</v>
          </cell>
          <cell r="Z156">
            <v>0</v>
          </cell>
          <cell r="AA156" t="str">
            <v>.550000</v>
          </cell>
          <cell r="AB156" t="str">
            <v>D</v>
          </cell>
          <cell r="AC156" t="str">
            <v>Low</v>
          </cell>
          <cell r="AD156" t="str">
            <v>1970</v>
          </cell>
          <cell r="AE156" t="str">
            <v>1970</v>
          </cell>
          <cell r="AF156" t="str">
            <v>0</v>
          </cell>
          <cell r="AG156" t="str">
            <v>1971</v>
          </cell>
          <cell r="AH156" t="str">
            <v>124</v>
          </cell>
          <cell r="AI156" t="str">
            <v>01/01/2004</v>
          </cell>
          <cell r="AJ156">
            <v>0</v>
          </cell>
          <cell r="AK156">
            <v>4146</v>
          </cell>
          <cell r="AL156">
            <v>4578</v>
          </cell>
          <cell r="AM156">
            <v>0</v>
          </cell>
          <cell r="AN156">
            <v>0</v>
          </cell>
          <cell r="AO156">
            <v>0</v>
          </cell>
          <cell r="AP156">
            <v>4146</v>
          </cell>
          <cell r="AQ156">
            <v>310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 t="str">
            <v>10</v>
          </cell>
          <cell r="BB156" t="str">
            <v>TRS 29 &amp; 30A</v>
          </cell>
          <cell r="BC156" t="str">
            <v>SPRING BRANCH GARDENS</v>
          </cell>
          <cell r="BD156" t="str">
            <v>5010</v>
          </cell>
          <cell r="BE156" t="str">
            <v>Inner West</v>
          </cell>
          <cell r="BF156" t="str">
            <v>390</v>
          </cell>
          <cell r="BG156" t="str">
            <v>ISD 25 - North of I-10 Outside Memorial Villages</v>
          </cell>
          <cell r="BH156" t="str">
            <v>9872.00</v>
          </cell>
          <cell r="BI156" t="str">
            <v>0</v>
          </cell>
          <cell r="BJ156" t="str">
            <v>25</v>
          </cell>
          <cell r="BK156" t="str">
            <v>5059C</v>
          </cell>
          <cell r="BL156" t="str">
            <v>450U</v>
          </cell>
          <cell r="BM156" t="str">
            <v>025 040 041 042 043 044 061 793</v>
          </cell>
          <cell r="BN156" t="str">
            <v>Real, Commercial</v>
          </cell>
          <cell r="BO156" t="str">
            <v>F1</v>
          </cell>
          <cell r="BP156" t="str">
            <v>Real, Commercial</v>
          </cell>
          <cell r="BQ156" t="str">
            <v>Retail Single-Occupancy</v>
          </cell>
          <cell r="BR156" t="str">
            <v>Retail Store</v>
          </cell>
          <cell r="BS156" t="str">
            <v>8001</v>
          </cell>
          <cell r="BT156" t="str">
            <v>Land Neighborhood Section 1</v>
          </cell>
          <cell r="BU156">
            <v>18295</v>
          </cell>
          <cell r="BV156" t="str">
            <v>SF</v>
          </cell>
          <cell r="BW156" t="str">
            <v>1.0000</v>
          </cell>
          <cell r="BX156" t="str">
            <v>1.0000</v>
          </cell>
          <cell r="BY156" t="str">
            <v>1.0000</v>
          </cell>
          <cell r="BZ156" t="str">
            <v>1.0000</v>
          </cell>
          <cell r="CA156">
            <v>12</v>
          </cell>
          <cell r="CB156">
            <v>12</v>
          </cell>
          <cell r="CC156">
            <v>219540</v>
          </cell>
          <cell r="CD156">
            <v>-1</v>
          </cell>
          <cell r="CE156" t="str">
            <v>06510400000291</v>
          </cell>
        </row>
        <row r="157">
          <cell r="C157" t="str">
            <v>06510400000301</v>
          </cell>
          <cell r="D157" t="str">
            <v>0651040000030</v>
          </cell>
          <cell r="E157" t="str">
            <v>03/05/2008</v>
          </cell>
          <cell r="F157" t="str">
            <v>COCONUT ISLE INVESTMENT INC</v>
          </cell>
          <cell r="G157">
            <v>0</v>
          </cell>
          <cell r="H157" t="str">
            <v>Hubacek</v>
          </cell>
          <cell r="I157" t="str">
            <v>9112 SPRING BRANCH DR</v>
          </cell>
          <cell r="J157" t="str">
            <v>HOUSTON</v>
          </cell>
          <cell r="K157" t="str">
            <v>77080</v>
          </cell>
          <cell r="L157">
            <v>475000</v>
          </cell>
          <cell r="M157">
            <v>807303</v>
          </cell>
          <cell r="N157">
            <v>735028</v>
          </cell>
          <cell r="O157">
            <v>0</v>
          </cell>
          <cell r="P157" t="e">
            <v>#REF!</v>
          </cell>
          <cell r="Q157" t="str">
            <v>COMMERCIAL</v>
          </cell>
          <cell r="R157" t="str">
            <v>1</v>
          </cell>
          <cell r="S157" t="str">
            <v>4399</v>
          </cell>
          <cell r="T157" t="str">
            <v>8454</v>
          </cell>
          <cell r="U157" t="str">
            <v>S</v>
          </cell>
          <cell r="V157" t="str">
            <v>Open Steel Skeleton</v>
          </cell>
          <cell r="W157">
            <v>126455</v>
          </cell>
          <cell r="X157">
            <v>0</v>
          </cell>
          <cell r="Y157">
            <v>252910</v>
          </cell>
          <cell r="Z157">
            <v>0</v>
          </cell>
          <cell r="AA157" t="str">
            <v>.500000</v>
          </cell>
          <cell r="AB157" t="str">
            <v>C</v>
          </cell>
          <cell r="AC157" t="str">
            <v>Average</v>
          </cell>
          <cell r="AD157" t="str">
            <v>1971</v>
          </cell>
          <cell r="AE157" t="str">
            <v>1971</v>
          </cell>
          <cell r="AF157" t="str">
            <v>0</v>
          </cell>
          <cell r="AG157" t="str">
            <v>1972</v>
          </cell>
          <cell r="AH157" t="str">
            <v>955</v>
          </cell>
          <cell r="AI157" t="str">
            <v>01/01/2004</v>
          </cell>
          <cell r="AJ157" t="str">
            <v>REMEASURED FOR 2018 (SMALLER)</v>
          </cell>
          <cell r="AK157">
            <v>7000</v>
          </cell>
          <cell r="AL157">
            <v>7000</v>
          </cell>
          <cell r="AM157">
            <v>0</v>
          </cell>
          <cell r="AN157">
            <v>0</v>
          </cell>
          <cell r="AO157">
            <v>0</v>
          </cell>
          <cell r="AP157">
            <v>7000</v>
          </cell>
          <cell r="AQ157">
            <v>330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 t="str">
            <v>6</v>
          </cell>
          <cell r="BB157" t="str">
            <v>TRS 29A &amp; 30</v>
          </cell>
          <cell r="BC157" t="str">
            <v>SPRING BRANCH GARDENS</v>
          </cell>
          <cell r="BD157" t="str">
            <v>6006</v>
          </cell>
          <cell r="BE157" t="str">
            <v>Near West</v>
          </cell>
          <cell r="BF157" t="str">
            <v>390</v>
          </cell>
          <cell r="BG157" t="str">
            <v>ISD 25 - North of I-10 Outside Memorial Villages</v>
          </cell>
          <cell r="BH157" t="str">
            <v>9872.00</v>
          </cell>
          <cell r="BI157" t="str">
            <v>0</v>
          </cell>
          <cell r="BJ157" t="str">
            <v>25</v>
          </cell>
          <cell r="BK157" t="str">
            <v>5059C</v>
          </cell>
          <cell r="BL157" t="str">
            <v>450U</v>
          </cell>
          <cell r="BM157" t="str">
            <v>025 040 041 042 043 044 061 793</v>
          </cell>
          <cell r="BN157" t="str">
            <v>Real, Commercial</v>
          </cell>
          <cell r="BO157" t="str">
            <v>F1</v>
          </cell>
          <cell r="BP157" t="str">
            <v>Real, Commercial</v>
          </cell>
          <cell r="BQ157" t="str">
            <v>Warehouse - Metallic</v>
          </cell>
          <cell r="BR157" t="str">
            <v>Shell, Industrial</v>
          </cell>
          <cell r="BS157" t="str">
            <v>8001</v>
          </cell>
          <cell r="BT157" t="str">
            <v>Land Neighborhood Section 1</v>
          </cell>
          <cell r="BU157">
            <v>47044</v>
          </cell>
          <cell r="BV157" t="str">
            <v>SF</v>
          </cell>
          <cell r="BW157" t="str">
            <v>1.0000</v>
          </cell>
          <cell r="BX157" t="str">
            <v>1.0000</v>
          </cell>
          <cell r="BY157" t="str">
            <v>1.0000</v>
          </cell>
          <cell r="BZ157" t="str">
            <v>1.0000</v>
          </cell>
          <cell r="CA157">
            <v>12</v>
          </cell>
          <cell r="CB157">
            <v>12</v>
          </cell>
          <cell r="CC157">
            <v>564528</v>
          </cell>
          <cell r="CD157">
            <v>-1</v>
          </cell>
          <cell r="CE157" t="str">
            <v>06510400000301</v>
          </cell>
        </row>
        <row r="158">
          <cell r="C158" t="str">
            <v>06510400000302</v>
          </cell>
          <cell r="D158" t="str">
            <v>0651040000030</v>
          </cell>
          <cell r="E158" t="str">
            <v>03/05/2008</v>
          </cell>
          <cell r="F158" t="str">
            <v>COCONUT ISLE INVESTMENT INC</v>
          </cell>
          <cell r="G158">
            <v>0</v>
          </cell>
          <cell r="H158" t="str">
            <v>Hubacek</v>
          </cell>
          <cell r="I158" t="str">
            <v>9112 SPRING BRANCH DR</v>
          </cell>
          <cell r="J158" t="str">
            <v>HOUSTON</v>
          </cell>
          <cell r="K158" t="str">
            <v>77080</v>
          </cell>
          <cell r="L158">
            <v>475000</v>
          </cell>
          <cell r="M158">
            <v>807303</v>
          </cell>
          <cell r="N158">
            <v>735028</v>
          </cell>
          <cell r="O158">
            <v>0</v>
          </cell>
          <cell r="P158" t="e">
            <v>#REF!</v>
          </cell>
          <cell r="Q158" t="str">
            <v>COMMERCIAL</v>
          </cell>
          <cell r="R158" t="str">
            <v>2</v>
          </cell>
          <cell r="S158" t="str">
            <v>4399</v>
          </cell>
          <cell r="T158" t="str">
            <v>8454</v>
          </cell>
          <cell r="U158" t="str">
            <v>S</v>
          </cell>
          <cell r="V158" t="str">
            <v>Open Steel Skeleton</v>
          </cell>
          <cell r="W158">
            <v>144520</v>
          </cell>
          <cell r="X158">
            <v>0</v>
          </cell>
          <cell r="Y158">
            <v>289040</v>
          </cell>
          <cell r="Z158">
            <v>0</v>
          </cell>
          <cell r="AA158" t="str">
            <v>.500000</v>
          </cell>
          <cell r="AB158" t="str">
            <v>C</v>
          </cell>
          <cell r="AC158" t="str">
            <v>Average</v>
          </cell>
          <cell r="AD158" t="str">
            <v>1970</v>
          </cell>
          <cell r="AE158" t="str">
            <v>1970</v>
          </cell>
          <cell r="AF158" t="str">
            <v>0</v>
          </cell>
          <cell r="AG158" t="str">
            <v>1971</v>
          </cell>
          <cell r="AH158">
            <v>0</v>
          </cell>
          <cell r="AI158" t="str">
            <v>01/01/1997</v>
          </cell>
          <cell r="AJ158" t="str">
            <v>ROOF REPLACED AFTER 2006 PICT. PHOTOS. PHYS COND TO AVG.</v>
          </cell>
          <cell r="AK158">
            <v>8000</v>
          </cell>
          <cell r="AL158">
            <v>8000</v>
          </cell>
          <cell r="AM158">
            <v>0</v>
          </cell>
          <cell r="AN158">
            <v>0</v>
          </cell>
          <cell r="AO158">
            <v>0</v>
          </cell>
          <cell r="AP158">
            <v>8000</v>
          </cell>
          <cell r="AQ158">
            <v>430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 t="str">
            <v>6</v>
          </cell>
          <cell r="BB158" t="str">
            <v>TRS 29A &amp; 30</v>
          </cell>
          <cell r="BC158" t="str">
            <v>SPRING BRANCH GARDENS</v>
          </cell>
          <cell r="BD158" t="str">
            <v>6006</v>
          </cell>
          <cell r="BE158" t="str">
            <v>Near West</v>
          </cell>
          <cell r="BF158" t="str">
            <v>390</v>
          </cell>
          <cell r="BG158" t="str">
            <v>ISD 25 - North of I-10 Outside Memorial Villages</v>
          </cell>
          <cell r="BH158" t="str">
            <v>9872.00</v>
          </cell>
          <cell r="BI158" t="str">
            <v>0</v>
          </cell>
          <cell r="BJ158" t="str">
            <v>25</v>
          </cell>
          <cell r="BK158" t="str">
            <v>5059C</v>
          </cell>
          <cell r="BL158" t="str">
            <v>450U</v>
          </cell>
          <cell r="BM158" t="str">
            <v>025 040 041 042 043 044 061 793</v>
          </cell>
          <cell r="BN158" t="str">
            <v>Real, Commercial</v>
          </cell>
          <cell r="BO158" t="str">
            <v>F1</v>
          </cell>
          <cell r="BP158" t="str">
            <v>Real, Commercial</v>
          </cell>
          <cell r="BQ158" t="str">
            <v>Warehouse - Metallic</v>
          </cell>
          <cell r="BR158" t="str">
            <v>Shell, Industrial</v>
          </cell>
          <cell r="BS158" t="str">
            <v>8001</v>
          </cell>
          <cell r="BT158" t="str">
            <v>Land Neighborhood Section 1</v>
          </cell>
          <cell r="BU158">
            <v>47044</v>
          </cell>
          <cell r="BV158" t="str">
            <v>SF</v>
          </cell>
          <cell r="BW158" t="str">
            <v>1.0000</v>
          </cell>
          <cell r="BX158" t="str">
            <v>1.0000</v>
          </cell>
          <cell r="BY158" t="str">
            <v>1.0000</v>
          </cell>
          <cell r="BZ158" t="str">
            <v>1.0000</v>
          </cell>
          <cell r="CA158">
            <v>12</v>
          </cell>
          <cell r="CB158">
            <v>12</v>
          </cell>
          <cell r="CC158">
            <v>564528</v>
          </cell>
          <cell r="CD158">
            <v>-1</v>
          </cell>
          <cell r="CE158" t="str">
            <v>06510400000302</v>
          </cell>
        </row>
        <row r="159">
          <cell r="C159" t="str">
            <v>06510400000312</v>
          </cell>
          <cell r="D159" t="str">
            <v>0651040000031</v>
          </cell>
          <cell r="E159" t="str">
            <v>03/05/2008</v>
          </cell>
          <cell r="F159" t="str">
            <v>COCONUT ISLE INVESTMENT INC</v>
          </cell>
          <cell r="G159" t="str">
            <v>RESTORATION HOUSTON MINISTRY MISSIONARY</v>
          </cell>
          <cell r="H159" t="str">
            <v>Hubacek</v>
          </cell>
          <cell r="I159" t="str">
            <v>9110 SPRING BRANCH DR 1</v>
          </cell>
          <cell r="J159" t="str">
            <v>HOUSTON</v>
          </cell>
          <cell r="K159" t="str">
            <v>77080</v>
          </cell>
          <cell r="L159">
            <v>217510</v>
          </cell>
          <cell r="M159">
            <v>322436</v>
          </cell>
          <cell r="N159">
            <v>297190</v>
          </cell>
          <cell r="O159">
            <v>0</v>
          </cell>
          <cell r="P159" t="e">
            <v>#REF!</v>
          </cell>
          <cell r="Q159" t="str">
            <v>COMMERCIAL</v>
          </cell>
          <cell r="R159" t="str">
            <v>2</v>
          </cell>
          <cell r="S159" t="str">
            <v>4399</v>
          </cell>
          <cell r="T159" t="str">
            <v>8454</v>
          </cell>
          <cell r="U159" t="str">
            <v>S</v>
          </cell>
          <cell r="V159" t="str">
            <v>Open Steel Skeleton</v>
          </cell>
          <cell r="W159">
            <v>15933</v>
          </cell>
          <cell r="X159">
            <v>0</v>
          </cell>
          <cell r="Y159">
            <v>65034</v>
          </cell>
          <cell r="Z159">
            <v>0</v>
          </cell>
          <cell r="AA159" t="str">
            <v>.755000</v>
          </cell>
          <cell r="AB159" t="str">
            <v>C</v>
          </cell>
          <cell r="AC159" t="str">
            <v>Average</v>
          </cell>
          <cell r="AD159" t="str">
            <v>1977</v>
          </cell>
          <cell r="AE159" t="str">
            <v>1977</v>
          </cell>
          <cell r="AF159" t="str">
            <v>0</v>
          </cell>
          <cell r="AG159" t="str">
            <v>1961</v>
          </cell>
          <cell r="AH159">
            <v>0</v>
          </cell>
          <cell r="AI159" t="str">
            <v>01/01/1997</v>
          </cell>
          <cell r="AJ159">
            <v>0</v>
          </cell>
          <cell r="AK159">
            <v>1800</v>
          </cell>
          <cell r="AL159">
            <v>1800</v>
          </cell>
          <cell r="AM159">
            <v>0</v>
          </cell>
          <cell r="AN159">
            <v>0</v>
          </cell>
          <cell r="AO159">
            <v>0</v>
          </cell>
          <cell r="AP159">
            <v>1800</v>
          </cell>
          <cell r="AQ159">
            <v>180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 t="str">
            <v>1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 t="str">
            <v>06</v>
          </cell>
          <cell r="BB159" t="str">
            <v>TR 31A</v>
          </cell>
          <cell r="BC159" t="str">
            <v>SPRING BRANCH GARDENS</v>
          </cell>
          <cell r="BD159" t="str">
            <v>6006</v>
          </cell>
          <cell r="BE159" t="str">
            <v>Near West</v>
          </cell>
          <cell r="BF159" t="str">
            <v>390</v>
          </cell>
          <cell r="BG159" t="str">
            <v>ISD 25 - North of I-10 Outside Memorial Villages</v>
          </cell>
          <cell r="BH159" t="str">
            <v>9872.00</v>
          </cell>
          <cell r="BI159" t="str">
            <v>0</v>
          </cell>
          <cell r="BJ159" t="str">
            <v>25</v>
          </cell>
          <cell r="BK159" t="str">
            <v>5059C</v>
          </cell>
          <cell r="BL159" t="str">
            <v>450U</v>
          </cell>
          <cell r="BM159" t="str">
            <v>025 040 041 042 043 044 061 793</v>
          </cell>
          <cell r="BN159" t="str">
            <v>Real, Commercial</v>
          </cell>
          <cell r="BO159" t="str">
            <v>F1</v>
          </cell>
          <cell r="BP159" t="str">
            <v>Real, Commercial</v>
          </cell>
          <cell r="BQ159" t="str">
            <v>Warehouse - Metallic</v>
          </cell>
          <cell r="BR159" t="str">
            <v>Shell, Industrial</v>
          </cell>
          <cell r="BS159" t="str">
            <v>8001</v>
          </cell>
          <cell r="BT159" t="str">
            <v>Land Neighborhood Section 1</v>
          </cell>
          <cell r="BU159">
            <v>13280</v>
          </cell>
          <cell r="BV159" t="str">
            <v>SF</v>
          </cell>
          <cell r="BW159" t="str">
            <v>1.0000</v>
          </cell>
          <cell r="BX159" t="str">
            <v>1.0000</v>
          </cell>
          <cell r="BY159" t="str">
            <v>1.0000</v>
          </cell>
          <cell r="BZ159" t="str">
            <v>1.0000</v>
          </cell>
          <cell r="CA159">
            <v>12</v>
          </cell>
          <cell r="CB159">
            <v>12</v>
          </cell>
          <cell r="CC159">
            <v>159360</v>
          </cell>
          <cell r="CD159">
            <v>-1</v>
          </cell>
          <cell r="CE159" t="str">
            <v>06510400000312</v>
          </cell>
        </row>
        <row r="160">
          <cell r="C160" t="str">
            <v>06602900900101</v>
          </cell>
          <cell r="D160" t="str">
            <v>0660290090010</v>
          </cell>
          <cell r="E160" t="str">
            <v>03/03/2015</v>
          </cell>
          <cell r="F160" t="str">
            <v>GREATER HOUSTON EQUITIES LTD</v>
          </cell>
          <cell r="G160">
            <v>0</v>
          </cell>
          <cell r="H160" t="str">
            <v>Avi</v>
          </cell>
          <cell r="I160" t="str">
            <v>7410 APACHE ST</v>
          </cell>
          <cell r="J160" t="str">
            <v>HOUSTON</v>
          </cell>
          <cell r="K160" t="str">
            <v>77028</v>
          </cell>
          <cell r="L160">
            <v>681230</v>
          </cell>
          <cell r="M160">
            <v>773315</v>
          </cell>
          <cell r="N160">
            <v>711630</v>
          </cell>
          <cell r="O160">
            <v>0</v>
          </cell>
          <cell r="P160" t="e">
            <v>#REF!</v>
          </cell>
          <cell r="Q160" t="str">
            <v>COMMERCIAL</v>
          </cell>
          <cell r="R160" t="str">
            <v>1</v>
          </cell>
          <cell r="S160" t="str">
            <v>4399</v>
          </cell>
          <cell r="T160" t="str">
            <v>8454</v>
          </cell>
          <cell r="U160" t="str">
            <v>S</v>
          </cell>
          <cell r="V160" t="str">
            <v>Open Steel Skeleton</v>
          </cell>
          <cell r="W160">
            <v>560520</v>
          </cell>
          <cell r="X160">
            <v>0</v>
          </cell>
          <cell r="Y160">
            <v>1121040</v>
          </cell>
          <cell r="Z160">
            <v>0</v>
          </cell>
          <cell r="AA160" t="str">
            <v>.500000</v>
          </cell>
          <cell r="AB160" t="str">
            <v>C</v>
          </cell>
          <cell r="AC160" t="str">
            <v>Average</v>
          </cell>
          <cell r="AD160" t="str">
            <v>1977</v>
          </cell>
          <cell r="AE160" t="str">
            <v>1977</v>
          </cell>
          <cell r="AF160" t="str">
            <v>0</v>
          </cell>
          <cell r="AG160" t="str">
            <v>1978</v>
          </cell>
          <cell r="AH160" t="str">
            <v>HTS</v>
          </cell>
          <cell r="AI160" t="str">
            <v>01/01/2004</v>
          </cell>
          <cell r="AJ160" t="str">
            <v>CYCLONE STEEL</v>
          </cell>
          <cell r="AK160">
            <v>24000</v>
          </cell>
          <cell r="AL160">
            <v>24000</v>
          </cell>
          <cell r="AM160">
            <v>0</v>
          </cell>
          <cell r="AN160">
            <v>0</v>
          </cell>
          <cell r="AO160">
            <v>0</v>
          </cell>
          <cell r="AP160">
            <v>24000</v>
          </cell>
          <cell r="AQ160">
            <v>920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 t="str">
            <v>8</v>
          </cell>
          <cell r="BB160" t="str">
            <v>TR 4C BLK 9</v>
          </cell>
          <cell r="BC160" t="str">
            <v>HOUSTON GARDENS</v>
          </cell>
          <cell r="BD160" t="str">
            <v>6008</v>
          </cell>
          <cell r="BE160" t="str">
            <v>Near North</v>
          </cell>
          <cell r="BF160" t="str">
            <v>151</v>
          </cell>
          <cell r="BG160" t="str">
            <v>1E Liberty/Kashmere/Houston/Croyden Gardens Areas</v>
          </cell>
          <cell r="BH160" t="str">
            <v>5921.02</v>
          </cell>
          <cell r="BI160" t="str">
            <v>0</v>
          </cell>
          <cell r="BJ160" t="str">
            <v>01</v>
          </cell>
          <cell r="BK160" t="str">
            <v>5560D</v>
          </cell>
          <cell r="BL160" t="str">
            <v>455N</v>
          </cell>
          <cell r="BM160" t="str">
            <v>001 040 041 042 043 044 048 061</v>
          </cell>
          <cell r="BN160" t="str">
            <v>Real, Commercial</v>
          </cell>
          <cell r="BO160" t="str">
            <v>F1</v>
          </cell>
          <cell r="BP160" t="str">
            <v>Real, Commercial</v>
          </cell>
          <cell r="BQ160" t="str">
            <v>Warehouse - Metallic</v>
          </cell>
          <cell r="BR160" t="str">
            <v>Shell, Industrial</v>
          </cell>
          <cell r="BS160" t="str">
            <v>8002</v>
          </cell>
          <cell r="BT160" t="str">
            <v>Land Neighborhood Section 2</v>
          </cell>
          <cell r="BU160">
            <v>78820</v>
          </cell>
          <cell r="BV160" t="str">
            <v>SF</v>
          </cell>
          <cell r="BW160" t="str">
            <v>1.0000</v>
          </cell>
          <cell r="BX160" t="str">
            <v>1.0000</v>
          </cell>
          <cell r="BY160" t="str">
            <v>1.0000</v>
          </cell>
          <cell r="BZ160" t="str">
            <v>1.0000</v>
          </cell>
          <cell r="CA160">
            <v>2</v>
          </cell>
          <cell r="CB160">
            <v>2</v>
          </cell>
          <cell r="CC160">
            <v>118230</v>
          </cell>
          <cell r="CD160">
            <v>-1</v>
          </cell>
          <cell r="CE160" t="str">
            <v>06602900900101</v>
          </cell>
        </row>
        <row r="161">
          <cell r="C161" t="str">
            <v>06602900900102</v>
          </cell>
          <cell r="D161" t="str">
            <v>0660290090010</v>
          </cell>
          <cell r="E161" t="str">
            <v>03/03/2015</v>
          </cell>
          <cell r="F161" t="str">
            <v>GREATER HOUSTON EQUITIES LTD</v>
          </cell>
          <cell r="G161">
            <v>0</v>
          </cell>
          <cell r="H161" t="str">
            <v>Avi</v>
          </cell>
          <cell r="I161" t="str">
            <v>7410 APACHE ST</v>
          </cell>
          <cell r="J161" t="str">
            <v>HOUSTON</v>
          </cell>
          <cell r="K161" t="str">
            <v>77028</v>
          </cell>
          <cell r="L161">
            <v>681230</v>
          </cell>
          <cell r="M161">
            <v>773315</v>
          </cell>
          <cell r="N161">
            <v>711630</v>
          </cell>
          <cell r="O161">
            <v>0</v>
          </cell>
          <cell r="P161" t="e">
            <v>#REF!</v>
          </cell>
          <cell r="Q161" t="str">
            <v>COMMERCIAL</v>
          </cell>
          <cell r="R161" t="str">
            <v>2</v>
          </cell>
          <cell r="S161" t="str">
            <v>4353</v>
          </cell>
          <cell r="T161" t="str">
            <v>8344</v>
          </cell>
          <cell r="U161" t="str">
            <v>C</v>
          </cell>
          <cell r="V161" t="str">
            <v>Masonry Bearing</v>
          </cell>
          <cell r="W161">
            <v>116035</v>
          </cell>
          <cell r="X161">
            <v>0</v>
          </cell>
          <cell r="Y161">
            <v>193392</v>
          </cell>
          <cell r="Z161">
            <v>0</v>
          </cell>
          <cell r="AA161" t="str">
            <v>.400000</v>
          </cell>
          <cell r="AB161" t="str">
            <v>C</v>
          </cell>
          <cell r="AC161" t="str">
            <v>Average</v>
          </cell>
          <cell r="AD161" t="str">
            <v>1989</v>
          </cell>
          <cell r="AE161" t="str">
            <v>1989</v>
          </cell>
          <cell r="AF161" t="str">
            <v>0</v>
          </cell>
          <cell r="AG161" t="str">
            <v>1990</v>
          </cell>
          <cell r="AH161">
            <v>0</v>
          </cell>
          <cell r="AI161" t="str">
            <v>01/01/1997</v>
          </cell>
          <cell r="AJ161">
            <v>0</v>
          </cell>
          <cell r="AK161">
            <v>1800</v>
          </cell>
          <cell r="AL161">
            <v>2060</v>
          </cell>
          <cell r="AM161">
            <v>0</v>
          </cell>
          <cell r="AN161">
            <v>0</v>
          </cell>
          <cell r="AO161">
            <v>0</v>
          </cell>
          <cell r="AP161">
            <v>1800</v>
          </cell>
          <cell r="AQ161">
            <v>180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 t="str">
            <v>8</v>
          </cell>
          <cell r="BB161" t="str">
            <v>TR 4C BLK 9</v>
          </cell>
          <cell r="BC161" t="str">
            <v>HOUSTON GARDENS</v>
          </cell>
          <cell r="BD161" t="str">
            <v>6008</v>
          </cell>
          <cell r="BE161" t="str">
            <v>Near North</v>
          </cell>
          <cell r="BF161" t="str">
            <v>151</v>
          </cell>
          <cell r="BG161" t="str">
            <v>1E Liberty/Kashmere/Houston/Croyden Gardens Areas</v>
          </cell>
          <cell r="BH161" t="str">
            <v>5921.02</v>
          </cell>
          <cell r="BI161" t="str">
            <v>0</v>
          </cell>
          <cell r="BJ161" t="str">
            <v>01</v>
          </cell>
          <cell r="BK161" t="str">
            <v>5560D</v>
          </cell>
          <cell r="BL161" t="str">
            <v>455N</v>
          </cell>
          <cell r="BM161" t="str">
            <v>001 040 041 042 043 044 048 061</v>
          </cell>
          <cell r="BN161" t="str">
            <v>Real, Commercial</v>
          </cell>
          <cell r="BO161" t="str">
            <v>F1</v>
          </cell>
          <cell r="BP161" t="str">
            <v>Real, Commercial</v>
          </cell>
          <cell r="BQ161" t="str">
            <v>Office Bldgs. Low-Rise (1 to 4 Stories)</v>
          </cell>
          <cell r="BR161" t="str">
            <v>Office Building</v>
          </cell>
          <cell r="BS161" t="str">
            <v>8002</v>
          </cell>
          <cell r="BT161" t="str">
            <v>Land Neighborhood Section 2</v>
          </cell>
          <cell r="BU161">
            <v>78820</v>
          </cell>
          <cell r="BV161" t="str">
            <v>SF</v>
          </cell>
          <cell r="BW161" t="str">
            <v>1.0000</v>
          </cell>
          <cell r="BX161" t="str">
            <v>1.0000</v>
          </cell>
          <cell r="BY161" t="str">
            <v>1.0000</v>
          </cell>
          <cell r="BZ161" t="str">
            <v>1.0000</v>
          </cell>
          <cell r="CA161">
            <v>2</v>
          </cell>
          <cell r="CB161">
            <v>2</v>
          </cell>
          <cell r="CC161">
            <v>118230</v>
          </cell>
          <cell r="CD161">
            <v>-1</v>
          </cell>
          <cell r="CE161" t="str">
            <v>06602900900102</v>
          </cell>
        </row>
        <row r="162">
          <cell r="C162" t="str">
            <v>06900900001401</v>
          </cell>
          <cell r="D162" t="str">
            <v>0690090000140</v>
          </cell>
          <cell r="E162" t="str">
            <v>01/01/2017</v>
          </cell>
          <cell r="F162" t="str">
            <v>S &amp; A HOUSTON PROPERTIES LLC</v>
          </cell>
          <cell r="G162">
            <v>0</v>
          </cell>
          <cell r="H162">
            <v>0</v>
          </cell>
          <cell r="I162" t="str">
            <v>11214 CRAIGHEAD DR</v>
          </cell>
          <cell r="J162" t="str">
            <v>HOUSTON</v>
          </cell>
          <cell r="K162" t="str">
            <v>77025</v>
          </cell>
          <cell r="L162">
            <v>178148</v>
          </cell>
          <cell r="M162">
            <v>177890</v>
          </cell>
          <cell r="N162">
            <v>177890</v>
          </cell>
          <cell r="O162">
            <v>0</v>
          </cell>
          <cell r="P162" t="e">
            <v>#REF!</v>
          </cell>
          <cell r="Q162" t="str">
            <v>COMMERCIAL</v>
          </cell>
          <cell r="R162" t="str">
            <v>1</v>
          </cell>
          <cell r="S162" t="str">
            <v>4399</v>
          </cell>
          <cell r="T162" t="str">
            <v>8454</v>
          </cell>
          <cell r="U162" t="str">
            <v>S</v>
          </cell>
          <cell r="V162" t="str">
            <v>Open Steel Skeleton</v>
          </cell>
          <cell r="W162">
            <v>94083</v>
          </cell>
          <cell r="X162">
            <v>0</v>
          </cell>
          <cell r="Y162">
            <v>101164</v>
          </cell>
          <cell r="Z162">
            <v>0</v>
          </cell>
          <cell r="AA162" t="str">
            <v>.070000</v>
          </cell>
          <cell r="AB162" t="str">
            <v>C</v>
          </cell>
          <cell r="AC162" t="str">
            <v>Average</v>
          </cell>
          <cell r="AD162" t="str">
            <v>2016</v>
          </cell>
          <cell r="AE162" t="str">
            <v>2016</v>
          </cell>
          <cell r="AF162" t="str">
            <v>0</v>
          </cell>
          <cell r="AG162" t="str">
            <v>2017</v>
          </cell>
          <cell r="AH162">
            <v>0</v>
          </cell>
          <cell r="AI162" t="str">
            <v>12/30/1899</v>
          </cell>
          <cell r="AJ162">
            <v>0</v>
          </cell>
          <cell r="AK162">
            <v>2800</v>
          </cell>
          <cell r="AL162">
            <v>3352</v>
          </cell>
          <cell r="AM162">
            <v>0</v>
          </cell>
          <cell r="AN162">
            <v>0</v>
          </cell>
          <cell r="AO162">
            <v>0</v>
          </cell>
          <cell r="AP162">
            <v>2800</v>
          </cell>
          <cell r="AQ162">
            <v>220</v>
          </cell>
          <cell r="AR162">
            <v>1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 t="str">
            <v>19</v>
          </cell>
          <cell r="BB162" t="str">
            <v>LT 36</v>
          </cell>
          <cell r="BC162" t="str">
            <v>ALBION</v>
          </cell>
          <cell r="BD162" t="str">
            <v>6019</v>
          </cell>
          <cell r="BE162" t="str">
            <v>Southwest</v>
          </cell>
          <cell r="BF162" t="str">
            <v>112</v>
          </cell>
          <cell r="BG162" t="str">
            <v>1B Linkwood, Willow Meadows, Knollwood Vlg Areas</v>
          </cell>
          <cell r="BH162" t="str">
            <v>5933.00</v>
          </cell>
          <cell r="BI162" t="str">
            <v>0</v>
          </cell>
          <cell r="BJ162" t="str">
            <v>01</v>
          </cell>
          <cell r="BK162" t="str">
            <v>5253C</v>
          </cell>
          <cell r="BL162" t="str">
            <v>531Z</v>
          </cell>
          <cell r="BM162" t="str">
            <v>001 040 041 042 043 044 048 061</v>
          </cell>
          <cell r="BN162" t="str">
            <v>Real, Commercial</v>
          </cell>
          <cell r="BO162" t="str">
            <v>F1</v>
          </cell>
          <cell r="BP162" t="str">
            <v>Real, Commercial</v>
          </cell>
          <cell r="BQ162" t="str">
            <v>Warehouse - Metallic</v>
          </cell>
          <cell r="BR162" t="str">
            <v>Shell, Industrial</v>
          </cell>
          <cell r="BS162" t="str">
            <v>8004</v>
          </cell>
          <cell r="BT162" t="str">
            <v>Land Neighborhood Section 4</v>
          </cell>
          <cell r="BU162">
            <v>7500</v>
          </cell>
          <cell r="BV162" t="str">
            <v>SF</v>
          </cell>
          <cell r="BW162" t="str">
            <v>1.0000</v>
          </cell>
          <cell r="BX162" t="str">
            <v>1.0000</v>
          </cell>
          <cell r="BY162" t="str">
            <v>1.0000</v>
          </cell>
          <cell r="BZ162" t="str">
            <v>1.0000</v>
          </cell>
          <cell r="CA162">
            <v>8</v>
          </cell>
          <cell r="CB162">
            <v>8</v>
          </cell>
          <cell r="CC162">
            <v>60000</v>
          </cell>
          <cell r="CD162">
            <v>-1</v>
          </cell>
          <cell r="CE162" t="str">
            <v>06900900001401</v>
          </cell>
        </row>
        <row r="163">
          <cell r="C163" t="str">
            <v>06901100000561</v>
          </cell>
          <cell r="D163" t="str">
            <v>0690110000056</v>
          </cell>
          <cell r="E163" t="str">
            <v>03/21/2013</v>
          </cell>
          <cell r="F163" t="str">
            <v>EDDIES WELDING EQUIPMENT</v>
          </cell>
          <cell r="G163" t="str">
            <v>EDDIE'S WELDING SUPPLIES</v>
          </cell>
          <cell r="H163">
            <v>0</v>
          </cell>
          <cell r="I163" t="str">
            <v>10710 CRAIGHEAD DR</v>
          </cell>
          <cell r="J163" t="str">
            <v>HOUSTON</v>
          </cell>
          <cell r="K163" t="str">
            <v>77025</v>
          </cell>
          <cell r="L163">
            <v>243723</v>
          </cell>
          <cell r="M163">
            <v>247368</v>
          </cell>
          <cell r="N163">
            <v>247368</v>
          </cell>
          <cell r="O163">
            <v>0</v>
          </cell>
          <cell r="P163" t="e">
            <v>#REF!</v>
          </cell>
          <cell r="Q163" t="str">
            <v>COMMERCIAL</v>
          </cell>
          <cell r="R163" t="str">
            <v>1</v>
          </cell>
          <cell r="S163" t="str">
            <v>4399</v>
          </cell>
          <cell r="T163" t="str">
            <v>8454</v>
          </cell>
          <cell r="U163" t="str">
            <v>S</v>
          </cell>
          <cell r="V163" t="str">
            <v>Open Steel Skeleton</v>
          </cell>
          <cell r="W163">
            <v>131536</v>
          </cell>
          <cell r="X163">
            <v>0</v>
          </cell>
          <cell r="Y163">
            <v>263071</v>
          </cell>
          <cell r="Z163">
            <v>0</v>
          </cell>
          <cell r="AA163" t="str">
            <v>.500000</v>
          </cell>
          <cell r="AB163" t="str">
            <v>C</v>
          </cell>
          <cell r="AC163" t="str">
            <v>Average</v>
          </cell>
          <cell r="AD163" t="str">
            <v>1968</v>
          </cell>
          <cell r="AE163" t="str">
            <v>1968</v>
          </cell>
          <cell r="AF163" t="str">
            <v>0</v>
          </cell>
          <cell r="AG163" t="str">
            <v>1969</v>
          </cell>
          <cell r="AH163" t="str">
            <v>HTS</v>
          </cell>
          <cell r="AI163" t="str">
            <v>01/01/2004</v>
          </cell>
          <cell r="AJ163" t="str">
            <v>WHSE WITH A BRICK FACADE    THE AREA LISTED AS STORAGE ENCL INCLS. A RECEIVING AREA AND TWO ASSEMBLY AREAS.  THEY HAVE AC/ DUCTS ROUTED TO THEM, BUT O</v>
          </cell>
          <cell r="AK163">
            <v>5688</v>
          </cell>
          <cell r="AL163">
            <v>7808</v>
          </cell>
          <cell r="AM163">
            <v>0</v>
          </cell>
          <cell r="AN163">
            <v>0</v>
          </cell>
          <cell r="AO163">
            <v>0</v>
          </cell>
          <cell r="AP163">
            <v>5688</v>
          </cell>
          <cell r="AQ163">
            <v>398</v>
          </cell>
          <cell r="AR163">
            <v>1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 t="str">
            <v>20</v>
          </cell>
          <cell r="BB163" t="str">
            <v>N PT LT 56 &amp; S PT LT 57</v>
          </cell>
          <cell r="BC163" t="str">
            <v>ALBION</v>
          </cell>
          <cell r="BD163" t="str">
            <v>6020</v>
          </cell>
          <cell r="BE163" t="str">
            <v>Inner Loop South</v>
          </cell>
          <cell r="BF163" t="str">
            <v>112</v>
          </cell>
          <cell r="BG163" t="str">
            <v>1B Linkwood, Willow Meadows, Knollwood Vlg Areas</v>
          </cell>
          <cell r="BH163" t="str">
            <v>5933.00</v>
          </cell>
          <cell r="BI163" t="str">
            <v>0</v>
          </cell>
          <cell r="BJ163" t="str">
            <v>01</v>
          </cell>
          <cell r="BK163" t="str">
            <v>5253A</v>
          </cell>
          <cell r="BL163" t="str">
            <v>532W</v>
          </cell>
          <cell r="BM163" t="str">
            <v>001 040 041 042 043 044 048 061</v>
          </cell>
          <cell r="BN163" t="str">
            <v>Real, Commercial</v>
          </cell>
          <cell r="BO163" t="str">
            <v>F1</v>
          </cell>
          <cell r="BP163" t="str">
            <v>Real, Commercial</v>
          </cell>
          <cell r="BQ163" t="str">
            <v>Warehouse - Metallic</v>
          </cell>
          <cell r="BR163" t="str">
            <v>Shell, Industrial</v>
          </cell>
          <cell r="BS163" t="str">
            <v>8004</v>
          </cell>
          <cell r="BT163" t="str">
            <v>Land Neighborhood Section 4</v>
          </cell>
          <cell r="BU163">
            <v>14700</v>
          </cell>
          <cell r="BV163" t="str">
            <v>SF</v>
          </cell>
          <cell r="BW163" t="str">
            <v>1.0000</v>
          </cell>
          <cell r="BX163" t="str">
            <v>1.0000</v>
          </cell>
          <cell r="BY163" t="str">
            <v>1.0000</v>
          </cell>
          <cell r="BZ163" t="str">
            <v>1.0000</v>
          </cell>
          <cell r="CA163">
            <v>8</v>
          </cell>
          <cell r="CB163">
            <v>8</v>
          </cell>
          <cell r="CC163">
            <v>117600</v>
          </cell>
          <cell r="CD163">
            <v>-1</v>
          </cell>
          <cell r="CE163" t="str">
            <v>06901100000561</v>
          </cell>
        </row>
        <row r="164">
          <cell r="C164" t="str">
            <v>06901100001481</v>
          </cell>
          <cell r="D164" t="str">
            <v>0690110000148</v>
          </cell>
          <cell r="E164" t="str">
            <v>06/14/2013</v>
          </cell>
          <cell r="F164" t="str">
            <v>H &amp; L HOUSTON PROPERTIES LLC</v>
          </cell>
          <cell r="G164" t="str">
            <v>10830 CRAIGHEAD DR</v>
          </cell>
          <cell r="H164">
            <v>0</v>
          </cell>
          <cell r="I164" t="str">
            <v>10830 CRAIGHEAD DR</v>
          </cell>
          <cell r="J164" t="str">
            <v>HOUSTON</v>
          </cell>
          <cell r="K164" t="str">
            <v>77025</v>
          </cell>
          <cell r="L164">
            <v>535000</v>
          </cell>
          <cell r="M164">
            <v>562174</v>
          </cell>
          <cell r="N164">
            <v>562147</v>
          </cell>
          <cell r="O164">
            <v>0</v>
          </cell>
          <cell r="P164" t="e">
            <v>#REF!</v>
          </cell>
          <cell r="Q164" t="str">
            <v>COMMERCIAL</v>
          </cell>
          <cell r="R164" t="str">
            <v>1</v>
          </cell>
          <cell r="S164" t="str">
            <v>4353</v>
          </cell>
          <cell r="T164" t="str">
            <v>8344</v>
          </cell>
          <cell r="U164" t="str">
            <v>S</v>
          </cell>
          <cell r="V164" t="str">
            <v>Open Steel Skeleton</v>
          </cell>
          <cell r="W164">
            <v>261805</v>
          </cell>
          <cell r="X164">
            <v>0</v>
          </cell>
          <cell r="Y164">
            <v>344480</v>
          </cell>
          <cell r="Z164">
            <v>0</v>
          </cell>
          <cell r="AA164" t="str">
            <v>.240000</v>
          </cell>
          <cell r="AB164" t="str">
            <v>C</v>
          </cell>
          <cell r="AC164" t="str">
            <v>Average</v>
          </cell>
          <cell r="AD164" t="str">
            <v>1979</v>
          </cell>
          <cell r="AE164" t="str">
            <v>2006</v>
          </cell>
          <cell r="AF164" t="str">
            <v>2013</v>
          </cell>
          <cell r="AG164" t="str">
            <v>1980</v>
          </cell>
          <cell r="AH164" t="str">
            <v>124</v>
          </cell>
          <cell r="AI164" t="str">
            <v>01/01/2004</v>
          </cell>
          <cell r="AJ164">
            <v>0</v>
          </cell>
          <cell r="AK164">
            <v>4000</v>
          </cell>
          <cell r="AL164">
            <v>4000</v>
          </cell>
          <cell r="AM164">
            <v>0</v>
          </cell>
          <cell r="AN164">
            <v>0</v>
          </cell>
          <cell r="AO164">
            <v>0</v>
          </cell>
          <cell r="AP164">
            <v>4000</v>
          </cell>
          <cell r="AQ164">
            <v>260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 t="str">
            <v>20</v>
          </cell>
          <cell r="BB164" t="str">
            <v>LTS 43 &amp; 44</v>
          </cell>
          <cell r="BC164" t="str">
            <v>ALBION</v>
          </cell>
          <cell r="BD164" t="str">
            <v>6020</v>
          </cell>
          <cell r="BE164" t="str">
            <v>Inner Loop South</v>
          </cell>
          <cell r="BF164" t="str">
            <v>112</v>
          </cell>
          <cell r="BG164" t="str">
            <v>1B Linkwood, Willow Meadows, Knollwood Vlg Areas</v>
          </cell>
          <cell r="BH164" t="str">
            <v>5933.00</v>
          </cell>
          <cell r="BI164" t="str">
            <v>0</v>
          </cell>
          <cell r="BJ164" t="str">
            <v>01</v>
          </cell>
          <cell r="BK164" t="str">
            <v>5253C</v>
          </cell>
          <cell r="BL164" t="str">
            <v>532W</v>
          </cell>
          <cell r="BM164" t="str">
            <v>001 040 041 042 043 044 048 061</v>
          </cell>
          <cell r="BN164" t="str">
            <v>Real, Commercial</v>
          </cell>
          <cell r="BO164" t="str">
            <v>F1</v>
          </cell>
          <cell r="BP164" t="str">
            <v>Real, Commercial</v>
          </cell>
          <cell r="BQ164" t="str">
            <v>Office Bldgs. Low-Rise (1 to 4 Stories)</v>
          </cell>
          <cell r="BR164" t="str">
            <v>Office Building</v>
          </cell>
          <cell r="BS164" t="str">
            <v>8004</v>
          </cell>
          <cell r="BT164" t="str">
            <v>Land Neighborhood Section 4</v>
          </cell>
          <cell r="BU164">
            <v>19800</v>
          </cell>
          <cell r="BV164" t="str">
            <v>SF</v>
          </cell>
          <cell r="BW164" t="str">
            <v>1.0000</v>
          </cell>
          <cell r="BX164" t="str">
            <v>1.0000</v>
          </cell>
          <cell r="BY164" t="str">
            <v>1.0000</v>
          </cell>
          <cell r="BZ164" t="str">
            <v>1.0000</v>
          </cell>
          <cell r="CA164">
            <v>8</v>
          </cell>
          <cell r="CB164">
            <v>8</v>
          </cell>
          <cell r="CC164">
            <v>158400</v>
          </cell>
          <cell r="CD164">
            <v>-1</v>
          </cell>
          <cell r="CE164" t="str">
            <v>06901100001481</v>
          </cell>
        </row>
        <row r="165">
          <cell r="C165" t="str">
            <v>06901100001482</v>
          </cell>
          <cell r="D165" t="str">
            <v>0690110000148</v>
          </cell>
          <cell r="E165" t="str">
            <v>06/14/2013</v>
          </cell>
          <cell r="F165" t="str">
            <v>H &amp; L HOUSTON PROPERTIES LLC</v>
          </cell>
          <cell r="G165" t="str">
            <v>10830 CRAIGHEAD DR</v>
          </cell>
          <cell r="H165">
            <v>0</v>
          </cell>
          <cell r="I165" t="str">
            <v>10830 CRAIGHEAD DR</v>
          </cell>
          <cell r="J165" t="str">
            <v>HOUSTON</v>
          </cell>
          <cell r="K165" t="str">
            <v>77025</v>
          </cell>
          <cell r="L165">
            <v>535000</v>
          </cell>
          <cell r="M165">
            <v>562174</v>
          </cell>
          <cell r="N165">
            <v>562147</v>
          </cell>
          <cell r="O165">
            <v>0</v>
          </cell>
          <cell r="P165" t="e">
            <v>#REF!</v>
          </cell>
          <cell r="Q165" t="str">
            <v>COMMERCIAL</v>
          </cell>
          <cell r="R165" t="str">
            <v>2</v>
          </cell>
          <cell r="S165" t="str">
            <v>4353</v>
          </cell>
          <cell r="T165" t="str">
            <v>8344</v>
          </cell>
          <cell r="U165" t="str">
            <v>S</v>
          </cell>
          <cell r="V165" t="str">
            <v>Open Steel Skeleton</v>
          </cell>
          <cell r="W165">
            <v>151723</v>
          </cell>
          <cell r="X165">
            <v>0</v>
          </cell>
          <cell r="Y165">
            <v>172412</v>
          </cell>
          <cell r="Z165">
            <v>0</v>
          </cell>
          <cell r="AA165" t="str">
            <v>.120000</v>
          </cell>
          <cell r="AB165" t="str">
            <v>C</v>
          </cell>
          <cell r="AC165" t="str">
            <v>Average</v>
          </cell>
          <cell r="AD165" t="str">
            <v>2013</v>
          </cell>
          <cell r="AE165" t="str">
            <v>2013</v>
          </cell>
          <cell r="AF165" t="str">
            <v>0</v>
          </cell>
          <cell r="AG165" t="str">
            <v>2015</v>
          </cell>
          <cell r="AH165">
            <v>0</v>
          </cell>
          <cell r="AI165" t="str">
            <v>12/30/1899</v>
          </cell>
          <cell r="AJ165">
            <v>0</v>
          </cell>
          <cell r="AK165">
            <v>2002</v>
          </cell>
          <cell r="AL165">
            <v>2002</v>
          </cell>
          <cell r="AM165">
            <v>0</v>
          </cell>
          <cell r="AN165">
            <v>0</v>
          </cell>
          <cell r="AO165">
            <v>0</v>
          </cell>
          <cell r="AP165">
            <v>2002</v>
          </cell>
          <cell r="AQ165">
            <v>206</v>
          </cell>
          <cell r="AR165">
            <v>1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 t="str">
            <v>20</v>
          </cell>
          <cell r="BB165" t="str">
            <v>LTS 43 &amp; 44</v>
          </cell>
          <cell r="BC165" t="str">
            <v>ALBION</v>
          </cell>
          <cell r="BD165" t="str">
            <v>6020</v>
          </cell>
          <cell r="BE165" t="str">
            <v>Inner Loop South</v>
          </cell>
          <cell r="BF165" t="str">
            <v>112</v>
          </cell>
          <cell r="BG165" t="str">
            <v>1B Linkwood, Willow Meadows, Knollwood Vlg Areas</v>
          </cell>
          <cell r="BH165" t="str">
            <v>5933.00</v>
          </cell>
          <cell r="BI165" t="str">
            <v>0</v>
          </cell>
          <cell r="BJ165" t="str">
            <v>01</v>
          </cell>
          <cell r="BK165" t="str">
            <v>5253C</v>
          </cell>
          <cell r="BL165" t="str">
            <v>532W</v>
          </cell>
          <cell r="BM165" t="str">
            <v>001 040 041 042 043 044 048 061</v>
          </cell>
          <cell r="BN165" t="str">
            <v>Real, Commercial</v>
          </cell>
          <cell r="BO165" t="str">
            <v>F1</v>
          </cell>
          <cell r="BP165" t="str">
            <v>Real, Commercial</v>
          </cell>
          <cell r="BQ165" t="str">
            <v>Office Bldgs. Low-Rise (1 to 4 Stories)</v>
          </cell>
          <cell r="BR165" t="str">
            <v>Office Building</v>
          </cell>
          <cell r="BS165" t="str">
            <v>8004</v>
          </cell>
          <cell r="BT165" t="str">
            <v>Land Neighborhood Section 4</v>
          </cell>
          <cell r="BU165">
            <v>19800</v>
          </cell>
          <cell r="BV165" t="str">
            <v>SF</v>
          </cell>
          <cell r="BW165" t="str">
            <v>1.0000</v>
          </cell>
          <cell r="BX165" t="str">
            <v>1.0000</v>
          </cell>
          <cell r="BY165" t="str">
            <v>1.0000</v>
          </cell>
          <cell r="BZ165" t="str">
            <v>1.0000</v>
          </cell>
          <cell r="CA165">
            <v>8</v>
          </cell>
          <cell r="CB165">
            <v>8</v>
          </cell>
          <cell r="CC165">
            <v>158400</v>
          </cell>
          <cell r="CD165">
            <v>-1</v>
          </cell>
          <cell r="CE165" t="str">
            <v>06901100001482</v>
          </cell>
        </row>
        <row r="166">
          <cell r="C166" t="str">
            <v>07002900200011</v>
          </cell>
          <cell r="D166" t="str">
            <v>0700290020001</v>
          </cell>
          <cell r="E166" t="str">
            <v>05/01/2013</v>
          </cell>
          <cell r="F166" t="str">
            <v>HAMMERLYWIRT PROPERTIES LLC</v>
          </cell>
          <cell r="G166" t="str">
            <v>BLUE COLLAR</v>
          </cell>
          <cell r="H166" t="str">
            <v>Barris</v>
          </cell>
          <cell r="I166" t="str">
            <v>7752 HAMMERLY BLVD</v>
          </cell>
          <cell r="J166" t="str">
            <v>HOUSTON</v>
          </cell>
          <cell r="K166" t="str">
            <v>77055</v>
          </cell>
          <cell r="L166">
            <v>1088450</v>
          </cell>
          <cell r="M166">
            <v>1745324</v>
          </cell>
          <cell r="N166">
            <v>1509707</v>
          </cell>
          <cell r="O166">
            <v>0</v>
          </cell>
          <cell r="P166" t="e">
            <v>#REF!</v>
          </cell>
          <cell r="Q166" t="str">
            <v>COMMERCIAL</v>
          </cell>
          <cell r="R166" t="str">
            <v>1</v>
          </cell>
          <cell r="S166" t="str">
            <v>4399</v>
          </cell>
          <cell r="T166" t="str">
            <v>8454</v>
          </cell>
          <cell r="U166" t="str">
            <v>S</v>
          </cell>
          <cell r="V166" t="str">
            <v>Open Steel Skeleton</v>
          </cell>
          <cell r="W166">
            <v>163127</v>
          </cell>
          <cell r="X166">
            <v>0</v>
          </cell>
          <cell r="Y166">
            <v>451625</v>
          </cell>
          <cell r="Z166">
            <v>0</v>
          </cell>
          <cell r="AA166" t="str">
            <v>.638800</v>
          </cell>
          <cell r="AB166" t="str">
            <v>C</v>
          </cell>
          <cell r="AC166" t="str">
            <v>Average</v>
          </cell>
          <cell r="AD166" t="str">
            <v>1975</v>
          </cell>
          <cell r="AE166" t="str">
            <v>1975</v>
          </cell>
          <cell r="AF166" t="str">
            <v>0</v>
          </cell>
          <cell r="AG166" t="str">
            <v>1976</v>
          </cell>
          <cell r="AH166" t="str">
            <v>1030</v>
          </cell>
          <cell r="AI166" t="str">
            <v>01/01/2004</v>
          </cell>
          <cell r="AJ166">
            <v>0</v>
          </cell>
          <cell r="AK166">
            <v>12500</v>
          </cell>
          <cell r="AL166">
            <v>12500</v>
          </cell>
          <cell r="AM166">
            <v>0</v>
          </cell>
          <cell r="AN166">
            <v>0</v>
          </cell>
          <cell r="AO166">
            <v>0</v>
          </cell>
          <cell r="AP166">
            <v>12500</v>
          </cell>
          <cell r="AQ166">
            <v>600</v>
          </cell>
          <cell r="AR166">
            <v>1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 t="str">
            <v>23</v>
          </cell>
          <cell r="BB166" t="str">
            <v>TRS 1B 5A &amp; 5B BLK 1</v>
          </cell>
          <cell r="BC166" t="str">
            <v>HILLENDAHL ACRES</v>
          </cell>
          <cell r="BD166" t="str">
            <v>6023</v>
          </cell>
          <cell r="BE166" t="str">
            <v>Inner Loop Northwest</v>
          </cell>
          <cell r="BF166" t="str">
            <v>390</v>
          </cell>
          <cell r="BG166" t="str">
            <v>ISD 25 - North of I-10 Outside Memorial Villages</v>
          </cell>
          <cell r="BH166" t="str">
            <v>9860.05</v>
          </cell>
          <cell r="BI166" t="str">
            <v>0</v>
          </cell>
          <cell r="BJ166" t="str">
            <v>25</v>
          </cell>
          <cell r="BK166" t="str">
            <v>5159A</v>
          </cell>
          <cell r="BL166" t="str">
            <v>451P</v>
          </cell>
          <cell r="BM166" t="str">
            <v>025 040 041 042 043 044 061 793</v>
          </cell>
          <cell r="BN166" t="str">
            <v>Real, Commercial</v>
          </cell>
          <cell r="BO166" t="str">
            <v>F1</v>
          </cell>
          <cell r="BP166" t="str">
            <v>Real, Commercial</v>
          </cell>
          <cell r="BQ166" t="str">
            <v>Warehouse - Metallic</v>
          </cell>
          <cell r="BR166" t="str">
            <v>Shell, Industrial</v>
          </cell>
          <cell r="BS166" t="str">
            <v>8003</v>
          </cell>
          <cell r="BT166" t="str">
            <v>Land Neighborhood Section 3</v>
          </cell>
          <cell r="BU166">
            <v>49800</v>
          </cell>
          <cell r="BV166" t="str">
            <v>SF</v>
          </cell>
          <cell r="BW166" t="str">
            <v>1.0000</v>
          </cell>
          <cell r="BX166" t="str">
            <v>1.0000</v>
          </cell>
          <cell r="BY166" t="str">
            <v>1.0000</v>
          </cell>
          <cell r="BZ166" t="str">
            <v>1.0000</v>
          </cell>
          <cell r="CA166">
            <v>15</v>
          </cell>
          <cell r="CB166">
            <v>15</v>
          </cell>
          <cell r="CC166">
            <v>747000</v>
          </cell>
          <cell r="CD166">
            <v>-1</v>
          </cell>
          <cell r="CE166" t="str">
            <v>07002900200011</v>
          </cell>
        </row>
        <row r="167">
          <cell r="C167" t="str">
            <v>07002900200012</v>
          </cell>
          <cell r="D167" t="str">
            <v>0700290020001</v>
          </cell>
          <cell r="E167" t="str">
            <v>05/01/2013</v>
          </cell>
          <cell r="F167" t="str">
            <v>HAMMERLYWIRT PROPERTIES LLC</v>
          </cell>
          <cell r="G167" t="str">
            <v>BLUE COLLAR</v>
          </cell>
          <cell r="H167" t="str">
            <v>Barris</v>
          </cell>
          <cell r="I167" t="str">
            <v>7752 HAMMERLY BLVD</v>
          </cell>
          <cell r="J167" t="str">
            <v>HOUSTON</v>
          </cell>
          <cell r="K167" t="str">
            <v>77055</v>
          </cell>
          <cell r="L167">
            <v>1088450</v>
          </cell>
          <cell r="M167">
            <v>1745324</v>
          </cell>
          <cell r="N167">
            <v>1509707</v>
          </cell>
          <cell r="O167">
            <v>0</v>
          </cell>
          <cell r="P167" t="e">
            <v>#REF!</v>
          </cell>
          <cell r="Q167" t="str">
            <v>COMMERCIAL</v>
          </cell>
          <cell r="R167" t="str">
            <v>2</v>
          </cell>
          <cell r="S167" t="str">
            <v>4399</v>
          </cell>
          <cell r="T167" t="str">
            <v>8454</v>
          </cell>
          <cell r="U167" t="str">
            <v>S</v>
          </cell>
          <cell r="V167" t="str">
            <v>Open Steel Skeleton</v>
          </cell>
          <cell r="W167">
            <v>131807</v>
          </cell>
          <cell r="X167">
            <v>0</v>
          </cell>
          <cell r="Y167">
            <v>364913</v>
          </cell>
          <cell r="Z167">
            <v>0</v>
          </cell>
          <cell r="AA167" t="str">
            <v>.638800</v>
          </cell>
          <cell r="AB167" t="str">
            <v>C</v>
          </cell>
          <cell r="AC167" t="str">
            <v>Average</v>
          </cell>
          <cell r="AD167" t="str">
            <v>1975</v>
          </cell>
          <cell r="AE167" t="str">
            <v>1975</v>
          </cell>
          <cell r="AF167" t="str">
            <v>0</v>
          </cell>
          <cell r="AG167" t="str">
            <v>1976</v>
          </cell>
          <cell r="AH167">
            <v>0</v>
          </cell>
          <cell r="AI167" t="str">
            <v>01/01/1997</v>
          </cell>
          <cell r="AJ167">
            <v>0</v>
          </cell>
          <cell r="AK167">
            <v>10100</v>
          </cell>
          <cell r="AL167">
            <v>10100</v>
          </cell>
          <cell r="AM167">
            <v>0</v>
          </cell>
          <cell r="AN167">
            <v>0</v>
          </cell>
          <cell r="AO167">
            <v>0</v>
          </cell>
          <cell r="AP167">
            <v>10100</v>
          </cell>
          <cell r="AQ167">
            <v>504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23</v>
          </cell>
          <cell r="BB167" t="str">
            <v>TRS 1B 5A &amp; 5B BLK 1</v>
          </cell>
          <cell r="BC167" t="str">
            <v>HILLENDAHL ACRES</v>
          </cell>
          <cell r="BD167" t="str">
            <v>6023</v>
          </cell>
          <cell r="BE167" t="str">
            <v>Inner Loop Northwest</v>
          </cell>
          <cell r="BF167" t="str">
            <v>390</v>
          </cell>
          <cell r="BG167" t="str">
            <v>ISD 25 - North of I-10 Outside Memorial Villages</v>
          </cell>
          <cell r="BH167" t="str">
            <v>9860.05</v>
          </cell>
          <cell r="BI167" t="str">
            <v>0</v>
          </cell>
          <cell r="BJ167" t="str">
            <v>25</v>
          </cell>
          <cell r="BK167" t="str">
            <v>5159A</v>
          </cell>
          <cell r="BL167" t="str">
            <v>451P</v>
          </cell>
          <cell r="BM167" t="str">
            <v>025 040 041 042 043 044 061 793</v>
          </cell>
          <cell r="BN167" t="str">
            <v>Real, Commercial</v>
          </cell>
          <cell r="BO167" t="str">
            <v>F1</v>
          </cell>
          <cell r="BP167" t="str">
            <v>Real, Commercial</v>
          </cell>
          <cell r="BQ167" t="str">
            <v>Warehouse - Metallic</v>
          </cell>
          <cell r="BR167" t="str">
            <v>Shell, Industrial</v>
          </cell>
          <cell r="BS167" t="str">
            <v>8003</v>
          </cell>
          <cell r="BT167" t="str">
            <v>Land Neighborhood Section 3</v>
          </cell>
          <cell r="BU167">
            <v>49800</v>
          </cell>
          <cell r="BV167" t="str">
            <v>SF</v>
          </cell>
          <cell r="BW167" t="str">
            <v>1.0000</v>
          </cell>
          <cell r="BX167" t="str">
            <v>1.0000</v>
          </cell>
          <cell r="BY167" t="str">
            <v>1.0000</v>
          </cell>
          <cell r="BZ167" t="str">
            <v>1.0000</v>
          </cell>
          <cell r="CA167">
            <v>15</v>
          </cell>
          <cell r="CB167">
            <v>15</v>
          </cell>
          <cell r="CC167">
            <v>747000</v>
          </cell>
          <cell r="CD167">
            <v>-1</v>
          </cell>
          <cell r="CE167" t="str">
            <v>07002900200012</v>
          </cell>
        </row>
        <row r="168">
          <cell r="C168" t="str">
            <v>07002900200013</v>
          </cell>
          <cell r="D168" t="str">
            <v>0700290020001</v>
          </cell>
          <cell r="E168" t="str">
            <v>05/01/2013</v>
          </cell>
          <cell r="F168" t="str">
            <v>HAMMERLYWIRT PROPERTIES LLC</v>
          </cell>
          <cell r="G168" t="str">
            <v>BLUE COLLAR</v>
          </cell>
          <cell r="H168" t="str">
            <v>Barris</v>
          </cell>
          <cell r="I168" t="str">
            <v>7752 HAMMERLY BLVD</v>
          </cell>
          <cell r="J168" t="str">
            <v>HOUSTON</v>
          </cell>
          <cell r="K168" t="str">
            <v>77055</v>
          </cell>
          <cell r="L168">
            <v>1088450</v>
          </cell>
          <cell r="M168">
            <v>1745324</v>
          </cell>
          <cell r="N168">
            <v>1509707</v>
          </cell>
          <cell r="O168">
            <v>0</v>
          </cell>
          <cell r="P168" t="e">
            <v>#REF!</v>
          </cell>
          <cell r="Q168" t="str">
            <v>COMMERCIAL</v>
          </cell>
          <cell r="R168" t="str">
            <v>3</v>
          </cell>
          <cell r="S168" t="str">
            <v>4399</v>
          </cell>
          <cell r="T168" t="str">
            <v>8454</v>
          </cell>
          <cell r="U168" t="str">
            <v>S</v>
          </cell>
          <cell r="V168" t="str">
            <v>Open Steel Skeleton</v>
          </cell>
          <cell r="W168">
            <v>82546</v>
          </cell>
          <cell r="X168">
            <v>0</v>
          </cell>
          <cell r="Y168">
            <v>224006</v>
          </cell>
          <cell r="Z168">
            <v>0</v>
          </cell>
          <cell r="AA168" t="str">
            <v>.631500</v>
          </cell>
          <cell r="AB168" t="str">
            <v>C</v>
          </cell>
          <cell r="AC168" t="str">
            <v>Average</v>
          </cell>
          <cell r="AD168" t="str">
            <v>1981</v>
          </cell>
          <cell r="AE168" t="str">
            <v>1981</v>
          </cell>
          <cell r="AF168" t="str">
            <v>0</v>
          </cell>
          <cell r="AG168" t="str">
            <v>1982</v>
          </cell>
          <cell r="AH168">
            <v>0</v>
          </cell>
          <cell r="AI168" t="str">
            <v>01/01/1997</v>
          </cell>
          <cell r="AJ168">
            <v>0</v>
          </cell>
          <cell r="AK168">
            <v>6200</v>
          </cell>
          <cell r="AL168">
            <v>6200</v>
          </cell>
          <cell r="AM168">
            <v>0</v>
          </cell>
          <cell r="AN168">
            <v>0</v>
          </cell>
          <cell r="AO168">
            <v>0</v>
          </cell>
          <cell r="AP168">
            <v>6200</v>
          </cell>
          <cell r="AQ168">
            <v>348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23</v>
          </cell>
          <cell r="BB168" t="str">
            <v>TRS 1B 5A &amp; 5B BLK 1</v>
          </cell>
          <cell r="BC168" t="str">
            <v>HILLENDAHL ACRES</v>
          </cell>
          <cell r="BD168" t="str">
            <v>6023</v>
          </cell>
          <cell r="BE168" t="str">
            <v>Inner Loop Northwest</v>
          </cell>
          <cell r="BF168" t="str">
            <v>390</v>
          </cell>
          <cell r="BG168" t="str">
            <v>ISD 25 - North of I-10 Outside Memorial Villages</v>
          </cell>
          <cell r="BH168" t="str">
            <v>9860.05</v>
          </cell>
          <cell r="BI168" t="str">
            <v>0</v>
          </cell>
          <cell r="BJ168" t="str">
            <v>25</v>
          </cell>
          <cell r="BK168" t="str">
            <v>5159A</v>
          </cell>
          <cell r="BL168" t="str">
            <v>451P</v>
          </cell>
          <cell r="BM168" t="str">
            <v>025 040 041 042 043 044 061 793</v>
          </cell>
          <cell r="BN168" t="str">
            <v>Real, Commercial</v>
          </cell>
          <cell r="BO168" t="str">
            <v>F1</v>
          </cell>
          <cell r="BP168" t="str">
            <v>Real, Commercial</v>
          </cell>
          <cell r="BQ168" t="str">
            <v>Warehouse - Metallic</v>
          </cell>
          <cell r="BR168" t="str">
            <v>Shell, Industrial</v>
          </cell>
          <cell r="BS168" t="str">
            <v>8003</v>
          </cell>
          <cell r="BT168" t="str">
            <v>Land Neighborhood Section 3</v>
          </cell>
          <cell r="BU168">
            <v>28739</v>
          </cell>
          <cell r="BV168" t="str">
            <v>SF</v>
          </cell>
          <cell r="BW168" t="str">
            <v>1.0000</v>
          </cell>
          <cell r="BX168" t="str">
            <v>1.0000</v>
          </cell>
          <cell r="BY168" t="str">
            <v>.8000</v>
          </cell>
          <cell r="BZ168" t="str">
            <v>.8000</v>
          </cell>
          <cell r="CA168">
            <v>15</v>
          </cell>
          <cell r="CB168">
            <v>12</v>
          </cell>
          <cell r="CC168">
            <v>344868</v>
          </cell>
          <cell r="CD168">
            <v>-1</v>
          </cell>
          <cell r="CE168" t="str">
            <v>07002900200013</v>
          </cell>
        </row>
        <row r="169">
          <cell r="C169" t="str">
            <v>07002900200014</v>
          </cell>
          <cell r="D169" t="str">
            <v>0700290020001</v>
          </cell>
          <cell r="E169" t="str">
            <v>05/01/2013</v>
          </cell>
          <cell r="F169" t="str">
            <v>HAMMERLYWIRT PROPERTIES LLC</v>
          </cell>
          <cell r="G169" t="str">
            <v>BLUE COLLAR</v>
          </cell>
          <cell r="H169" t="str">
            <v>Barris</v>
          </cell>
          <cell r="I169" t="str">
            <v>7752 HAMMERLY BLVD</v>
          </cell>
          <cell r="J169" t="str">
            <v>HOUSTON</v>
          </cell>
          <cell r="K169" t="str">
            <v>77055</v>
          </cell>
          <cell r="L169">
            <v>1088450</v>
          </cell>
          <cell r="M169">
            <v>1745324</v>
          </cell>
          <cell r="N169">
            <v>1509707</v>
          </cell>
          <cell r="O169">
            <v>0</v>
          </cell>
          <cell r="P169" t="e">
            <v>#REF!</v>
          </cell>
          <cell r="Q169" t="str">
            <v>COMMERCIAL</v>
          </cell>
          <cell r="R169" t="str">
            <v>4</v>
          </cell>
          <cell r="S169" t="str">
            <v>4399</v>
          </cell>
          <cell r="T169" t="str">
            <v>8454</v>
          </cell>
          <cell r="U169" t="str">
            <v>S</v>
          </cell>
          <cell r="V169" t="str">
            <v>Open Steel Skeleton</v>
          </cell>
          <cell r="W169">
            <v>67102</v>
          </cell>
          <cell r="X169">
            <v>0</v>
          </cell>
          <cell r="Y169">
            <v>182095</v>
          </cell>
          <cell r="Z169">
            <v>0</v>
          </cell>
          <cell r="AA169" t="str">
            <v>.631500</v>
          </cell>
          <cell r="AB169" t="str">
            <v>C</v>
          </cell>
          <cell r="AC169" t="str">
            <v>Average</v>
          </cell>
          <cell r="AD169" t="str">
            <v>1981</v>
          </cell>
          <cell r="AE169" t="str">
            <v>1981</v>
          </cell>
          <cell r="AF169" t="str">
            <v>0</v>
          </cell>
          <cell r="AG169" t="str">
            <v>1982</v>
          </cell>
          <cell r="AH169">
            <v>0</v>
          </cell>
          <cell r="AI169" t="str">
            <v>01/01/1997</v>
          </cell>
          <cell r="AJ169">
            <v>0</v>
          </cell>
          <cell r="AK169">
            <v>5040</v>
          </cell>
          <cell r="AL169">
            <v>5040</v>
          </cell>
          <cell r="AM169">
            <v>0</v>
          </cell>
          <cell r="AN169">
            <v>0</v>
          </cell>
          <cell r="AO169">
            <v>0</v>
          </cell>
          <cell r="AP169">
            <v>5040</v>
          </cell>
          <cell r="AQ169">
            <v>288</v>
          </cell>
          <cell r="AR169">
            <v>1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23</v>
          </cell>
          <cell r="BB169" t="str">
            <v>TRS 1B 5A &amp; 5B BLK 1</v>
          </cell>
          <cell r="BC169" t="str">
            <v>HILLENDAHL ACRES</v>
          </cell>
          <cell r="BD169" t="str">
            <v>6023</v>
          </cell>
          <cell r="BE169" t="str">
            <v>Inner Loop Northwest</v>
          </cell>
          <cell r="BF169" t="str">
            <v>390</v>
          </cell>
          <cell r="BG169" t="str">
            <v>ISD 25 - North of I-10 Outside Memorial Villages</v>
          </cell>
          <cell r="BH169" t="str">
            <v>9860.05</v>
          </cell>
          <cell r="BI169" t="str">
            <v>0</v>
          </cell>
          <cell r="BJ169" t="str">
            <v>25</v>
          </cell>
          <cell r="BK169" t="str">
            <v>5159A</v>
          </cell>
          <cell r="BL169" t="str">
            <v>451P</v>
          </cell>
          <cell r="BM169" t="str">
            <v>025 040 041 042 043 044 061 793</v>
          </cell>
          <cell r="BN169" t="str">
            <v>Real, Commercial</v>
          </cell>
          <cell r="BO169" t="str">
            <v>F1</v>
          </cell>
          <cell r="BP169" t="str">
            <v>Real, Commercial</v>
          </cell>
          <cell r="BQ169" t="str">
            <v>Warehouse - Metallic</v>
          </cell>
          <cell r="BR169" t="str">
            <v>Shell, Industrial</v>
          </cell>
          <cell r="BS169" t="str">
            <v>8003</v>
          </cell>
          <cell r="BT169" t="str">
            <v>Land Neighborhood Section 3</v>
          </cell>
          <cell r="BU169">
            <v>28739</v>
          </cell>
          <cell r="BV169" t="str">
            <v>SF</v>
          </cell>
          <cell r="BW169" t="str">
            <v>1.0000</v>
          </cell>
          <cell r="BX169" t="str">
            <v>1.0000</v>
          </cell>
          <cell r="BY169" t="str">
            <v>.8000</v>
          </cell>
          <cell r="BZ169" t="str">
            <v>.8000</v>
          </cell>
          <cell r="CA169">
            <v>15</v>
          </cell>
          <cell r="CB169">
            <v>12</v>
          </cell>
          <cell r="CC169">
            <v>344868</v>
          </cell>
          <cell r="CD169">
            <v>-1</v>
          </cell>
          <cell r="CE169" t="str">
            <v>07002900200014</v>
          </cell>
        </row>
        <row r="170">
          <cell r="C170" t="str">
            <v>07007700300081</v>
          </cell>
          <cell r="D170" t="str">
            <v>0700770030008</v>
          </cell>
          <cell r="E170" t="str">
            <v>10/27/1999</v>
          </cell>
          <cell r="F170" t="str">
            <v>RICE PAUL &amp; NANCY</v>
          </cell>
          <cell r="G170" t="str">
            <v>TRAVIS MEDICAL / THE WHEEL CHAIR SHOP</v>
          </cell>
          <cell r="H170">
            <v>0</v>
          </cell>
          <cell r="I170" t="str">
            <v>1332 UPLAND DR</v>
          </cell>
          <cell r="J170" t="str">
            <v>HOUSTON</v>
          </cell>
          <cell r="K170" t="str">
            <v>77043</v>
          </cell>
          <cell r="L170">
            <v>1045140</v>
          </cell>
          <cell r="M170">
            <v>1100136</v>
          </cell>
          <cell r="N170">
            <v>1045140</v>
          </cell>
          <cell r="O170">
            <v>0</v>
          </cell>
          <cell r="P170" t="e">
            <v>#REF!</v>
          </cell>
          <cell r="Q170" t="str">
            <v>COMMERCIAL</v>
          </cell>
          <cell r="R170" t="str">
            <v>1</v>
          </cell>
          <cell r="S170" t="str">
            <v>4301</v>
          </cell>
          <cell r="T170" t="str">
            <v>8351</v>
          </cell>
          <cell r="U170" t="str">
            <v>D</v>
          </cell>
          <cell r="V170" t="str">
            <v>Wood or Light Steel</v>
          </cell>
          <cell r="W170">
            <v>128476</v>
          </cell>
          <cell r="X170">
            <v>0</v>
          </cell>
          <cell r="Y170">
            <v>285503</v>
          </cell>
          <cell r="Z170">
            <v>0</v>
          </cell>
          <cell r="AA170" t="str">
            <v>.550000</v>
          </cell>
          <cell r="AB170" t="str">
            <v>C</v>
          </cell>
          <cell r="AC170" t="str">
            <v>Average</v>
          </cell>
          <cell r="AD170" t="str">
            <v>1959</v>
          </cell>
          <cell r="AE170" t="str">
            <v>1959</v>
          </cell>
          <cell r="AF170" t="str">
            <v>0</v>
          </cell>
          <cell r="AG170" t="str">
            <v>1960</v>
          </cell>
          <cell r="AH170" t="str">
            <v>MAS</v>
          </cell>
          <cell r="AI170" t="str">
            <v>01/01/2004</v>
          </cell>
          <cell r="AJ170" t="str">
            <v>THE WHEEL CHAIR SHOP</v>
          </cell>
          <cell r="AK170">
            <v>3427</v>
          </cell>
          <cell r="AL170">
            <v>5002</v>
          </cell>
          <cell r="AM170">
            <v>0</v>
          </cell>
          <cell r="AN170">
            <v>0</v>
          </cell>
          <cell r="AO170">
            <v>0</v>
          </cell>
          <cell r="AP170">
            <v>3427</v>
          </cell>
          <cell r="AQ170">
            <v>254</v>
          </cell>
          <cell r="AR170">
            <v>1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 t="str">
            <v>17</v>
          </cell>
          <cell r="BB170" t="str">
            <v>TR 8B BLK 3</v>
          </cell>
          <cell r="BC170" t="str">
            <v>SHERWOOD ESTATES SEC 1</v>
          </cell>
          <cell r="BD170" t="str">
            <v>5017</v>
          </cell>
          <cell r="BE170" t="str">
            <v>Memorial</v>
          </cell>
          <cell r="BF170" t="str">
            <v>390</v>
          </cell>
          <cell r="BG170" t="str">
            <v>ISD 25 - North of I-10 Outside Memorial Villages</v>
          </cell>
          <cell r="BH170" t="str">
            <v>9881.20</v>
          </cell>
          <cell r="BI170" t="str">
            <v>0</v>
          </cell>
          <cell r="BJ170" t="str">
            <v>25</v>
          </cell>
          <cell r="BK170" t="str">
            <v>4858B</v>
          </cell>
          <cell r="BL170" t="str">
            <v>449X</v>
          </cell>
          <cell r="BM170" t="str">
            <v>025 040 041 042 043 044 061</v>
          </cell>
          <cell r="BN170" t="str">
            <v>Real, Commercial</v>
          </cell>
          <cell r="BO170" t="str">
            <v>F1</v>
          </cell>
          <cell r="BP170" t="str">
            <v>Real, Commercial</v>
          </cell>
          <cell r="BQ170" t="str">
            <v>Res. Struct. Or Conversion</v>
          </cell>
          <cell r="BR170" t="str">
            <v>Single-Family Residence</v>
          </cell>
          <cell r="BS170" t="str">
            <v>8001</v>
          </cell>
          <cell r="BT170" t="str">
            <v>Land Neighborhood Section 1</v>
          </cell>
          <cell r="BU170">
            <v>44200</v>
          </cell>
          <cell r="BV170" t="str">
            <v>SF</v>
          </cell>
          <cell r="BW170" t="str">
            <v>1.0000</v>
          </cell>
          <cell r="BX170" t="str">
            <v>1.0000</v>
          </cell>
          <cell r="BY170" t="str">
            <v>1.0000</v>
          </cell>
          <cell r="BZ170" t="str">
            <v>1.0000</v>
          </cell>
          <cell r="CA170">
            <v>20</v>
          </cell>
          <cell r="CB170">
            <v>20</v>
          </cell>
          <cell r="CC170">
            <v>884000</v>
          </cell>
          <cell r="CD170">
            <v>-1</v>
          </cell>
          <cell r="CE170" t="str">
            <v>07007700300081</v>
          </cell>
        </row>
        <row r="171">
          <cell r="C171" t="str">
            <v>07007700300082</v>
          </cell>
          <cell r="D171" t="str">
            <v>0700770030008</v>
          </cell>
          <cell r="E171" t="str">
            <v>10/27/1999</v>
          </cell>
          <cell r="F171" t="str">
            <v>RICE PAUL &amp; NANCY</v>
          </cell>
          <cell r="G171" t="str">
            <v>TRAVIS MEDICAL / THE WHEEL CHAIR SHOP</v>
          </cell>
          <cell r="H171">
            <v>0</v>
          </cell>
          <cell r="I171" t="str">
            <v>1332 UPLAND DR</v>
          </cell>
          <cell r="J171" t="str">
            <v>HOUSTON</v>
          </cell>
          <cell r="K171" t="str">
            <v>77043</v>
          </cell>
          <cell r="L171">
            <v>1045140</v>
          </cell>
          <cell r="M171">
            <v>1100136</v>
          </cell>
          <cell r="N171">
            <v>1045140</v>
          </cell>
          <cell r="O171">
            <v>0</v>
          </cell>
          <cell r="P171" t="e">
            <v>#REF!</v>
          </cell>
          <cell r="Q171" t="str">
            <v>COMMERCIAL</v>
          </cell>
          <cell r="R171" t="str">
            <v>2</v>
          </cell>
          <cell r="S171" t="str">
            <v>4399</v>
          </cell>
          <cell r="T171" t="str">
            <v>8454</v>
          </cell>
          <cell r="U171" t="str">
            <v>S</v>
          </cell>
          <cell r="V171" t="str">
            <v>Open Steel Skeleton</v>
          </cell>
          <cell r="W171">
            <v>70595</v>
          </cell>
          <cell r="X171">
            <v>0</v>
          </cell>
          <cell r="Y171">
            <v>102312</v>
          </cell>
          <cell r="Z171">
            <v>0</v>
          </cell>
          <cell r="AA171" t="str">
            <v>.310000</v>
          </cell>
          <cell r="AB171" t="str">
            <v>C</v>
          </cell>
          <cell r="AC171" t="str">
            <v>Average</v>
          </cell>
          <cell r="AD171" t="str">
            <v>2001</v>
          </cell>
          <cell r="AE171" t="str">
            <v>2001</v>
          </cell>
          <cell r="AF171" t="str">
            <v>0</v>
          </cell>
          <cell r="AG171" t="str">
            <v>2002</v>
          </cell>
          <cell r="AH171">
            <v>0</v>
          </cell>
          <cell r="AI171" t="str">
            <v>12/30/1899</v>
          </cell>
          <cell r="AJ171">
            <v>0</v>
          </cell>
          <cell r="AK171">
            <v>2400</v>
          </cell>
          <cell r="AL171">
            <v>2400</v>
          </cell>
          <cell r="AM171">
            <v>0</v>
          </cell>
          <cell r="AN171">
            <v>0</v>
          </cell>
          <cell r="AO171">
            <v>0</v>
          </cell>
          <cell r="AP171">
            <v>2400</v>
          </cell>
          <cell r="AQ171">
            <v>200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 t="str">
            <v>17</v>
          </cell>
          <cell r="BB171" t="str">
            <v>TR 8B BLK 3</v>
          </cell>
          <cell r="BC171" t="str">
            <v>SHERWOOD ESTATES SEC 1</v>
          </cell>
          <cell r="BD171" t="str">
            <v>5017</v>
          </cell>
          <cell r="BE171" t="str">
            <v>Memorial</v>
          </cell>
          <cell r="BF171" t="str">
            <v>390</v>
          </cell>
          <cell r="BG171" t="str">
            <v>ISD 25 - North of I-10 Outside Memorial Villages</v>
          </cell>
          <cell r="BH171" t="str">
            <v>9881.20</v>
          </cell>
          <cell r="BI171" t="str">
            <v>0</v>
          </cell>
          <cell r="BJ171" t="str">
            <v>25</v>
          </cell>
          <cell r="BK171" t="str">
            <v>4858B</v>
          </cell>
          <cell r="BL171" t="str">
            <v>449X</v>
          </cell>
          <cell r="BM171" t="str">
            <v>025 040 041 042 043 044 061</v>
          </cell>
          <cell r="BN171" t="str">
            <v>Real, Commercial</v>
          </cell>
          <cell r="BO171" t="str">
            <v>F1</v>
          </cell>
          <cell r="BP171" t="str">
            <v>Real, Commercial</v>
          </cell>
          <cell r="BQ171" t="str">
            <v>Warehouse - Metallic</v>
          </cell>
          <cell r="BR171" t="str">
            <v>Shell, Industrial</v>
          </cell>
          <cell r="BS171" t="str">
            <v>8001</v>
          </cell>
          <cell r="BT171" t="str">
            <v>Land Neighborhood Section 1</v>
          </cell>
          <cell r="BU171">
            <v>44200</v>
          </cell>
          <cell r="BV171" t="str">
            <v>SF</v>
          </cell>
          <cell r="BW171" t="str">
            <v>1.0000</v>
          </cell>
          <cell r="BX171" t="str">
            <v>1.0000</v>
          </cell>
          <cell r="BY171" t="str">
            <v>1.0000</v>
          </cell>
          <cell r="BZ171" t="str">
            <v>1.0000</v>
          </cell>
          <cell r="CA171">
            <v>20</v>
          </cell>
          <cell r="CB171">
            <v>20</v>
          </cell>
          <cell r="CC171">
            <v>884000</v>
          </cell>
          <cell r="CD171">
            <v>-1</v>
          </cell>
          <cell r="CE171" t="str">
            <v>07007700300082</v>
          </cell>
        </row>
        <row r="172">
          <cell r="C172" t="str">
            <v>07302300000861</v>
          </cell>
          <cell r="D172" t="str">
            <v>0730230000086</v>
          </cell>
          <cell r="E172" t="str">
            <v>07/12/2018</v>
          </cell>
          <cell r="F172" t="str">
            <v>Y H PROPERTIES LLC</v>
          </cell>
          <cell r="G172">
            <v>0</v>
          </cell>
          <cell r="H172" t="str">
            <v>Kol</v>
          </cell>
          <cell r="I172" t="str">
            <v>5803 CYPRESS ST</v>
          </cell>
          <cell r="J172" t="str">
            <v>HOUSTON</v>
          </cell>
          <cell r="K172" t="str">
            <v>77074</v>
          </cell>
          <cell r="L172">
            <v>405000</v>
          </cell>
          <cell r="M172">
            <v>449532</v>
          </cell>
          <cell r="N172">
            <v>449532</v>
          </cell>
          <cell r="O172">
            <v>0</v>
          </cell>
          <cell r="P172" t="e">
            <v>#REF!</v>
          </cell>
          <cell r="Q172" t="str">
            <v>COMMERCIAL</v>
          </cell>
          <cell r="R172" t="str">
            <v>1</v>
          </cell>
          <cell r="S172" t="str">
            <v>4399</v>
          </cell>
          <cell r="T172" t="str">
            <v>8454</v>
          </cell>
          <cell r="U172" t="str">
            <v>S</v>
          </cell>
          <cell r="V172" t="str">
            <v>Open Steel Skeleton</v>
          </cell>
          <cell r="W172">
            <v>155173</v>
          </cell>
          <cell r="X172">
            <v>0</v>
          </cell>
          <cell r="Y172">
            <v>170520</v>
          </cell>
          <cell r="Z172">
            <v>0</v>
          </cell>
          <cell r="AA172" t="str">
            <v>.090000</v>
          </cell>
          <cell r="AB172" t="str">
            <v>C</v>
          </cell>
          <cell r="AC172" t="str">
            <v>Average</v>
          </cell>
          <cell r="AD172" t="str">
            <v>2015</v>
          </cell>
          <cell r="AE172" t="str">
            <v>2015</v>
          </cell>
          <cell r="AF172" t="str">
            <v>0</v>
          </cell>
          <cell r="AG172" t="str">
            <v>2016</v>
          </cell>
          <cell r="AH172">
            <v>0</v>
          </cell>
          <cell r="AI172" t="str">
            <v>12/30/1899</v>
          </cell>
          <cell r="AJ172" t="str">
            <v>BLG A  IN BACK  AS OF 4-15-16 OFFICE ALMOST FINISHED, BUT ESTIMATE UNFINISHED AS OF 1/16</v>
          </cell>
          <cell r="AK172">
            <v>4000</v>
          </cell>
          <cell r="AL172">
            <v>6600</v>
          </cell>
          <cell r="AM172">
            <v>0</v>
          </cell>
          <cell r="AN172">
            <v>0</v>
          </cell>
          <cell r="AO172">
            <v>0</v>
          </cell>
          <cell r="AP172">
            <v>4000</v>
          </cell>
          <cell r="AQ172">
            <v>260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 t="str">
            <v>05</v>
          </cell>
          <cell r="BB172" t="str">
            <v>TR 86</v>
          </cell>
          <cell r="BC172" t="str">
            <v>BRAEBURN TERRACE SEC 1</v>
          </cell>
          <cell r="BD172" t="str">
            <v>6005</v>
          </cell>
          <cell r="BE172" t="str">
            <v>Near Southwest</v>
          </cell>
          <cell r="BF172" t="str">
            <v>122</v>
          </cell>
          <cell r="BG172" t="str">
            <v>1B Meyerland, Maplewood, Westbury Areas</v>
          </cell>
          <cell r="BH172" t="str">
            <v>5910.08</v>
          </cell>
          <cell r="BI172" t="str">
            <v>0</v>
          </cell>
          <cell r="BJ172" t="str">
            <v>01</v>
          </cell>
          <cell r="BK172" t="str">
            <v>5154C</v>
          </cell>
          <cell r="BL172" t="str">
            <v>531N</v>
          </cell>
          <cell r="BM172" t="str">
            <v>001 040 041 042 043 044 048 061 950</v>
          </cell>
          <cell r="BN172" t="str">
            <v>Real, Commercial</v>
          </cell>
          <cell r="BO172" t="str">
            <v>F1</v>
          </cell>
          <cell r="BP172" t="str">
            <v>Real, Commercial</v>
          </cell>
          <cell r="BQ172" t="str">
            <v>Warehouse - Metallic</v>
          </cell>
          <cell r="BR172" t="str">
            <v>Shell, Industrial</v>
          </cell>
          <cell r="BS172" t="str">
            <v>8001</v>
          </cell>
          <cell r="BT172" t="str">
            <v>Land Neighborhood Section 1</v>
          </cell>
          <cell r="BU172">
            <v>20085</v>
          </cell>
          <cell r="BV172" t="str">
            <v>SF</v>
          </cell>
          <cell r="BW172" t="str">
            <v>1.0000</v>
          </cell>
          <cell r="BX172" t="str">
            <v>1.0000</v>
          </cell>
          <cell r="BY172" t="str">
            <v>1.0000</v>
          </cell>
          <cell r="BZ172" t="str">
            <v>1.0000</v>
          </cell>
          <cell r="CA172">
            <v>10</v>
          </cell>
          <cell r="CB172">
            <v>10</v>
          </cell>
          <cell r="CC172">
            <v>200850</v>
          </cell>
          <cell r="CD172">
            <v>-1</v>
          </cell>
          <cell r="CE172" t="str">
            <v>07302300000861</v>
          </cell>
        </row>
        <row r="173">
          <cell r="C173" t="str">
            <v>07302300000862</v>
          </cell>
          <cell r="D173" t="str">
            <v>0730230000086</v>
          </cell>
          <cell r="E173" t="str">
            <v>07/12/2018</v>
          </cell>
          <cell r="F173" t="str">
            <v>Y H PROPERTIES LLC</v>
          </cell>
          <cell r="G173">
            <v>0</v>
          </cell>
          <cell r="H173" t="str">
            <v>Kol</v>
          </cell>
          <cell r="I173" t="str">
            <v>5803 CYPRESS ST</v>
          </cell>
          <cell r="J173" t="str">
            <v>HOUSTON</v>
          </cell>
          <cell r="K173" t="str">
            <v>77074</v>
          </cell>
          <cell r="L173">
            <v>405000</v>
          </cell>
          <cell r="M173">
            <v>449532</v>
          </cell>
          <cell r="N173">
            <v>449532</v>
          </cell>
          <cell r="O173">
            <v>0</v>
          </cell>
          <cell r="P173" t="e">
            <v>#REF!</v>
          </cell>
          <cell r="Q173" t="str">
            <v>COMMERCIAL</v>
          </cell>
          <cell r="R173" t="str">
            <v>2</v>
          </cell>
          <cell r="S173" t="str">
            <v>4399</v>
          </cell>
          <cell r="T173" t="str">
            <v>8454</v>
          </cell>
          <cell r="U173" t="str">
            <v>S</v>
          </cell>
          <cell r="V173" t="str">
            <v>Open Steel Skeleton</v>
          </cell>
          <cell r="W173">
            <v>58190</v>
          </cell>
          <cell r="X173">
            <v>0</v>
          </cell>
          <cell r="Y173">
            <v>63945</v>
          </cell>
          <cell r="Z173">
            <v>0</v>
          </cell>
          <cell r="AA173" t="str">
            <v>.090000</v>
          </cell>
          <cell r="AB173" t="str">
            <v>C</v>
          </cell>
          <cell r="AC173" t="str">
            <v>Average</v>
          </cell>
          <cell r="AD173" t="str">
            <v>2015</v>
          </cell>
          <cell r="AE173" t="str">
            <v>2015</v>
          </cell>
          <cell r="AF173" t="str">
            <v>0</v>
          </cell>
          <cell r="AG173" t="str">
            <v>2016</v>
          </cell>
          <cell r="AH173">
            <v>0</v>
          </cell>
          <cell r="AI173" t="str">
            <v>12/30/1899</v>
          </cell>
          <cell r="AJ173" t="str">
            <v>BLG B  IN THE MIDDLE  NO ENCL SEEN AS OF 4-15-16</v>
          </cell>
          <cell r="AK173">
            <v>1500</v>
          </cell>
          <cell r="AL173">
            <v>1500</v>
          </cell>
          <cell r="AM173">
            <v>0</v>
          </cell>
          <cell r="AN173">
            <v>0</v>
          </cell>
          <cell r="AO173">
            <v>0</v>
          </cell>
          <cell r="AP173">
            <v>1500</v>
          </cell>
          <cell r="AQ173">
            <v>160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05</v>
          </cell>
          <cell r="BB173" t="str">
            <v>TR 86</v>
          </cell>
          <cell r="BC173" t="str">
            <v>BRAEBURN TERRACE SEC 1</v>
          </cell>
          <cell r="BD173" t="str">
            <v>6005</v>
          </cell>
          <cell r="BE173" t="str">
            <v>Near Southwest</v>
          </cell>
          <cell r="BF173" t="str">
            <v>122</v>
          </cell>
          <cell r="BG173" t="str">
            <v>1B Meyerland, Maplewood, Westbury Areas</v>
          </cell>
          <cell r="BH173" t="str">
            <v>5910.08</v>
          </cell>
          <cell r="BI173" t="str">
            <v>0</v>
          </cell>
          <cell r="BJ173" t="str">
            <v>01</v>
          </cell>
          <cell r="BK173" t="str">
            <v>5154C</v>
          </cell>
          <cell r="BL173" t="str">
            <v>531N</v>
          </cell>
          <cell r="BM173" t="str">
            <v>001 040 041 042 043 044 048 061 950</v>
          </cell>
          <cell r="BN173" t="str">
            <v>Real, Commercial</v>
          </cell>
          <cell r="BO173" t="str">
            <v>F1</v>
          </cell>
          <cell r="BP173" t="str">
            <v>Real, Commercial</v>
          </cell>
          <cell r="BQ173" t="str">
            <v>Warehouse - Metallic</v>
          </cell>
          <cell r="BR173" t="str">
            <v>Shell, Industrial</v>
          </cell>
          <cell r="BS173" t="str">
            <v>8001</v>
          </cell>
          <cell r="BT173" t="str">
            <v>Land Neighborhood Section 1</v>
          </cell>
          <cell r="BU173">
            <v>20085</v>
          </cell>
          <cell r="BV173" t="str">
            <v>SF</v>
          </cell>
          <cell r="BW173" t="str">
            <v>1.0000</v>
          </cell>
          <cell r="BX173" t="str">
            <v>1.0000</v>
          </cell>
          <cell r="BY173" t="str">
            <v>1.0000</v>
          </cell>
          <cell r="BZ173" t="str">
            <v>1.0000</v>
          </cell>
          <cell r="CA173">
            <v>10</v>
          </cell>
          <cell r="CB173">
            <v>10</v>
          </cell>
          <cell r="CC173">
            <v>200850</v>
          </cell>
          <cell r="CD173">
            <v>-1</v>
          </cell>
          <cell r="CE173" t="str">
            <v>07302300000862</v>
          </cell>
        </row>
        <row r="174">
          <cell r="C174" t="str">
            <v>07302300000863</v>
          </cell>
          <cell r="D174" t="str">
            <v>0730230000086</v>
          </cell>
          <cell r="E174" t="str">
            <v>07/12/2018</v>
          </cell>
          <cell r="F174" t="str">
            <v>Y H PROPERTIES LLC</v>
          </cell>
          <cell r="G174">
            <v>0</v>
          </cell>
          <cell r="H174" t="str">
            <v>Kol</v>
          </cell>
          <cell r="I174" t="str">
            <v>5803 CYPRESS ST</v>
          </cell>
          <cell r="J174" t="str">
            <v>HOUSTON</v>
          </cell>
          <cell r="K174" t="str">
            <v>77074</v>
          </cell>
          <cell r="L174">
            <v>405000</v>
          </cell>
          <cell r="M174">
            <v>449532</v>
          </cell>
          <cell r="N174">
            <v>449532</v>
          </cell>
          <cell r="O174">
            <v>0</v>
          </cell>
          <cell r="P174" t="e">
            <v>#REF!</v>
          </cell>
          <cell r="Q174" t="str">
            <v>COMMERCIAL</v>
          </cell>
          <cell r="R174" t="str">
            <v>3</v>
          </cell>
          <cell r="S174" t="str">
            <v>4399</v>
          </cell>
          <cell r="T174" t="str">
            <v>8454</v>
          </cell>
          <cell r="U174" t="str">
            <v>S</v>
          </cell>
          <cell r="V174" t="str">
            <v>Open Steel Skeleton</v>
          </cell>
          <cell r="W174">
            <v>58190</v>
          </cell>
          <cell r="X174">
            <v>0</v>
          </cell>
          <cell r="Y174">
            <v>63945</v>
          </cell>
          <cell r="Z174">
            <v>0</v>
          </cell>
          <cell r="AA174" t="str">
            <v>.090000</v>
          </cell>
          <cell r="AB174" t="str">
            <v>C</v>
          </cell>
          <cell r="AC174" t="str">
            <v>Average</v>
          </cell>
          <cell r="AD174" t="str">
            <v>2015</v>
          </cell>
          <cell r="AE174" t="str">
            <v>2015</v>
          </cell>
          <cell r="AF174" t="str">
            <v>0</v>
          </cell>
          <cell r="AG174" t="str">
            <v>2016</v>
          </cell>
          <cell r="AH174">
            <v>0</v>
          </cell>
          <cell r="AI174" t="str">
            <v>12/30/1899</v>
          </cell>
          <cell r="AJ174" t="str">
            <v>BLG C  IN THE FRONT    AS OF 4-15-16 OFFICE FINISHED, BUT ESTIMATE UNFINISHED AS OF 1/16.  TENANTS HAD NO IMMEDIATE PLANS OF FINISHING MZ.  NO PERMANE</v>
          </cell>
          <cell r="AK174">
            <v>1500</v>
          </cell>
          <cell r="AL174">
            <v>3000</v>
          </cell>
          <cell r="AM174">
            <v>0</v>
          </cell>
          <cell r="AN174">
            <v>0</v>
          </cell>
          <cell r="AO174">
            <v>0</v>
          </cell>
          <cell r="AP174">
            <v>1500</v>
          </cell>
          <cell r="AQ174">
            <v>160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 t="str">
            <v>05</v>
          </cell>
          <cell r="BB174" t="str">
            <v>TR 86</v>
          </cell>
          <cell r="BC174" t="str">
            <v>BRAEBURN TERRACE SEC 1</v>
          </cell>
          <cell r="BD174" t="str">
            <v>6005</v>
          </cell>
          <cell r="BE174" t="str">
            <v>Near Southwest</v>
          </cell>
          <cell r="BF174" t="str">
            <v>122</v>
          </cell>
          <cell r="BG174" t="str">
            <v>1B Meyerland, Maplewood, Westbury Areas</v>
          </cell>
          <cell r="BH174" t="str">
            <v>5910.08</v>
          </cell>
          <cell r="BI174" t="str">
            <v>0</v>
          </cell>
          <cell r="BJ174" t="str">
            <v>01</v>
          </cell>
          <cell r="BK174" t="str">
            <v>5154C</v>
          </cell>
          <cell r="BL174" t="str">
            <v>531N</v>
          </cell>
          <cell r="BM174" t="str">
            <v>001 040 041 042 043 044 048 061 950</v>
          </cell>
          <cell r="BN174" t="str">
            <v>Real, Commercial</v>
          </cell>
          <cell r="BO174" t="str">
            <v>F1</v>
          </cell>
          <cell r="BP174" t="str">
            <v>Real, Commercial</v>
          </cell>
          <cell r="BQ174" t="str">
            <v>Warehouse - Metallic</v>
          </cell>
          <cell r="BR174" t="str">
            <v>Shell, Industrial</v>
          </cell>
          <cell r="BS174" t="str">
            <v>8001</v>
          </cell>
          <cell r="BT174" t="str">
            <v>Land Neighborhood Section 1</v>
          </cell>
          <cell r="BU174">
            <v>20085</v>
          </cell>
          <cell r="BV174" t="str">
            <v>SF</v>
          </cell>
          <cell r="BW174" t="str">
            <v>1.0000</v>
          </cell>
          <cell r="BX174" t="str">
            <v>1.0000</v>
          </cell>
          <cell r="BY174" t="str">
            <v>1.0000</v>
          </cell>
          <cell r="BZ174" t="str">
            <v>1.0000</v>
          </cell>
          <cell r="CA174">
            <v>10</v>
          </cell>
          <cell r="CB174">
            <v>10</v>
          </cell>
          <cell r="CC174">
            <v>200850</v>
          </cell>
          <cell r="CD174">
            <v>-1</v>
          </cell>
          <cell r="CE174" t="str">
            <v>07302300000863</v>
          </cell>
        </row>
        <row r="175">
          <cell r="C175" t="str">
            <v>07315900100021</v>
          </cell>
          <cell r="D175" t="str">
            <v>0731590010002</v>
          </cell>
          <cell r="E175" t="str">
            <v>01/18/1996</v>
          </cell>
          <cell r="F175" t="str">
            <v>JOAN CLAIRE TEMPLE LIVING TRUST</v>
          </cell>
          <cell r="G175" t="str">
            <v>THE UPHOLSTERY SHOP</v>
          </cell>
          <cell r="H175">
            <v>0</v>
          </cell>
          <cell r="I175" t="str">
            <v>1010 BADE ST</v>
          </cell>
          <cell r="J175" t="str">
            <v>HOUSTON</v>
          </cell>
          <cell r="K175" t="str">
            <v>77055</v>
          </cell>
          <cell r="L175">
            <v>1161200</v>
          </cell>
          <cell r="M175">
            <v>1213453</v>
          </cell>
          <cell r="N175">
            <v>1180000</v>
          </cell>
          <cell r="O175">
            <v>0</v>
          </cell>
          <cell r="P175" t="e">
            <v>#REF!</v>
          </cell>
          <cell r="Q175" t="str">
            <v>COMMERCIAL</v>
          </cell>
          <cell r="R175" t="str">
            <v>1</v>
          </cell>
          <cell r="S175" t="str">
            <v>4399</v>
          </cell>
          <cell r="T175" t="str">
            <v>8454</v>
          </cell>
          <cell r="U175" t="str">
            <v>S</v>
          </cell>
          <cell r="V175" t="str">
            <v>Open Steel Skeleton</v>
          </cell>
          <cell r="W175">
            <v>137497</v>
          </cell>
          <cell r="X175">
            <v>0</v>
          </cell>
          <cell r="Y175">
            <v>647046</v>
          </cell>
          <cell r="Z175">
            <v>0</v>
          </cell>
          <cell r="AA175" t="str">
            <v>.787500</v>
          </cell>
          <cell r="AB175" t="str">
            <v>C</v>
          </cell>
          <cell r="AC175" t="str">
            <v>Average</v>
          </cell>
          <cell r="AD175" t="str">
            <v>1979</v>
          </cell>
          <cell r="AE175" t="str">
            <v>1979</v>
          </cell>
          <cell r="AF175" t="str">
            <v>0</v>
          </cell>
          <cell r="AG175" t="str">
            <v>1980</v>
          </cell>
          <cell r="AH175" t="str">
            <v>MAS</v>
          </cell>
          <cell r="AI175" t="str">
            <v>01/01/2004</v>
          </cell>
          <cell r="AJ175">
            <v>0</v>
          </cell>
          <cell r="AK175">
            <v>14560</v>
          </cell>
          <cell r="AL175">
            <v>15202</v>
          </cell>
          <cell r="AM175">
            <v>0</v>
          </cell>
          <cell r="AN175">
            <v>0</v>
          </cell>
          <cell r="AO175">
            <v>0</v>
          </cell>
          <cell r="AP175">
            <v>14560</v>
          </cell>
          <cell r="AQ175">
            <v>490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 t="str">
            <v>6</v>
          </cell>
          <cell r="BB175" t="str">
            <v>TRS D &amp; J OF TR A</v>
          </cell>
          <cell r="BC175" t="str">
            <v>WEST PARK</v>
          </cell>
          <cell r="BD175" t="str">
            <v>6006</v>
          </cell>
          <cell r="BE175" t="str">
            <v>Near West</v>
          </cell>
          <cell r="BF175" t="str">
            <v>394</v>
          </cell>
          <cell r="BG175" t="str">
            <v>ISD 25 - Memorial Villages North of I-10</v>
          </cell>
          <cell r="BH175" t="str">
            <v>9854.10</v>
          </cell>
          <cell r="BI175" t="str">
            <v>0</v>
          </cell>
          <cell r="BJ175" t="str">
            <v>25</v>
          </cell>
          <cell r="BK175" t="str">
            <v>5058A</v>
          </cell>
          <cell r="BL175" t="str">
            <v>490C</v>
          </cell>
          <cell r="BM175" t="str">
            <v>025 040 041 042 043 044 080</v>
          </cell>
          <cell r="BN175" t="str">
            <v>Real, Commercial</v>
          </cell>
          <cell r="BO175" t="str">
            <v>F1</v>
          </cell>
          <cell r="BP175" t="str">
            <v>Real, Commercial</v>
          </cell>
          <cell r="BQ175" t="str">
            <v>Warehouse - Metallic</v>
          </cell>
          <cell r="BR175" t="str">
            <v>Shell, Industrial</v>
          </cell>
          <cell r="BS175" t="str">
            <v>8002</v>
          </cell>
          <cell r="BT175" t="str">
            <v>Land Neighborhood Section 2</v>
          </cell>
          <cell r="BU175">
            <v>20304</v>
          </cell>
          <cell r="BV175" t="str">
            <v>SF</v>
          </cell>
          <cell r="BW175" t="str">
            <v>1.0000</v>
          </cell>
          <cell r="BX175" t="str">
            <v>1.0000</v>
          </cell>
          <cell r="BY175" t="str">
            <v>.9000</v>
          </cell>
          <cell r="BZ175" t="str">
            <v>.9000</v>
          </cell>
          <cell r="CA175">
            <v>50</v>
          </cell>
          <cell r="CB175">
            <v>45</v>
          </cell>
          <cell r="CC175">
            <v>913680</v>
          </cell>
          <cell r="CD175">
            <v>-1</v>
          </cell>
          <cell r="CE175" t="str">
            <v>07315900100021</v>
          </cell>
        </row>
        <row r="176">
          <cell r="C176" t="str">
            <v>07318700000701</v>
          </cell>
          <cell r="D176" t="str">
            <v>0731870000070</v>
          </cell>
          <cell r="E176" t="str">
            <v>10/03/2014</v>
          </cell>
          <cell r="F176" t="str">
            <v>CDW PROPERTIES INC</v>
          </cell>
          <cell r="G176" t="str">
            <v>THE DOG HOUSE PET SALON</v>
          </cell>
          <cell r="H176">
            <v>0</v>
          </cell>
          <cell r="I176" t="str">
            <v>5917 RICHMOND AVE</v>
          </cell>
          <cell r="J176" t="str">
            <v>HOUSTON</v>
          </cell>
          <cell r="K176" t="str">
            <v>77057</v>
          </cell>
          <cell r="L176">
            <v>732895</v>
          </cell>
          <cell r="M176">
            <v>0</v>
          </cell>
          <cell r="N176">
            <v>739693</v>
          </cell>
          <cell r="O176">
            <v>0</v>
          </cell>
          <cell r="P176" t="e">
            <v>#REF!</v>
          </cell>
          <cell r="Q176" t="str">
            <v>COMMERCIAL</v>
          </cell>
          <cell r="R176" t="str">
            <v>1</v>
          </cell>
          <cell r="S176" t="str">
            <v>4301</v>
          </cell>
          <cell r="T176" t="str">
            <v>8351</v>
          </cell>
          <cell r="U176" t="str">
            <v>D</v>
          </cell>
          <cell r="V176" t="str">
            <v>Wood or Light Steel</v>
          </cell>
          <cell r="W176">
            <v>233268</v>
          </cell>
          <cell r="X176">
            <v>0</v>
          </cell>
          <cell r="Y176">
            <v>333240</v>
          </cell>
          <cell r="Z176">
            <v>0</v>
          </cell>
          <cell r="AA176" t="str">
            <v>.300000</v>
          </cell>
          <cell r="AB176" t="str">
            <v>C</v>
          </cell>
          <cell r="AC176" t="str">
            <v>Average</v>
          </cell>
          <cell r="AD176" t="str">
            <v>1982</v>
          </cell>
          <cell r="AE176" t="str">
            <v>1997</v>
          </cell>
          <cell r="AF176" t="str">
            <v>0</v>
          </cell>
          <cell r="AG176" t="str">
            <v>1983</v>
          </cell>
          <cell r="AH176" t="str">
            <v>HTS</v>
          </cell>
          <cell r="AI176" t="str">
            <v>01/01/2004</v>
          </cell>
          <cell r="AJ176" t="str">
            <v>THE DOG HOUSE PET SALON. EFF AGE FOR MAJOR RMDL TO RETAIL-DOG GROOMING/BOARDING</v>
          </cell>
          <cell r="AK176">
            <v>4000</v>
          </cell>
          <cell r="AL176">
            <v>5892</v>
          </cell>
          <cell r="AM176">
            <v>0</v>
          </cell>
          <cell r="AN176">
            <v>0</v>
          </cell>
          <cell r="AO176">
            <v>0</v>
          </cell>
          <cell r="AP176">
            <v>4000</v>
          </cell>
          <cell r="AQ176">
            <v>285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 t="str">
            <v>9</v>
          </cell>
          <cell r="BB176" t="str">
            <v>TR 70A</v>
          </cell>
          <cell r="BC176" t="str">
            <v>WESTHEIMER GARDENS</v>
          </cell>
          <cell r="BD176" t="str">
            <v>5009</v>
          </cell>
          <cell r="BE176" t="str">
            <v>Inner Southwest</v>
          </cell>
          <cell r="BF176" t="str">
            <v>101</v>
          </cell>
          <cell r="BG176" t="str">
            <v>1A Westheimer to Westpark, Loop 610 to Gessner</v>
          </cell>
          <cell r="BH176" t="str">
            <v>5906.00</v>
          </cell>
          <cell r="BI176" t="str">
            <v>0</v>
          </cell>
          <cell r="BJ176" t="str">
            <v>01</v>
          </cell>
          <cell r="BK176" t="str">
            <v>5156C</v>
          </cell>
          <cell r="BL176" t="str">
            <v>491X</v>
          </cell>
          <cell r="BM176" t="str">
            <v>001 040 041 042 043 044 048 061 262 800</v>
          </cell>
          <cell r="BN176" t="str">
            <v>Real, Commercial</v>
          </cell>
          <cell r="BO176" t="str">
            <v>F1</v>
          </cell>
          <cell r="BP176" t="str">
            <v>Real, Commercial</v>
          </cell>
          <cell r="BQ176" t="str">
            <v>Res. Struct. Or Conversion</v>
          </cell>
          <cell r="BR176" t="str">
            <v>Single-Family Residence</v>
          </cell>
          <cell r="BS176" t="str">
            <v>8005</v>
          </cell>
          <cell r="BT176" t="str">
            <v>Land Neighborhood Section 5</v>
          </cell>
          <cell r="BU176">
            <v>12200</v>
          </cell>
          <cell r="BV176" t="str">
            <v>SF</v>
          </cell>
          <cell r="BW176" t="str">
            <v>1.0000</v>
          </cell>
          <cell r="BX176" t="str">
            <v>1.0000</v>
          </cell>
          <cell r="BY176" t="str">
            <v>1.0000</v>
          </cell>
          <cell r="BZ176" t="str">
            <v>1.0000</v>
          </cell>
          <cell r="CA176">
            <v>30</v>
          </cell>
          <cell r="CB176">
            <v>30</v>
          </cell>
          <cell r="CC176">
            <v>366000</v>
          </cell>
          <cell r="CD176">
            <v>-1</v>
          </cell>
          <cell r="CE176" t="str">
            <v>07318700000701</v>
          </cell>
        </row>
        <row r="177">
          <cell r="C177" t="str">
            <v>07318700000702</v>
          </cell>
          <cell r="D177" t="str">
            <v>0731870000070</v>
          </cell>
          <cell r="E177" t="str">
            <v>10/03/2014</v>
          </cell>
          <cell r="F177" t="str">
            <v>CDW PROPERTIES INC</v>
          </cell>
          <cell r="G177" t="str">
            <v>THE DOG HOUSE PET SALON</v>
          </cell>
          <cell r="H177">
            <v>0</v>
          </cell>
          <cell r="I177" t="str">
            <v>5917 RICHMOND AVE</v>
          </cell>
          <cell r="J177" t="str">
            <v>HOUSTON</v>
          </cell>
          <cell r="K177" t="str">
            <v>77057</v>
          </cell>
          <cell r="L177">
            <v>732895</v>
          </cell>
          <cell r="M177">
            <v>0</v>
          </cell>
          <cell r="N177">
            <v>739693</v>
          </cell>
          <cell r="O177">
            <v>0</v>
          </cell>
          <cell r="P177" t="e">
            <v>#REF!</v>
          </cell>
          <cell r="Q177" t="str">
            <v>COMMERCIAL</v>
          </cell>
          <cell r="R177" t="str">
            <v>2</v>
          </cell>
          <cell r="S177" t="str">
            <v>4375</v>
          </cell>
          <cell r="T177" t="str">
            <v>8490</v>
          </cell>
          <cell r="U177" t="str">
            <v>D</v>
          </cell>
          <cell r="V177" t="str">
            <v>Wood or Light Steel</v>
          </cell>
          <cell r="W177">
            <v>154705</v>
          </cell>
          <cell r="X177">
            <v>0</v>
          </cell>
          <cell r="Y177">
            <v>186392</v>
          </cell>
          <cell r="Z177">
            <v>0</v>
          </cell>
          <cell r="AA177" t="str">
            <v>.170000</v>
          </cell>
          <cell r="AB177" t="str">
            <v>C</v>
          </cell>
          <cell r="AC177" t="str">
            <v>Average</v>
          </cell>
          <cell r="AD177" t="str">
            <v>2011</v>
          </cell>
          <cell r="AE177" t="str">
            <v>2011</v>
          </cell>
          <cell r="AF177" t="str">
            <v>0</v>
          </cell>
          <cell r="AG177" t="str">
            <v>2012</v>
          </cell>
          <cell r="AH177">
            <v>0</v>
          </cell>
          <cell r="AI177" t="str">
            <v>12/30/1899</v>
          </cell>
          <cell r="AJ177" t="str">
            <v>USED FOR BOARDING/GROOMING DOOGS. ADDN TO BLDG 1</v>
          </cell>
          <cell r="AK177">
            <v>2210</v>
          </cell>
          <cell r="AL177">
            <v>2210</v>
          </cell>
          <cell r="AM177">
            <v>0</v>
          </cell>
          <cell r="AN177">
            <v>0</v>
          </cell>
          <cell r="AO177">
            <v>0</v>
          </cell>
          <cell r="AP177">
            <v>2210</v>
          </cell>
          <cell r="AQ177">
            <v>209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 t="str">
            <v>9</v>
          </cell>
          <cell r="BB177" t="str">
            <v>TR 70A</v>
          </cell>
          <cell r="BC177" t="str">
            <v>WESTHEIMER GARDENS</v>
          </cell>
          <cell r="BD177" t="str">
            <v>5009</v>
          </cell>
          <cell r="BE177" t="str">
            <v>Inner Southwest</v>
          </cell>
          <cell r="BF177" t="str">
            <v>101</v>
          </cell>
          <cell r="BG177" t="str">
            <v>1A Westheimer to Westpark, Loop 610 to Gessner</v>
          </cell>
          <cell r="BH177" t="str">
            <v>5906.00</v>
          </cell>
          <cell r="BI177" t="str">
            <v>0</v>
          </cell>
          <cell r="BJ177" t="str">
            <v>01</v>
          </cell>
          <cell r="BK177" t="str">
            <v>5156C</v>
          </cell>
          <cell r="BL177" t="str">
            <v>491X</v>
          </cell>
          <cell r="BM177" t="str">
            <v>001 040 041 042 043 044 048 061 262 800</v>
          </cell>
          <cell r="BN177" t="str">
            <v>Real, Commercial</v>
          </cell>
          <cell r="BO177" t="str">
            <v>F1</v>
          </cell>
          <cell r="BP177" t="str">
            <v>Real, Commercial</v>
          </cell>
          <cell r="BQ177" t="str">
            <v>Retail Miscellaneous</v>
          </cell>
          <cell r="BR177" t="str">
            <v>Kennels</v>
          </cell>
          <cell r="BS177" t="str">
            <v>8005</v>
          </cell>
          <cell r="BT177" t="str">
            <v>Land Neighborhood Section 5</v>
          </cell>
          <cell r="BU177">
            <v>12200</v>
          </cell>
          <cell r="BV177" t="str">
            <v>SF</v>
          </cell>
          <cell r="BW177" t="str">
            <v>1.0000</v>
          </cell>
          <cell r="BX177" t="str">
            <v>1.0000</v>
          </cell>
          <cell r="BY177" t="str">
            <v>1.0000</v>
          </cell>
          <cell r="BZ177" t="str">
            <v>1.0000</v>
          </cell>
          <cell r="CA177">
            <v>30</v>
          </cell>
          <cell r="CB177">
            <v>30</v>
          </cell>
          <cell r="CC177">
            <v>366000</v>
          </cell>
          <cell r="CD177">
            <v>-1</v>
          </cell>
          <cell r="CE177" t="str">
            <v>07318700000702</v>
          </cell>
        </row>
        <row r="178">
          <cell r="C178" t="str">
            <v>07616500000071</v>
          </cell>
          <cell r="D178" t="str">
            <v>0761650000007</v>
          </cell>
          <cell r="E178" t="str">
            <v>10/03/2016</v>
          </cell>
          <cell r="F178" t="str">
            <v>66 STORAGE LLC</v>
          </cell>
          <cell r="G178" t="str">
            <v>DURO METAL MFG. CO.</v>
          </cell>
          <cell r="H178" t="str">
            <v>Avi</v>
          </cell>
          <cell r="I178" t="str">
            <v>440 66TH ST</v>
          </cell>
          <cell r="J178" t="str">
            <v>HOUSTON</v>
          </cell>
          <cell r="K178" t="str">
            <v>77023</v>
          </cell>
          <cell r="L178">
            <v>1265000</v>
          </cell>
          <cell r="M178">
            <v>1662679</v>
          </cell>
          <cell r="N178">
            <v>1546563</v>
          </cell>
          <cell r="O178">
            <v>0</v>
          </cell>
          <cell r="P178" t="e">
            <v>#REF!</v>
          </cell>
          <cell r="Q178" t="str">
            <v>COMMERCIAL</v>
          </cell>
          <cell r="R178" t="str">
            <v>1</v>
          </cell>
          <cell r="S178" t="str">
            <v>4380</v>
          </cell>
          <cell r="T178" t="str">
            <v>8454</v>
          </cell>
          <cell r="U178" t="str">
            <v>C</v>
          </cell>
          <cell r="V178" t="str">
            <v>Masonry Bearing</v>
          </cell>
          <cell r="W178">
            <v>1479280</v>
          </cell>
          <cell r="X178">
            <v>0</v>
          </cell>
          <cell r="Y178">
            <v>2958559</v>
          </cell>
          <cell r="Z178">
            <v>0</v>
          </cell>
          <cell r="AA178" t="str">
            <v>.500000</v>
          </cell>
          <cell r="AB178" t="str">
            <v>C</v>
          </cell>
          <cell r="AC178" t="str">
            <v>Average</v>
          </cell>
          <cell r="AD178" t="str">
            <v>1953</v>
          </cell>
          <cell r="AE178" t="str">
            <v>1953</v>
          </cell>
          <cell r="AF178" t="str">
            <v>0</v>
          </cell>
          <cell r="AG178" t="str">
            <v>1954</v>
          </cell>
          <cell r="AH178" t="str">
            <v>1006</v>
          </cell>
          <cell r="AI178" t="str">
            <v>01/01/2004</v>
          </cell>
          <cell r="AJ178">
            <v>0</v>
          </cell>
          <cell r="AK178">
            <v>64541</v>
          </cell>
          <cell r="AL178">
            <v>64541</v>
          </cell>
          <cell r="AM178">
            <v>0</v>
          </cell>
          <cell r="AN178">
            <v>0</v>
          </cell>
          <cell r="AO178">
            <v>0</v>
          </cell>
          <cell r="AP178">
            <v>64541</v>
          </cell>
          <cell r="AQ178">
            <v>990</v>
          </cell>
          <cell r="AR178">
            <v>1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 t="str">
            <v>2</v>
          </cell>
          <cell r="BB178" t="str">
            <v>TR 7A</v>
          </cell>
          <cell r="BC178" t="str">
            <v>SUPPLY ROW CENTER</v>
          </cell>
          <cell r="BD178" t="str">
            <v>6002</v>
          </cell>
          <cell r="BE178" t="str">
            <v>Inner Loop Southeast</v>
          </cell>
          <cell r="BF178" t="str">
            <v>140</v>
          </cell>
          <cell r="BG178" t="str">
            <v>1D Navigation, Harrisburg, Lawndale Areas</v>
          </cell>
          <cell r="BH178" t="str">
            <v>5915.10</v>
          </cell>
          <cell r="BI178" t="str">
            <v>0</v>
          </cell>
          <cell r="BJ178" t="str">
            <v>01</v>
          </cell>
          <cell r="BK178" t="str">
            <v>5556A</v>
          </cell>
          <cell r="BL178" t="str">
            <v>494Y</v>
          </cell>
          <cell r="BM178" t="str">
            <v>001 040 041 042 043 044 048 061 925 976</v>
          </cell>
          <cell r="BN178" t="str">
            <v>Real, Commercial</v>
          </cell>
          <cell r="BO178" t="str">
            <v>F1</v>
          </cell>
          <cell r="BP178" t="str">
            <v>Real, Commercial</v>
          </cell>
          <cell r="BQ178" t="str">
            <v>Distribution Warehouse</v>
          </cell>
          <cell r="BR178" t="str">
            <v>Shell, Industrial</v>
          </cell>
          <cell r="BS178" t="str">
            <v>8001</v>
          </cell>
          <cell r="BT178" t="str">
            <v>Land Neighborhood Section 1</v>
          </cell>
          <cell r="BU178">
            <v>9248</v>
          </cell>
          <cell r="BV178" t="str">
            <v>SF</v>
          </cell>
          <cell r="BW178" t="str">
            <v>1.0000</v>
          </cell>
          <cell r="BX178" t="str">
            <v>1.0000</v>
          </cell>
          <cell r="BY178" t="str">
            <v>.5500</v>
          </cell>
          <cell r="BZ178" t="str">
            <v>.5500</v>
          </cell>
          <cell r="CA178">
            <v>6</v>
          </cell>
          <cell r="CB178">
            <v>3</v>
          </cell>
          <cell r="CC178">
            <v>30518</v>
          </cell>
          <cell r="CD178">
            <v>-1</v>
          </cell>
          <cell r="CE178" t="str">
            <v>07616500000071</v>
          </cell>
        </row>
        <row r="179">
          <cell r="C179" t="str">
            <v>07724900200071</v>
          </cell>
          <cell r="D179" t="str">
            <v>0772490020007</v>
          </cell>
          <cell r="E179" t="str">
            <v>08/23/2013</v>
          </cell>
          <cell r="F179" t="str">
            <v>CURRENT OWNER (AN SUHYUN)</v>
          </cell>
          <cell r="G179">
            <v>0</v>
          </cell>
          <cell r="H179" t="str">
            <v>An Suhyun</v>
          </cell>
          <cell r="I179" t="str">
            <v>1012 CAMPBELL RD</v>
          </cell>
          <cell r="J179" t="str">
            <v>HOUSTON</v>
          </cell>
          <cell r="K179" t="str">
            <v>77055</v>
          </cell>
          <cell r="L179">
            <v>2305800</v>
          </cell>
          <cell r="M179">
            <v>2415240</v>
          </cell>
          <cell r="N179">
            <v>2350000</v>
          </cell>
          <cell r="O179">
            <v>0</v>
          </cell>
          <cell r="P179" t="e">
            <v>#REF!</v>
          </cell>
          <cell r="Q179" t="str">
            <v>COMMERCIAL</v>
          </cell>
          <cell r="R179" t="str">
            <v>1</v>
          </cell>
          <cell r="S179" t="str">
            <v>4344</v>
          </cell>
          <cell r="T179" t="str">
            <v>8412</v>
          </cell>
          <cell r="U179" t="str">
            <v>C</v>
          </cell>
          <cell r="V179" t="str">
            <v>Masonry Bearing</v>
          </cell>
          <cell r="W179">
            <v>594725</v>
          </cell>
          <cell r="X179">
            <v>0</v>
          </cell>
          <cell r="Y179">
            <v>1143702</v>
          </cell>
          <cell r="Z179">
            <v>0</v>
          </cell>
          <cell r="AA179" t="str">
            <v>.480000</v>
          </cell>
          <cell r="AB179" t="str">
            <v>C</v>
          </cell>
          <cell r="AC179" t="str">
            <v>Average</v>
          </cell>
          <cell r="AD179" t="str">
            <v>1975</v>
          </cell>
          <cell r="AE179" t="str">
            <v>1988</v>
          </cell>
          <cell r="AF179" t="str">
            <v>2018</v>
          </cell>
          <cell r="AG179" t="str">
            <v>1976</v>
          </cell>
          <cell r="AH179" t="str">
            <v>HTS</v>
          </cell>
          <cell r="AI179" t="str">
            <v>01/01/2004</v>
          </cell>
          <cell r="AJ179" t="str">
            <v>SPEEDY PRINTING/BEAUTY TIPS SALON/CAPTAIN NEMO'S BARBER SHOP/PIZZA FINO/CAMPBELL NAILS/</v>
          </cell>
          <cell r="AK179">
            <v>12600</v>
          </cell>
          <cell r="AL179">
            <v>13800</v>
          </cell>
          <cell r="AM179">
            <v>0</v>
          </cell>
          <cell r="AN179">
            <v>0</v>
          </cell>
          <cell r="AO179">
            <v>0</v>
          </cell>
          <cell r="AP179">
            <v>12600</v>
          </cell>
          <cell r="AQ179">
            <v>600</v>
          </cell>
          <cell r="AR179">
            <v>1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 t="str">
            <v>17</v>
          </cell>
          <cell r="BB179" t="str">
            <v>LTS 6 7 &amp; 8 BLK 2</v>
          </cell>
          <cell r="BC179" t="str">
            <v>BONNIE OAKS</v>
          </cell>
          <cell r="BD179" t="str">
            <v>5017</v>
          </cell>
          <cell r="BE179" t="str">
            <v>Memorial</v>
          </cell>
          <cell r="BF179" t="str">
            <v>394</v>
          </cell>
          <cell r="BG179" t="str">
            <v>ISD 25 - Memorial Villages North of I-10</v>
          </cell>
          <cell r="BH179" t="str">
            <v>9873.10</v>
          </cell>
          <cell r="BI179" t="str">
            <v>0</v>
          </cell>
          <cell r="BJ179" t="str">
            <v>25</v>
          </cell>
          <cell r="BK179" t="str">
            <v>5058A</v>
          </cell>
          <cell r="BL179" t="str">
            <v>490C</v>
          </cell>
          <cell r="BM179" t="str">
            <v>025 040 041 042 043 044 080</v>
          </cell>
          <cell r="BN179" t="str">
            <v>Real, Commercial</v>
          </cell>
          <cell r="BO179" t="str">
            <v>F1</v>
          </cell>
          <cell r="BP179" t="str">
            <v>Real, Commercial</v>
          </cell>
          <cell r="BQ179" t="str">
            <v>Strip Shopping Center</v>
          </cell>
          <cell r="BR179" t="str">
            <v>Neighborhood Shopping Ctr</v>
          </cell>
          <cell r="BS179" t="str">
            <v>8001</v>
          </cell>
          <cell r="BT179" t="str">
            <v>Land Neighborhood Section 1</v>
          </cell>
          <cell r="BU179">
            <v>47645</v>
          </cell>
          <cell r="BV179" t="str">
            <v>SF</v>
          </cell>
          <cell r="BW179" t="str">
            <v>1.0000</v>
          </cell>
          <cell r="BX179" t="str">
            <v>1.0000</v>
          </cell>
          <cell r="BY179" t="str">
            <v>1.0000</v>
          </cell>
          <cell r="BZ179" t="str">
            <v>1.0000</v>
          </cell>
          <cell r="CA179">
            <v>40</v>
          </cell>
          <cell r="CB179">
            <v>40</v>
          </cell>
          <cell r="CC179">
            <v>1905800</v>
          </cell>
          <cell r="CD179">
            <v>-1</v>
          </cell>
          <cell r="CE179" t="str">
            <v>07724900200071</v>
          </cell>
        </row>
        <row r="180">
          <cell r="C180" t="str">
            <v>08112400000101</v>
          </cell>
          <cell r="D180" t="str">
            <v>0811240000010</v>
          </cell>
          <cell r="E180" t="str">
            <v>06/19/2015</v>
          </cell>
          <cell r="F180" t="str">
            <v>AMPM CONSTRUCTION LP</v>
          </cell>
          <cell r="G180">
            <v>0</v>
          </cell>
          <cell r="H180">
            <v>0</v>
          </cell>
          <cell r="I180" t="str">
            <v>4739 MERWIN ST</v>
          </cell>
          <cell r="J180" t="str">
            <v>HOUSTON</v>
          </cell>
          <cell r="K180" t="str">
            <v>77027</v>
          </cell>
          <cell r="L180">
            <v>500000</v>
          </cell>
          <cell r="M180">
            <v>582035</v>
          </cell>
          <cell r="N180">
            <v>530000</v>
          </cell>
          <cell r="O180">
            <v>0</v>
          </cell>
          <cell r="P180" t="e">
            <v>#REF!</v>
          </cell>
          <cell r="Q180" t="str">
            <v>COMMERCIAL</v>
          </cell>
          <cell r="R180" t="str">
            <v>1</v>
          </cell>
          <cell r="S180" t="str">
            <v>4353</v>
          </cell>
          <cell r="T180" t="str">
            <v>8344</v>
          </cell>
          <cell r="U180" t="str">
            <v>D</v>
          </cell>
          <cell r="V180" t="str">
            <v>Wood or Light Steel</v>
          </cell>
          <cell r="W180">
            <v>176885</v>
          </cell>
          <cell r="X180">
            <v>0</v>
          </cell>
          <cell r="Y180">
            <v>235846</v>
          </cell>
          <cell r="Z180">
            <v>176091</v>
          </cell>
          <cell r="AA180" t="str">
            <v>.250000</v>
          </cell>
          <cell r="AB180" t="str">
            <v>C</v>
          </cell>
          <cell r="AC180" t="str">
            <v>Average</v>
          </cell>
          <cell r="AD180" t="str">
            <v>1955</v>
          </cell>
          <cell r="AE180" t="str">
            <v>2005</v>
          </cell>
          <cell r="AF180" t="str">
            <v>2016</v>
          </cell>
          <cell r="AG180" t="str">
            <v>1984</v>
          </cell>
          <cell r="AH180" t="str">
            <v>HTS</v>
          </cell>
          <cell r="AI180" t="str">
            <v>01/01/2004</v>
          </cell>
          <cell r="AJ180">
            <v>0</v>
          </cell>
          <cell r="AK180">
            <v>2383</v>
          </cell>
          <cell r="AL180">
            <v>3219</v>
          </cell>
          <cell r="AM180">
            <v>0</v>
          </cell>
          <cell r="AN180">
            <v>0</v>
          </cell>
          <cell r="AO180">
            <v>0</v>
          </cell>
          <cell r="AP180">
            <v>2383</v>
          </cell>
          <cell r="AQ180">
            <v>290</v>
          </cell>
          <cell r="AR180">
            <v>1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 t="str">
            <v>04</v>
          </cell>
          <cell r="BB180" t="str">
            <v>LT 10 BLK 6</v>
          </cell>
          <cell r="BC180" t="str">
            <v>ATWOOD VILLAS</v>
          </cell>
          <cell r="BD180" t="str">
            <v>162</v>
          </cell>
          <cell r="BE180" t="str">
            <v>1F Afton Oaks, Highland Village, Weslayan Areas</v>
          </cell>
          <cell r="BF180" t="str">
            <v>162</v>
          </cell>
          <cell r="BG180" t="str">
            <v>1F Afton Oaks, Highland Village, Weslayan Areas</v>
          </cell>
          <cell r="BH180" t="str">
            <v>5906.01</v>
          </cell>
          <cell r="BI180" t="str">
            <v>0</v>
          </cell>
          <cell r="BJ180" t="str">
            <v>01</v>
          </cell>
          <cell r="BK180" t="str">
            <v>5156D</v>
          </cell>
          <cell r="BL180" t="str">
            <v>491Z</v>
          </cell>
          <cell r="BM180" t="str">
            <v>001 040 041 042 043 044 048 061</v>
          </cell>
          <cell r="BN180" t="str">
            <v>Real, Commercial</v>
          </cell>
          <cell r="BO180" t="str">
            <v>F1</v>
          </cell>
          <cell r="BP180" t="str">
            <v>Real, Commercial</v>
          </cell>
          <cell r="BQ180" t="str">
            <v>Office Bldgs. Low-Rise (1 to 4 Stories)</v>
          </cell>
          <cell r="BR180" t="str">
            <v>Office Building</v>
          </cell>
          <cell r="BS180" t="str">
            <v>8000</v>
          </cell>
          <cell r="BT180" t="str">
            <v>Land Neighborhood General Assignment</v>
          </cell>
          <cell r="BU180">
            <v>6825</v>
          </cell>
          <cell r="BV180" t="str">
            <v>SF</v>
          </cell>
          <cell r="BW180" t="str">
            <v>1.0000</v>
          </cell>
          <cell r="BX180" t="str">
            <v>1.0000</v>
          </cell>
          <cell r="BY180" t="str">
            <v>1.0000</v>
          </cell>
          <cell r="BZ180" t="str">
            <v>1.0000</v>
          </cell>
          <cell r="CA180">
            <v>60</v>
          </cell>
          <cell r="CB180">
            <v>60</v>
          </cell>
          <cell r="CC180">
            <v>409500</v>
          </cell>
          <cell r="CD180">
            <v>-1</v>
          </cell>
          <cell r="CE180" t="str">
            <v>08112400000101</v>
          </cell>
        </row>
        <row r="181">
          <cell r="C181" t="str">
            <v>08112400000111</v>
          </cell>
          <cell r="D181" t="str">
            <v>0811240000011</v>
          </cell>
          <cell r="E181" t="str">
            <v>05/01/2014</v>
          </cell>
          <cell r="F181" t="str">
            <v>AMPM CONSTRUCTION LP</v>
          </cell>
          <cell r="G181" t="str">
            <v>HABITAT CONSTRUCTION</v>
          </cell>
          <cell r="H181">
            <v>0</v>
          </cell>
          <cell r="I181" t="str">
            <v>4745 MERWIN ST</v>
          </cell>
          <cell r="J181" t="str">
            <v>HOUSTON</v>
          </cell>
          <cell r="K181" t="str">
            <v>77027</v>
          </cell>
          <cell r="L181">
            <v>500000</v>
          </cell>
          <cell r="M181">
            <v>563261</v>
          </cell>
          <cell r="N181">
            <v>520000</v>
          </cell>
          <cell r="O181">
            <v>0</v>
          </cell>
          <cell r="P181" t="e">
            <v>#REF!</v>
          </cell>
          <cell r="Q181" t="str">
            <v>COMMERCIAL</v>
          </cell>
          <cell r="R181" t="str">
            <v>1</v>
          </cell>
          <cell r="S181" t="str">
            <v>4353</v>
          </cell>
          <cell r="T181" t="str">
            <v>8344</v>
          </cell>
          <cell r="U181" t="str">
            <v>D</v>
          </cell>
          <cell r="V181" t="str">
            <v>Wood or Light Steel</v>
          </cell>
          <cell r="W181">
            <v>186608</v>
          </cell>
          <cell r="X181">
            <v>0</v>
          </cell>
          <cell r="Y181">
            <v>248811</v>
          </cell>
          <cell r="Z181">
            <v>182874</v>
          </cell>
          <cell r="AA181" t="str">
            <v>.250000</v>
          </cell>
          <cell r="AB181" t="str">
            <v>C</v>
          </cell>
          <cell r="AC181" t="str">
            <v>Average</v>
          </cell>
          <cell r="AD181" t="str">
            <v>1955</v>
          </cell>
          <cell r="AE181" t="str">
            <v>2005</v>
          </cell>
          <cell r="AF181" t="str">
            <v>2015</v>
          </cell>
          <cell r="AG181" t="str">
            <v>1984</v>
          </cell>
          <cell r="AH181" t="str">
            <v>SQV</v>
          </cell>
          <cell r="AI181" t="str">
            <v>01/01/2004</v>
          </cell>
          <cell r="AJ181" t="str">
            <v>PER 2016 AERIAL &amp; GOOGLE ST, PROPERTY SHOULD BE CHANGED TO COMMERCIAL F/2017, NO CHANGES F/2016    2/2015-NC-RMDL WORK NOT STARTED 1/1/2015 BUT DWG DO</v>
          </cell>
          <cell r="AK181">
            <v>2514</v>
          </cell>
          <cell r="AL181">
            <v>3378</v>
          </cell>
          <cell r="AM181">
            <v>0</v>
          </cell>
          <cell r="AN181">
            <v>0</v>
          </cell>
          <cell r="AO181">
            <v>0</v>
          </cell>
          <cell r="AP181">
            <v>2514</v>
          </cell>
          <cell r="AQ181">
            <v>296</v>
          </cell>
          <cell r="AR181">
            <v>1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 t="str">
            <v>04</v>
          </cell>
          <cell r="BB181" t="str">
            <v>LT 11 BLK 6</v>
          </cell>
          <cell r="BC181" t="str">
            <v>ATWOOD VILLAS</v>
          </cell>
          <cell r="BD181" t="str">
            <v>162</v>
          </cell>
          <cell r="BE181" t="str">
            <v>1F Afton Oaks, Highland Village, Weslayan Areas</v>
          </cell>
          <cell r="BF181" t="str">
            <v>162</v>
          </cell>
          <cell r="BG181" t="str">
            <v>1F Afton Oaks, Highland Village, Weslayan Areas</v>
          </cell>
          <cell r="BH181" t="str">
            <v>5906.01</v>
          </cell>
          <cell r="BI181" t="str">
            <v>0</v>
          </cell>
          <cell r="BJ181" t="str">
            <v>01</v>
          </cell>
          <cell r="BK181" t="str">
            <v>5156D</v>
          </cell>
          <cell r="BL181" t="str">
            <v>491Z</v>
          </cell>
          <cell r="BM181" t="str">
            <v>001 040 041 042 043 044 048 061</v>
          </cell>
          <cell r="BN181" t="str">
            <v>Real, Commercial</v>
          </cell>
          <cell r="BO181" t="str">
            <v>F1</v>
          </cell>
          <cell r="BP181" t="str">
            <v>Real, Commercial</v>
          </cell>
          <cell r="BQ181" t="str">
            <v>Office Bldgs. Low-Rise (1 to 4 Stories)</v>
          </cell>
          <cell r="BR181" t="str">
            <v>Office Building</v>
          </cell>
          <cell r="BS181" t="str">
            <v>8000</v>
          </cell>
          <cell r="BT181" t="str">
            <v>Land Neighborhood General Assignment</v>
          </cell>
          <cell r="BU181">
            <v>6360</v>
          </cell>
          <cell r="BV181" t="str">
            <v>SF</v>
          </cell>
          <cell r="BW181" t="str">
            <v>1.0000</v>
          </cell>
          <cell r="BX181" t="str">
            <v>1.0000</v>
          </cell>
          <cell r="BY181" t="str">
            <v>1.0000</v>
          </cell>
          <cell r="BZ181" t="str">
            <v>1.0000</v>
          </cell>
          <cell r="CA181">
            <v>60</v>
          </cell>
          <cell r="CB181">
            <v>60</v>
          </cell>
          <cell r="CC181">
            <v>381600</v>
          </cell>
          <cell r="CD181">
            <v>-1</v>
          </cell>
          <cell r="CE181" t="str">
            <v>08112400000111</v>
          </cell>
        </row>
        <row r="182">
          <cell r="C182" t="str">
            <v>08441500000031</v>
          </cell>
          <cell r="D182" t="str">
            <v>0844150000003</v>
          </cell>
          <cell r="E182" t="str">
            <v>03/04/2014</v>
          </cell>
          <cell r="F182" t="str">
            <v>H &amp; L HOUSTON PROPERTIES LLC</v>
          </cell>
          <cell r="G182" t="str">
            <v>LAS TUERCAS LOCAS - ESTATE MOTORS</v>
          </cell>
          <cell r="H182">
            <v>0</v>
          </cell>
          <cell r="I182" t="str">
            <v>8316 MCAVOY DR</v>
          </cell>
          <cell r="J182" t="str">
            <v>HOUSTON</v>
          </cell>
          <cell r="K182" t="str">
            <v>77074</v>
          </cell>
          <cell r="L182">
            <v>168190</v>
          </cell>
          <cell r="M182">
            <v>523522</v>
          </cell>
          <cell r="N182">
            <v>523507</v>
          </cell>
          <cell r="O182">
            <v>0</v>
          </cell>
          <cell r="P182" t="e">
            <v>#REF!</v>
          </cell>
          <cell r="Q182" t="str">
            <v>COMMERCIAL</v>
          </cell>
          <cell r="R182" t="str">
            <v>1</v>
          </cell>
          <cell r="S182" t="str">
            <v>4332</v>
          </cell>
          <cell r="T182" t="str">
            <v>8528</v>
          </cell>
          <cell r="U182" t="str">
            <v>S</v>
          </cell>
          <cell r="V182" t="str">
            <v>Open Steel Skeleton</v>
          </cell>
          <cell r="W182">
            <v>140820</v>
          </cell>
          <cell r="X182">
            <v>0</v>
          </cell>
          <cell r="Y182">
            <v>153065</v>
          </cell>
          <cell r="Z182">
            <v>0</v>
          </cell>
          <cell r="AA182" t="str">
            <v>.080000</v>
          </cell>
          <cell r="AB182" t="str">
            <v>C</v>
          </cell>
          <cell r="AC182" t="str">
            <v>Average</v>
          </cell>
          <cell r="AD182" t="str">
            <v>2016</v>
          </cell>
          <cell r="AE182" t="str">
            <v>2016</v>
          </cell>
          <cell r="AF182" t="str">
            <v>0</v>
          </cell>
          <cell r="AG182" t="str">
            <v>2018</v>
          </cell>
          <cell r="AH182">
            <v>0</v>
          </cell>
          <cell r="AI182" t="str">
            <v>12/30/1899</v>
          </cell>
          <cell r="AJ182" t="str">
            <v>8316   MCAVOY DR, HOUSTON  77074</v>
          </cell>
          <cell r="AK182">
            <v>3025</v>
          </cell>
          <cell r="AL182">
            <v>3905</v>
          </cell>
          <cell r="AM182">
            <v>0</v>
          </cell>
          <cell r="AN182">
            <v>0</v>
          </cell>
          <cell r="AO182">
            <v>0</v>
          </cell>
          <cell r="AP182">
            <v>3025</v>
          </cell>
          <cell r="AQ182">
            <v>220</v>
          </cell>
          <cell r="AR182">
            <v>1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 t="str">
            <v>9</v>
          </cell>
          <cell r="BB182" t="str">
            <v>LTS 1 &amp; 2 BLK 1</v>
          </cell>
          <cell r="BC182" t="str">
            <v>BRAES TIMBERS</v>
          </cell>
          <cell r="BD182" t="str">
            <v>5009</v>
          </cell>
          <cell r="BE182" t="str">
            <v>Inner Southwest</v>
          </cell>
          <cell r="BF182" t="str">
            <v>122</v>
          </cell>
          <cell r="BG182" t="str">
            <v>1B Meyerland, Maplewood, Westbury Areas</v>
          </cell>
          <cell r="BH182" t="str">
            <v>5910.08</v>
          </cell>
          <cell r="BI182" t="str">
            <v>0</v>
          </cell>
          <cell r="BJ182" t="str">
            <v>01</v>
          </cell>
          <cell r="BK182" t="str">
            <v>5054D</v>
          </cell>
          <cell r="BL182" t="str">
            <v>530R</v>
          </cell>
          <cell r="BM182" t="str">
            <v>001 040 041 042 043 044 048 061 950</v>
          </cell>
          <cell r="BN182" t="str">
            <v>Real, Commercial</v>
          </cell>
          <cell r="BO182" t="str">
            <v>F1</v>
          </cell>
          <cell r="BP182" t="str">
            <v>Real, Commercial</v>
          </cell>
          <cell r="BQ182" t="str">
            <v>Auto Service Garage</v>
          </cell>
          <cell r="BR182" t="str">
            <v>Service Repair Garage</v>
          </cell>
          <cell r="BS182" t="str">
            <v>8001</v>
          </cell>
          <cell r="BT182" t="str">
            <v>Land Neighborhood Section 1</v>
          </cell>
          <cell r="BU182">
            <v>16819</v>
          </cell>
          <cell r="BV182" t="str">
            <v>SF</v>
          </cell>
          <cell r="BW182" t="str">
            <v>1.0000</v>
          </cell>
          <cell r="BX182" t="str">
            <v>1.0000</v>
          </cell>
          <cell r="BY182" t="str">
            <v>1.0000</v>
          </cell>
          <cell r="BZ182" t="str">
            <v>1.0000</v>
          </cell>
          <cell r="CA182">
            <v>10</v>
          </cell>
          <cell r="CB182">
            <v>10</v>
          </cell>
          <cell r="CC182">
            <v>168190</v>
          </cell>
          <cell r="CD182">
            <v>-1</v>
          </cell>
          <cell r="CE182" t="str">
            <v>08441500000031</v>
          </cell>
        </row>
        <row r="183">
          <cell r="C183" t="str">
            <v>08441500000032</v>
          </cell>
          <cell r="D183" t="str">
            <v>0844150000003</v>
          </cell>
          <cell r="E183" t="str">
            <v>03/04/2014</v>
          </cell>
          <cell r="F183" t="str">
            <v>H &amp; L HOUSTON PROPERTIES LLC</v>
          </cell>
          <cell r="G183" t="str">
            <v>LAS TUERCAS LOCAS - ESTATE MOTORS</v>
          </cell>
          <cell r="H183">
            <v>0</v>
          </cell>
          <cell r="I183" t="str">
            <v>8316 MCAVOY DR</v>
          </cell>
          <cell r="J183" t="str">
            <v>HOUSTON</v>
          </cell>
          <cell r="K183" t="str">
            <v>77074</v>
          </cell>
          <cell r="L183">
            <v>168190</v>
          </cell>
          <cell r="M183">
            <v>523522</v>
          </cell>
          <cell r="N183">
            <v>523507</v>
          </cell>
          <cell r="O183">
            <v>0</v>
          </cell>
          <cell r="P183" t="e">
            <v>#REF!</v>
          </cell>
          <cell r="Q183" t="str">
            <v>COMMERCIAL</v>
          </cell>
          <cell r="R183" t="str">
            <v>2</v>
          </cell>
          <cell r="S183" t="str">
            <v>4332</v>
          </cell>
          <cell r="T183" t="str">
            <v>8528</v>
          </cell>
          <cell r="U183" t="str">
            <v>S</v>
          </cell>
          <cell r="V183" t="str">
            <v>Open Steel Skeleton</v>
          </cell>
          <cell r="W183">
            <v>140820</v>
          </cell>
          <cell r="X183">
            <v>0</v>
          </cell>
          <cell r="Y183">
            <v>153065</v>
          </cell>
          <cell r="Z183">
            <v>0</v>
          </cell>
          <cell r="AA183" t="str">
            <v>.080000</v>
          </cell>
          <cell r="AB183" t="str">
            <v>C</v>
          </cell>
          <cell r="AC183" t="str">
            <v>Average</v>
          </cell>
          <cell r="AD183" t="str">
            <v>2016</v>
          </cell>
          <cell r="AE183" t="str">
            <v>2016</v>
          </cell>
          <cell r="AF183" t="str">
            <v>0</v>
          </cell>
          <cell r="AG183" t="str">
            <v>2018</v>
          </cell>
          <cell r="AH183">
            <v>0</v>
          </cell>
          <cell r="AI183" t="str">
            <v>12/30/1899</v>
          </cell>
          <cell r="AJ183" t="str">
            <v>8320   MCAVOY DR, HOUSTON  77074</v>
          </cell>
          <cell r="AK183">
            <v>3025</v>
          </cell>
          <cell r="AL183">
            <v>3905</v>
          </cell>
          <cell r="AM183">
            <v>0</v>
          </cell>
          <cell r="AN183">
            <v>0</v>
          </cell>
          <cell r="AO183">
            <v>0</v>
          </cell>
          <cell r="AP183">
            <v>3025</v>
          </cell>
          <cell r="AQ183">
            <v>220</v>
          </cell>
          <cell r="AR183">
            <v>1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 t="str">
            <v>9</v>
          </cell>
          <cell r="BB183" t="str">
            <v>LTS 1 &amp; 2 BLK 1</v>
          </cell>
          <cell r="BC183" t="str">
            <v>BRAES TIMBERS</v>
          </cell>
          <cell r="BD183" t="str">
            <v>5009</v>
          </cell>
          <cell r="BE183" t="str">
            <v>Inner Southwest</v>
          </cell>
          <cell r="BF183" t="str">
            <v>122</v>
          </cell>
          <cell r="BG183" t="str">
            <v>1B Meyerland, Maplewood, Westbury Areas</v>
          </cell>
          <cell r="BH183" t="str">
            <v>5910.08</v>
          </cell>
          <cell r="BI183" t="str">
            <v>0</v>
          </cell>
          <cell r="BJ183" t="str">
            <v>01</v>
          </cell>
          <cell r="BK183" t="str">
            <v>5054D</v>
          </cell>
          <cell r="BL183" t="str">
            <v>530R</v>
          </cell>
          <cell r="BM183" t="str">
            <v>001 040 041 042 043 044 048 061 950</v>
          </cell>
          <cell r="BN183" t="str">
            <v>Real, Commercial</v>
          </cell>
          <cell r="BO183" t="str">
            <v>F1</v>
          </cell>
          <cell r="BP183" t="str">
            <v>Real, Commercial</v>
          </cell>
          <cell r="BQ183" t="str">
            <v>Auto Service Garage</v>
          </cell>
          <cell r="BR183" t="str">
            <v>Service Repair Garage</v>
          </cell>
          <cell r="BS183" t="str">
            <v>8001</v>
          </cell>
          <cell r="BT183" t="str">
            <v>Land Neighborhood Section 1</v>
          </cell>
          <cell r="BU183">
            <v>16819</v>
          </cell>
          <cell r="BV183" t="str">
            <v>SF</v>
          </cell>
          <cell r="BW183" t="str">
            <v>1.0000</v>
          </cell>
          <cell r="BX183" t="str">
            <v>1.0000</v>
          </cell>
          <cell r="BY183" t="str">
            <v>1.0000</v>
          </cell>
          <cell r="BZ183" t="str">
            <v>1.0000</v>
          </cell>
          <cell r="CA183">
            <v>10</v>
          </cell>
          <cell r="CB183">
            <v>10</v>
          </cell>
          <cell r="CC183">
            <v>168190</v>
          </cell>
          <cell r="CD183">
            <v>-1</v>
          </cell>
          <cell r="CE183" t="str">
            <v>08441500000032</v>
          </cell>
        </row>
        <row r="184">
          <cell r="C184" t="str">
            <v>08552800000041</v>
          </cell>
          <cell r="D184" t="str">
            <v>0855280000004</v>
          </cell>
          <cell r="E184" t="str">
            <v>04/10/2008</v>
          </cell>
          <cell r="F184" t="str">
            <v>GOBARE INC</v>
          </cell>
          <cell r="G184">
            <v>0</v>
          </cell>
          <cell r="H184">
            <v>0</v>
          </cell>
          <cell r="I184" t="str">
            <v>6307 NYOKA ST</v>
          </cell>
          <cell r="J184" t="str">
            <v>HOUSTON</v>
          </cell>
          <cell r="K184" t="str">
            <v>77041</v>
          </cell>
          <cell r="L184">
            <v>275000</v>
          </cell>
          <cell r="M184">
            <v>291298</v>
          </cell>
          <cell r="N184">
            <v>291238</v>
          </cell>
          <cell r="O184">
            <v>0</v>
          </cell>
          <cell r="P184" t="e">
            <v>#REF!</v>
          </cell>
          <cell r="Q184" t="str">
            <v>COMMERCIAL</v>
          </cell>
          <cell r="R184" t="str">
            <v>1</v>
          </cell>
          <cell r="S184" t="str">
            <v>4399</v>
          </cell>
          <cell r="T184" t="str">
            <v>8454</v>
          </cell>
          <cell r="U184" t="str">
            <v>S</v>
          </cell>
          <cell r="V184" t="str">
            <v>Open Steel Skeleton</v>
          </cell>
          <cell r="W184">
            <v>189683</v>
          </cell>
          <cell r="X184">
            <v>0</v>
          </cell>
          <cell r="Y184">
            <v>270975</v>
          </cell>
          <cell r="Z184">
            <v>0</v>
          </cell>
          <cell r="AA184" t="str">
            <v>.300000</v>
          </cell>
          <cell r="AB184" t="str">
            <v>C</v>
          </cell>
          <cell r="AC184" t="str">
            <v>Average</v>
          </cell>
          <cell r="AD184" t="str">
            <v>2002</v>
          </cell>
          <cell r="AE184" t="str">
            <v>2002</v>
          </cell>
          <cell r="AF184" t="str">
            <v>0</v>
          </cell>
          <cell r="AG184" t="str">
            <v>2008</v>
          </cell>
          <cell r="AH184">
            <v>0</v>
          </cell>
          <cell r="AI184" t="str">
            <v>12/30/1899</v>
          </cell>
          <cell r="AJ184">
            <v>0</v>
          </cell>
          <cell r="AK184">
            <v>7500</v>
          </cell>
          <cell r="AL184">
            <v>7500</v>
          </cell>
          <cell r="AM184">
            <v>0</v>
          </cell>
          <cell r="AN184">
            <v>0</v>
          </cell>
          <cell r="AO184">
            <v>0</v>
          </cell>
          <cell r="AP184">
            <v>7500</v>
          </cell>
          <cell r="AQ184">
            <v>400</v>
          </cell>
          <cell r="AR184">
            <v>1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 t="str">
            <v>17</v>
          </cell>
          <cell r="BB184" t="str">
            <v>LTS 4 &amp; 5 BLK 4</v>
          </cell>
          <cell r="BC184" t="str">
            <v>SOMMERMEYER SEC 2</v>
          </cell>
          <cell r="BD184" t="str">
            <v>6017</v>
          </cell>
          <cell r="BE184" t="str">
            <v>Beltway Northwest</v>
          </cell>
          <cell r="BF184" t="str">
            <v>223</v>
          </cell>
          <cell r="BG184" t="str">
            <v>ISD 04 - Inside Beltway 8</v>
          </cell>
          <cell r="BH184" t="str">
            <v>9119.05</v>
          </cell>
          <cell r="BI184" t="str">
            <v>0</v>
          </cell>
          <cell r="BJ184" t="str">
            <v>04</v>
          </cell>
          <cell r="BK184" t="str">
            <v>4961B</v>
          </cell>
          <cell r="BL184" t="str">
            <v>410W</v>
          </cell>
          <cell r="BM184" t="str">
            <v>004 040 041 042 043 044 045 061</v>
          </cell>
          <cell r="BN184" t="str">
            <v>Real, Commercial</v>
          </cell>
          <cell r="BO184" t="str">
            <v>F1</v>
          </cell>
          <cell r="BP184" t="str">
            <v>Real, Commercial</v>
          </cell>
          <cell r="BQ184" t="str">
            <v>Warehouse - Metallic</v>
          </cell>
          <cell r="BR184" t="str">
            <v>Shell, Industrial</v>
          </cell>
          <cell r="BS184" t="str">
            <v>8001</v>
          </cell>
          <cell r="BT184" t="str">
            <v>Land Neighborhood Section 1</v>
          </cell>
          <cell r="BU184">
            <v>31000</v>
          </cell>
          <cell r="BV184" t="str">
            <v>SF</v>
          </cell>
          <cell r="BW184" t="str">
            <v>1.0000</v>
          </cell>
          <cell r="BX184" t="str">
            <v>1.0000</v>
          </cell>
          <cell r="BY184" t="str">
            <v>1.0000</v>
          </cell>
          <cell r="BZ184" t="str">
            <v>1.0000</v>
          </cell>
          <cell r="CA184">
            <v>5</v>
          </cell>
          <cell r="CB184">
            <v>5</v>
          </cell>
          <cell r="CC184">
            <v>155000</v>
          </cell>
          <cell r="CD184">
            <v>-1</v>
          </cell>
          <cell r="CE184" t="str">
            <v>08552800000041</v>
          </cell>
        </row>
        <row r="185">
          <cell r="C185" t="str">
            <v>08552800000042</v>
          </cell>
          <cell r="D185" t="str">
            <v>0855280000004</v>
          </cell>
          <cell r="E185" t="str">
            <v>04/10/2008</v>
          </cell>
          <cell r="F185" t="str">
            <v>GOBARE INC</v>
          </cell>
          <cell r="G185">
            <v>0</v>
          </cell>
          <cell r="H185">
            <v>0</v>
          </cell>
          <cell r="I185" t="str">
            <v>6307 NYOKA ST</v>
          </cell>
          <cell r="J185" t="str">
            <v>HOUSTON</v>
          </cell>
          <cell r="K185" t="str">
            <v>77041</v>
          </cell>
          <cell r="L185">
            <v>275000</v>
          </cell>
          <cell r="M185">
            <v>291298</v>
          </cell>
          <cell r="N185">
            <v>291238</v>
          </cell>
          <cell r="O185">
            <v>0</v>
          </cell>
          <cell r="P185" t="e">
            <v>#REF!</v>
          </cell>
          <cell r="Q185" t="str">
            <v>COMMERCIAL</v>
          </cell>
          <cell r="R185" t="str">
            <v>2</v>
          </cell>
          <cell r="S185" t="str">
            <v>4399</v>
          </cell>
          <cell r="T185" t="str">
            <v>8454</v>
          </cell>
          <cell r="U185" t="str">
            <v>S</v>
          </cell>
          <cell r="V185" t="str">
            <v>Open Steel Skeleton</v>
          </cell>
          <cell r="W185">
            <v>13868</v>
          </cell>
          <cell r="X185">
            <v>0</v>
          </cell>
          <cell r="Y185">
            <v>19811</v>
          </cell>
          <cell r="Z185">
            <v>0</v>
          </cell>
          <cell r="AA185" t="str">
            <v>.300000</v>
          </cell>
          <cell r="AB185" t="str">
            <v>E</v>
          </cell>
          <cell r="AC185" t="str">
            <v>Very Low</v>
          </cell>
          <cell r="AD185" t="str">
            <v>2002</v>
          </cell>
          <cell r="AE185" t="str">
            <v>2002</v>
          </cell>
          <cell r="AF185" t="str">
            <v>0</v>
          </cell>
          <cell r="AG185" t="str">
            <v>2008</v>
          </cell>
          <cell r="AH185">
            <v>0</v>
          </cell>
          <cell r="AI185" t="str">
            <v>12/30/1899</v>
          </cell>
          <cell r="AJ185" t="str">
            <v>RS2 OLD M.H. CONVERTED OFFICE</v>
          </cell>
          <cell r="AK185">
            <v>910</v>
          </cell>
          <cell r="AL185">
            <v>1570</v>
          </cell>
          <cell r="AM185">
            <v>0</v>
          </cell>
          <cell r="AN185">
            <v>0</v>
          </cell>
          <cell r="AO185">
            <v>0</v>
          </cell>
          <cell r="AP185">
            <v>910</v>
          </cell>
          <cell r="AQ185">
            <v>158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 t="str">
            <v>17</v>
          </cell>
          <cell r="BB185" t="str">
            <v>LTS 4 &amp; 5 BLK 4</v>
          </cell>
          <cell r="BC185" t="str">
            <v>SOMMERMEYER SEC 2</v>
          </cell>
          <cell r="BD185" t="str">
            <v>6017</v>
          </cell>
          <cell r="BE185" t="str">
            <v>Beltway Northwest</v>
          </cell>
          <cell r="BF185" t="str">
            <v>223</v>
          </cell>
          <cell r="BG185" t="str">
            <v>ISD 04 - Inside Beltway 8</v>
          </cell>
          <cell r="BH185" t="str">
            <v>9119.05</v>
          </cell>
          <cell r="BI185" t="str">
            <v>0</v>
          </cell>
          <cell r="BJ185" t="str">
            <v>04</v>
          </cell>
          <cell r="BK185" t="str">
            <v>4961B</v>
          </cell>
          <cell r="BL185" t="str">
            <v>410W</v>
          </cell>
          <cell r="BM185" t="str">
            <v>004 040 041 042 043 044 045 061</v>
          </cell>
          <cell r="BN185" t="str">
            <v>Real, Commercial</v>
          </cell>
          <cell r="BO185" t="str">
            <v>F1</v>
          </cell>
          <cell r="BP185" t="str">
            <v>Real, Commercial</v>
          </cell>
          <cell r="BQ185" t="str">
            <v>Warehouse - Metallic</v>
          </cell>
          <cell r="BR185" t="str">
            <v>Shell, Industrial</v>
          </cell>
          <cell r="BS185" t="str">
            <v>8001</v>
          </cell>
          <cell r="BT185" t="str">
            <v>Land Neighborhood Section 1</v>
          </cell>
          <cell r="BU185">
            <v>31000</v>
          </cell>
          <cell r="BV185" t="str">
            <v>SF</v>
          </cell>
          <cell r="BW185" t="str">
            <v>1.0000</v>
          </cell>
          <cell r="BX185" t="str">
            <v>1.0000</v>
          </cell>
          <cell r="BY185" t="str">
            <v>1.0000</v>
          </cell>
          <cell r="BZ185" t="str">
            <v>1.0000</v>
          </cell>
          <cell r="CA185">
            <v>5</v>
          </cell>
          <cell r="CB185">
            <v>5</v>
          </cell>
          <cell r="CC185">
            <v>155000</v>
          </cell>
          <cell r="CD185">
            <v>-1</v>
          </cell>
          <cell r="CE185" t="str">
            <v>08552800000042</v>
          </cell>
        </row>
        <row r="186">
          <cell r="C186" t="str">
            <v>08553200000011</v>
          </cell>
          <cell r="D186" t="str">
            <v>0855320000001</v>
          </cell>
          <cell r="E186" t="str">
            <v>04/10/2008</v>
          </cell>
          <cell r="F186" t="str">
            <v>GOBARE INC</v>
          </cell>
          <cell r="G186">
            <v>0</v>
          </cell>
          <cell r="H186">
            <v>0</v>
          </cell>
          <cell r="I186" t="str">
            <v>10251 OKANELLA ST</v>
          </cell>
          <cell r="J186" t="str">
            <v>HOUSTON</v>
          </cell>
          <cell r="K186" t="str">
            <v>77041</v>
          </cell>
          <cell r="L186">
            <v>135123</v>
          </cell>
          <cell r="M186">
            <v>136833</v>
          </cell>
          <cell r="N186">
            <v>136808</v>
          </cell>
          <cell r="O186">
            <v>0</v>
          </cell>
          <cell r="P186" t="e">
            <v>#REF!</v>
          </cell>
          <cell r="Q186" t="str">
            <v>COMMERCIAL</v>
          </cell>
          <cell r="R186" t="str">
            <v>1</v>
          </cell>
          <cell r="S186" t="str">
            <v>4399</v>
          </cell>
          <cell r="T186" t="str">
            <v>8454</v>
          </cell>
          <cell r="U186" t="str">
            <v>S</v>
          </cell>
          <cell r="V186" t="str">
            <v>Open Steel Skeleton</v>
          </cell>
          <cell r="W186">
            <v>96848</v>
          </cell>
          <cell r="X186">
            <v>0</v>
          </cell>
          <cell r="Y186">
            <v>210448</v>
          </cell>
          <cell r="Z186">
            <v>0</v>
          </cell>
          <cell r="AA186" t="str">
            <v>.539800</v>
          </cell>
          <cell r="AB186" t="str">
            <v>C</v>
          </cell>
          <cell r="AC186" t="str">
            <v>Average</v>
          </cell>
          <cell r="AD186" t="str">
            <v>2015</v>
          </cell>
          <cell r="AE186" t="str">
            <v>2015</v>
          </cell>
          <cell r="AF186" t="str">
            <v>0</v>
          </cell>
          <cell r="AG186" t="str">
            <v>2016</v>
          </cell>
          <cell r="AH186">
            <v>0</v>
          </cell>
          <cell r="AI186" t="str">
            <v>12/30/1899</v>
          </cell>
          <cell r="AJ186" t="str">
            <v>BUILDING HAS NO WALLS AS OF 03/15/2017</v>
          </cell>
          <cell r="AK186">
            <v>5600</v>
          </cell>
          <cell r="AL186">
            <v>5600</v>
          </cell>
          <cell r="AM186">
            <v>0</v>
          </cell>
          <cell r="AN186">
            <v>0</v>
          </cell>
          <cell r="AO186">
            <v>0</v>
          </cell>
          <cell r="AP186">
            <v>5600</v>
          </cell>
          <cell r="AQ186">
            <v>300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 t="str">
            <v>17</v>
          </cell>
          <cell r="BB186" t="str">
            <v>LT 1 BLK 8</v>
          </cell>
          <cell r="BC186" t="str">
            <v>SOMMERMEYER SEC 2</v>
          </cell>
          <cell r="BD186" t="str">
            <v>6017</v>
          </cell>
          <cell r="BE186" t="str">
            <v>Beltway Northwest</v>
          </cell>
          <cell r="BF186" t="str">
            <v>223</v>
          </cell>
          <cell r="BG186" t="str">
            <v>ISD 04 - Inside Beltway 8</v>
          </cell>
          <cell r="BH186" t="str">
            <v>9119.05</v>
          </cell>
          <cell r="BI186" t="str">
            <v>0</v>
          </cell>
          <cell r="BJ186" t="str">
            <v>04</v>
          </cell>
          <cell r="BK186" t="str">
            <v>4961B</v>
          </cell>
          <cell r="BL186" t="str">
            <v>410W</v>
          </cell>
          <cell r="BM186" t="str">
            <v>004 040 041 042 043 044 045 061</v>
          </cell>
          <cell r="BN186" t="str">
            <v>Real, Commercial</v>
          </cell>
          <cell r="BO186" t="str">
            <v>F1</v>
          </cell>
          <cell r="BP186" t="str">
            <v>Real, Commercial</v>
          </cell>
          <cell r="BQ186" t="str">
            <v>Warehouse - Metallic</v>
          </cell>
          <cell r="BR186" t="str">
            <v>Shell, Industrial</v>
          </cell>
          <cell r="BS186" t="str">
            <v>8001</v>
          </cell>
          <cell r="BT186" t="str">
            <v>Land Neighborhood Section 1</v>
          </cell>
          <cell r="BU186">
            <v>16061</v>
          </cell>
          <cell r="BV186" t="str">
            <v>SF</v>
          </cell>
          <cell r="BW186" t="str">
            <v>1.0000</v>
          </cell>
          <cell r="BX186" t="str">
            <v>1.0000</v>
          </cell>
          <cell r="BY186" t="str">
            <v>1.0000</v>
          </cell>
          <cell r="BZ186" t="str">
            <v>1.0000</v>
          </cell>
          <cell r="CA186">
            <v>5</v>
          </cell>
          <cell r="CB186">
            <v>5</v>
          </cell>
          <cell r="CC186">
            <v>80305</v>
          </cell>
          <cell r="CD186">
            <v>-1</v>
          </cell>
          <cell r="CE186" t="str">
            <v>08553200000011</v>
          </cell>
        </row>
        <row r="187">
          <cell r="C187" t="str">
            <v>08553200000031</v>
          </cell>
          <cell r="D187" t="str">
            <v>0855320000003</v>
          </cell>
          <cell r="E187" t="str">
            <v>07/12/2016</v>
          </cell>
          <cell r="F187" t="str">
            <v>BARESCH SHERRY</v>
          </cell>
          <cell r="G187" t="str">
            <v>PRO ACCURATE</v>
          </cell>
          <cell r="H187">
            <v>0</v>
          </cell>
          <cell r="I187" t="str">
            <v>10243 OKANELLA ST</v>
          </cell>
          <cell r="J187" t="str">
            <v>HOUSTON</v>
          </cell>
          <cell r="K187" t="str">
            <v>77041</v>
          </cell>
          <cell r="L187">
            <v>88813</v>
          </cell>
          <cell r="M187">
            <v>89412</v>
          </cell>
          <cell r="N187">
            <v>85000</v>
          </cell>
          <cell r="O187">
            <v>0</v>
          </cell>
          <cell r="P187" t="e">
            <v>#REF!</v>
          </cell>
          <cell r="Q187" t="str">
            <v>COMMERCIAL</v>
          </cell>
          <cell r="R187" t="str">
            <v>1</v>
          </cell>
          <cell r="S187" t="str">
            <v>4399</v>
          </cell>
          <cell r="T187" t="str">
            <v>8454</v>
          </cell>
          <cell r="U187" t="str">
            <v>S</v>
          </cell>
          <cell r="V187" t="str">
            <v>Open Steel Skeleton</v>
          </cell>
          <cell r="W187">
            <v>37532</v>
          </cell>
          <cell r="X187">
            <v>0</v>
          </cell>
          <cell r="Y187">
            <v>70815</v>
          </cell>
          <cell r="Z187">
            <v>0</v>
          </cell>
          <cell r="AA187" t="str">
            <v>.470000</v>
          </cell>
          <cell r="AB187" t="str">
            <v>C</v>
          </cell>
          <cell r="AC187" t="str">
            <v>Average</v>
          </cell>
          <cell r="AD187" t="str">
            <v>1983</v>
          </cell>
          <cell r="AE187" t="str">
            <v>1983</v>
          </cell>
          <cell r="AF187" t="str">
            <v>0</v>
          </cell>
          <cell r="AG187" t="str">
            <v>1984</v>
          </cell>
          <cell r="AH187" t="str">
            <v>1006</v>
          </cell>
          <cell r="AI187" t="str">
            <v>01/01/2004</v>
          </cell>
          <cell r="AJ187" t="str">
            <v>PRO ACCURATE</v>
          </cell>
          <cell r="AK187">
            <v>1960</v>
          </cell>
          <cell r="AL187">
            <v>1960</v>
          </cell>
          <cell r="AM187">
            <v>0</v>
          </cell>
          <cell r="AN187">
            <v>0</v>
          </cell>
          <cell r="AO187">
            <v>0</v>
          </cell>
          <cell r="AP187">
            <v>1960</v>
          </cell>
          <cell r="AQ187">
            <v>196</v>
          </cell>
          <cell r="AR187">
            <v>1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 t="str">
            <v>17</v>
          </cell>
          <cell r="BB187" t="str">
            <v>LT 3 BLK 8</v>
          </cell>
          <cell r="BC187" t="str">
            <v>SOMMERMEYER SEC 2</v>
          </cell>
          <cell r="BD187" t="str">
            <v>6017</v>
          </cell>
          <cell r="BE187" t="str">
            <v>Beltway Northwest</v>
          </cell>
          <cell r="BF187" t="str">
            <v>223</v>
          </cell>
          <cell r="BG187" t="str">
            <v>ISD 04 - Inside Beltway 8</v>
          </cell>
          <cell r="BH187" t="str">
            <v>9119.05</v>
          </cell>
          <cell r="BI187" t="str">
            <v>0</v>
          </cell>
          <cell r="BJ187" t="str">
            <v>04</v>
          </cell>
          <cell r="BK187" t="str">
            <v>4961B</v>
          </cell>
          <cell r="BL187" t="str">
            <v>410W</v>
          </cell>
          <cell r="BM187" t="str">
            <v>004 040 041 042 043 044 045 061</v>
          </cell>
          <cell r="BN187" t="str">
            <v>Real, Commercial</v>
          </cell>
          <cell r="BO187" t="str">
            <v>F1</v>
          </cell>
          <cell r="BP187" t="str">
            <v>Real, Commercial</v>
          </cell>
          <cell r="BQ187" t="str">
            <v>Warehouse - Metallic</v>
          </cell>
          <cell r="BR187" t="str">
            <v>Shell, Industrial</v>
          </cell>
          <cell r="BS187" t="str">
            <v>8001</v>
          </cell>
          <cell r="BT187" t="str">
            <v>Land Neighborhood Section 1</v>
          </cell>
          <cell r="BU187">
            <v>16059</v>
          </cell>
          <cell r="BV187" t="str">
            <v>SF</v>
          </cell>
          <cell r="BW187" t="str">
            <v>1.0000</v>
          </cell>
          <cell r="BX187" t="str">
            <v>1.0000</v>
          </cell>
          <cell r="BY187" t="str">
            <v>1.0000</v>
          </cell>
          <cell r="BZ187" t="str">
            <v>1.0000</v>
          </cell>
          <cell r="CA187">
            <v>5</v>
          </cell>
          <cell r="CB187">
            <v>5</v>
          </cell>
          <cell r="CC187">
            <v>80295</v>
          </cell>
          <cell r="CD187">
            <v>-1</v>
          </cell>
          <cell r="CE187" t="str">
            <v>08553200000031</v>
          </cell>
        </row>
        <row r="188">
          <cell r="C188" t="str">
            <v>08558100000051</v>
          </cell>
          <cell r="D188" t="str">
            <v>0855810000005</v>
          </cell>
          <cell r="E188" t="str">
            <v>01/15/2010</v>
          </cell>
          <cell r="F188" t="str">
            <v>CURRENT OWNER</v>
          </cell>
          <cell r="G188" t="str">
            <v>DONUT QUEEN</v>
          </cell>
          <cell r="H188">
            <v>0</v>
          </cell>
          <cell r="I188" t="str">
            <v>1806 W 18TH ST</v>
          </cell>
          <cell r="J188" t="str">
            <v>HOUSTON</v>
          </cell>
          <cell r="K188" t="str">
            <v>77008</v>
          </cell>
          <cell r="L188">
            <v>184700</v>
          </cell>
          <cell r="M188">
            <v>199327</v>
          </cell>
          <cell r="N188">
            <v>192000</v>
          </cell>
          <cell r="O188">
            <v>0</v>
          </cell>
          <cell r="P188" t="e">
            <v>#REF!</v>
          </cell>
          <cell r="Q188" t="str">
            <v>COMMERCIAL</v>
          </cell>
          <cell r="R188" t="str">
            <v>1</v>
          </cell>
          <cell r="S188" t="str">
            <v>4325</v>
          </cell>
          <cell r="T188" t="str">
            <v>8349</v>
          </cell>
          <cell r="U188" t="str">
            <v>D</v>
          </cell>
          <cell r="V188" t="str">
            <v>Wood or Light Steel</v>
          </cell>
          <cell r="W188">
            <v>75693</v>
          </cell>
          <cell r="X188">
            <v>0</v>
          </cell>
          <cell r="Y188">
            <v>258691</v>
          </cell>
          <cell r="Z188">
            <v>0</v>
          </cell>
          <cell r="AA188" t="str">
            <v>.707400</v>
          </cell>
          <cell r="AB188" t="str">
            <v>C</v>
          </cell>
          <cell r="AC188" t="str">
            <v>Average</v>
          </cell>
          <cell r="AD188" t="str">
            <v>1974</v>
          </cell>
          <cell r="AE188" t="str">
            <v>1974</v>
          </cell>
          <cell r="AF188" t="str">
            <v>0</v>
          </cell>
          <cell r="AG188" t="str">
            <v>1975</v>
          </cell>
          <cell r="AH188" t="str">
            <v>MAS</v>
          </cell>
          <cell r="AI188" t="str">
            <v>01/01/2004</v>
          </cell>
          <cell r="AJ188" t="str">
            <v>DONUT QUEEN</v>
          </cell>
          <cell r="AK188">
            <v>1847</v>
          </cell>
          <cell r="AL188">
            <v>1847</v>
          </cell>
          <cell r="AM188">
            <v>0</v>
          </cell>
          <cell r="AN188">
            <v>0</v>
          </cell>
          <cell r="AO188">
            <v>0</v>
          </cell>
          <cell r="AP188">
            <v>1847</v>
          </cell>
          <cell r="AQ188">
            <v>190</v>
          </cell>
          <cell r="AR188">
            <v>1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 t="str">
            <v>20</v>
          </cell>
          <cell r="BB188" t="str">
            <v>LT 5 &amp; TR 4A BLK 1</v>
          </cell>
          <cell r="BC188" t="str">
            <v>LAZYBROOK SEC 2</v>
          </cell>
          <cell r="BD188" t="str">
            <v>5020</v>
          </cell>
          <cell r="BE188" t="str">
            <v>Heights</v>
          </cell>
          <cell r="BF188" t="str">
            <v>160</v>
          </cell>
          <cell r="BG188" t="str">
            <v>1F Lazybrook, Timbergrove, Washington Corridor</v>
          </cell>
          <cell r="BH188" t="str">
            <v>5950.00</v>
          </cell>
          <cell r="BI188" t="str">
            <v>0</v>
          </cell>
          <cell r="BJ188" t="str">
            <v>01</v>
          </cell>
          <cell r="BK188" t="str">
            <v>5259C</v>
          </cell>
          <cell r="BL188" t="str">
            <v>452T</v>
          </cell>
          <cell r="BM188" t="str">
            <v>001 040 041 042 043 044 048 061</v>
          </cell>
          <cell r="BN188" t="str">
            <v>Real, Commercial</v>
          </cell>
          <cell r="BO188" t="str">
            <v>F1</v>
          </cell>
          <cell r="BP188" t="str">
            <v>Real, Commercial</v>
          </cell>
          <cell r="BQ188" t="str">
            <v>Fast Food</v>
          </cell>
          <cell r="BR188" t="str">
            <v>Fast Food Restaurant</v>
          </cell>
          <cell r="BS188" t="str">
            <v>8004</v>
          </cell>
          <cell r="BT188" t="str">
            <v>Land Neighborhood Section 4</v>
          </cell>
          <cell r="BU188">
            <v>12325</v>
          </cell>
          <cell r="BV188" t="str">
            <v>SF</v>
          </cell>
          <cell r="BW188" t="str">
            <v>1.0000</v>
          </cell>
          <cell r="BX188" t="str">
            <v>1.0000</v>
          </cell>
          <cell r="BY188" t="str">
            <v>1.0000</v>
          </cell>
          <cell r="BZ188" t="str">
            <v>1.0000</v>
          </cell>
          <cell r="CA188">
            <v>10</v>
          </cell>
          <cell r="CB188">
            <v>10</v>
          </cell>
          <cell r="CC188">
            <v>123250</v>
          </cell>
          <cell r="CD188">
            <v>-1</v>
          </cell>
          <cell r="CE188" t="str">
            <v>08558100000051</v>
          </cell>
        </row>
        <row r="189">
          <cell r="C189" t="str">
            <v>09756300000471</v>
          </cell>
          <cell r="D189" t="str">
            <v>0975630000047</v>
          </cell>
          <cell r="E189" t="str">
            <v>12/02/2015</v>
          </cell>
          <cell r="F189" t="str">
            <v>BKP REAL ESTATE LLC</v>
          </cell>
          <cell r="G189" t="str">
            <v>GREEN ROOF GAMEROOM</v>
          </cell>
          <cell r="H189">
            <v>0</v>
          </cell>
          <cell r="I189" t="str">
            <v>25419 FM 2100 RD</v>
          </cell>
          <cell r="J189" t="str">
            <v>HUFFMAN</v>
          </cell>
          <cell r="K189" t="str">
            <v>77336</v>
          </cell>
          <cell r="L189">
            <v>226590</v>
          </cell>
          <cell r="M189">
            <v>0</v>
          </cell>
          <cell r="N189">
            <v>328066</v>
          </cell>
          <cell r="O189">
            <v>0</v>
          </cell>
          <cell r="P189" t="e">
            <v>#REF!</v>
          </cell>
          <cell r="Q189" t="str">
            <v>COMMERCIAL</v>
          </cell>
          <cell r="R189" t="str">
            <v>1</v>
          </cell>
          <cell r="S189" t="str">
            <v>4301</v>
          </cell>
          <cell r="T189" t="str">
            <v>8351</v>
          </cell>
          <cell r="U189" t="str">
            <v>D</v>
          </cell>
          <cell r="V189" t="str">
            <v>Wood or Light Steel</v>
          </cell>
          <cell r="W189">
            <v>117834</v>
          </cell>
          <cell r="X189">
            <v>0</v>
          </cell>
          <cell r="Y189">
            <v>173285</v>
          </cell>
          <cell r="Z189">
            <v>0</v>
          </cell>
          <cell r="AA189" t="str">
            <v>.320000</v>
          </cell>
          <cell r="AB189" t="str">
            <v>C</v>
          </cell>
          <cell r="AC189" t="str">
            <v>Average</v>
          </cell>
          <cell r="AD189" t="str">
            <v>1995</v>
          </cell>
          <cell r="AE189" t="str">
            <v>1995</v>
          </cell>
          <cell r="AF189" t="str">
            <v>0</v>
          </cell>
          <cell r="AG189" t="str">
            <v>2009</v>
          </cell>
          <cell r="AH189">
            <v>0</v>
          </cell>
          <cell r="AI189" t="str">
            <v>12/30/1899</v>
          </cell>
          <cell r="AJ189">
            <v>0</v>
          </cell>
          <cell r="AK189">
            <v>2080</v>
          </cell>
          <cell r="AL189">
            <v>2600</v>
          </cell>
          <cell r="AM189">
            <v>0</v>
          </cell>
          <cell r="AN189">
            <v>0</v>
          </cell>
          <cell r="AO189">
            <v>0</v>
          </cell>
          <cell r="AP189">
            <v>2080</v>
          </cell>
          <cell r="AQ189">
            <v>194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 t="str">
            <v>12</v>
          </cell>
          <cell r="BB189" t="str">
            <v>TRS 47 48 &amp; 49</v>
          </cell>
          <cell r="BC189" t="str">
            <v>LAKE HOUSTON FOREST SEC 4 U/R</v>
          </cell>
          <cell r="BD189" t="str">
            <v>5012</v>
          </cell>
          <cell r="BE189" t="str">
            <v>Northeast</v>
          </cell>
          <cell r="BF189" t="str">
            <v>440</v>
          </cell>
          <cell r="BG189" t="str">
            <v>ISD 30 - Huffman ISD</v>
          </cell>
          <cell r="BH189" t="str">
            <v>9990.02</v>
          </cell>
          <cell r="BI189" t="str">
            <v>0</v>
          </cell>
          <cell r="BJ189" t="str">
            <v>30</v>
          </cell>
          <cell r="BK189" t="str">
            <v>6069A</v>
          </cell>
          <cell r="BL189" t="str">
            <v>339E</v>
          </cell>
          <cell r="BM189" t="str">
            <v>030 040 041 042 043 044 674</v>
          </cell>
          <cell r="BN189" t="str">
            <v>Real, Commercial</v>
          </cell>
          <cell r="BO189" t="str">
            <v>F1</v>
          </cell>
          <cell r="BP189" t="str">
            <v>Real, Commercial</v>
          </cell>
          <cell r="BQ189" t="str">
            <v>Res. Struct. Or Conversion</v>
          </cell>
          <cell r="BR189" t="str">
            <v>Single-Family Residence</v>
          </cell>
          <cell r="BS189" t="str">
            <v>8001</v>
          </cell>
          <cell r="BT189" t="str">
            <v>Land Neighborhood Section 1</v>
          </cell>
          <cell r="BU189">
            <v>66250</v>
          </cell>
          <cell r="BV189" t="str">
            <v>SF</v>
          </cell>
          <cell r="BW189" t="str">
            <v>1.0000</v>
          </cell>
          <cell r="BX189" t="str">
            <v>1.0000</v>
          </cell>
          <cell r="BY189" t="str">
            <v>1.0000</v>
          </cell>
          <cell r="BZ189" t="str">
            <v>1.0000</v>
          </cell>
          <cell r="CA189">
            <v>3</v>
          </cell>
          <cell r="CB189">
            <v>3</v>
          </cell>
          <cell r="CC189">
            <v>198750</v>
          </cell>
          <cell r="CD189">
            <v>-1</v>
          </cell>
          <cell r="CE189" t="str">
            <v>09756300000471</v>
          </cell>
        </row>
        <row r="190">
          <cell r="C190" t="str">
            <v>10051500000811</v>
          </cell>
          <cell r="D190" t="str">
            <v>1005150000081</v>
          </cell>
          <cell r="E190" t="str">
            <v>01/01/2000</v>
          </cell>
          <cell r="F190" t="str">
            <v>MORMAN JIM M ET AL</v>
          </cell>
          <cell r="G190" t="str">
            <v>LAPORTE TIRE CENTER</v>
          </cell>
          <cell r="H190">
            <v>0</v>
          </cell>
          <cell r="I190" t="str">
            <v>11011 W FAIRMONT PKY</v>
          </cell>
          <cell r="J190" t="str">
            <v>LA PORTE</v>
          </cell>
          <cell r="K190" t="str">
            <v>77571</v>
          </cell>
          <cell r="L190">
            <v>954358</v>
          </cell>
          <cell r="M190">
            <v>1366596</v>
          </cell>
          <cell r="N190">
            <v>1200000</v>
          </cell>
          <cell r="O190">
            <v>0</v>
          </cell>
          <cell r="P190" t="e">
            <v>#REF!</v>
          </cell>
          <cell r="Q190" t="str">
            <v>COMMERCIAL</v>
          </cell>
          <cell r="R190" t="str">
            <v>1</v>
          </cell>
          <cell r="S190" t="str">
            <v>4399</v>
          </cell>
          <cell r="T190" t="str">
            <v>8454</v>
          </cell>
          <cell r="U190" t="str">
            <v>S</v>
          </cell>
          <cell r="V190" t="str">
            <v>Open Steel Skeleton</v>
          </cell>
          <cell r="W190">
            <v>244980</v>
          </cell>
          <cell r="X190">
            <v>0</v>
          </cell>
          <cell r="Y190">
            <v>489960</v>
          </cell>
          <cell r="Z190">
            <v>0</v>
          </cell>
          <cell r="AA190" t="str">
            <v>.500000</v>
          </cell>
          <cell r="AB190" t="str">
            <v>C</v>
          </cell>
          <cell r="AC190" t="str">
            <v>Average</v>
          </cell>
          <cell r="AD190" t="str">
            <v>1976</v>
          </cell>
          <cell r="AE190" t="str">
            <v>1976</v>
          </cell>
          <cell r="AF190" t="str">
            <v>0</v>
          </cell>
          <cell r="AG190" t="str">
            <v>1977</v>
          </cell>
          <cell r="AH190" t="str">
            <v>MAS</v>
          </cell>
          <cell r="AI190" t="str">
            <v>01/01/2004</v>
          </cell>
          <cell r="AJ190" t="str">
            <v>BLG IN BACK IS A LARGE WHSE, USED TO SERVICE TRUCKS &amp; CARS FOR TIRE REPLACEMENT</v>
          </cell>
          <cell r="AK190">
            <v>12000</v>
          </cell>
          <cell r="AL190">
            <v>12000</v>
          </cell>
          <cell r="AM190">
            <v>0</v>
          </cell>
          <cell r="AN190">
            <v>0</v>
          </cell>
          <cell r="AO190">
            <v>0</v>
          </cell>
          <cell r="AP190">
            <v>12000</v>
          </cell>
          <cell r="AQ190">
            <v>680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 t="str">
            <v>10</v>
          </cell>
          <cell r="BB190" t="str">
            <v>TR 71</v>
          </cell>
          <cell r="BC190" t="str">
            <v>BAYPORT SEC 1 U/R</v>
          </cell>
          <cell r="BD190" t="str">
            <v>6010</v>
          </cell>
          <cell r="BE190" t="str">
            <v>Pasadena - LaPorte</v>
          </cell>
          <cell r="BF190" t="str">
            <v>350</v>
          </cell>
          <cell r="BG190" t="str">
            <v>ISD 20 - West of Bay Area Blvd</v>
          </cell>
          <cell r="BH190" t="str">
            <v>9704.00</v>
          </cell>
          <cell r="BI190" t="str">
            <v>0</v>
          </cell>
          <cell r="BJ190" t="str">
            <v>20</v>
          </cell>
          <cell r="BK190" t="str">
            <v>6153D</v>
          </cell>
          <cell r="BL190" t="str">
            <v>579H</v>
          </cell>
          <cell r="BM190" t="str">
            <v>020 040 041 042 043 044 047 071</v>
          </cell>
          <cell r="BN190" t="str">
            <v>Real, Commercial</v>
          </cell>
          <cell r="BO190" t="str">
            <v>F1</v>
          </cell>
          <cell r="BP190" t="str">
            <v>Real, Commercial</v>
          </cell>
          <cell r="BQ190" t="str">
            <v>Warehouse - Metallic</v>
          </cell>
          <cell r="BR190" t="str">
            <v>Shell, Industrial</v>
          </cell>
          <cell r="BS190" t="str">
            <v>8002</v>
          </cell>
          <cell r="BT190" t="str">
            <v>Land Neighborhood Section 2</v>
          </cell>
          <cell r="BU190">
            <v>185130</v>
          </cell>
          <cell r="BV190" t="str">
            <v>SF</v>
          </cell>
          <cell r="BW190" t="str">
            <v>1.0000</v>
          </cell>
          <cell r="BX190" t="str">
            <v>1.0000</v>
          </cell>
          <cell r="BY190" t="str">
            <v>1.0000</v>
          </cell>
          <cell r="BZ190" t="str">
            <v>1.0000</v>
          </cell>
          <cell r="CA190">
            <v>5</v>
          </cell>
          <cell r="CB190">
            <v>5</v>
          </cell>
          <cell r="CC190">
            <v>925650</v>
          </cell>
          <cell r="CD190">
            <v>-1</v>
          </cell>
          <cell r="CE190" t="str">
            <v>10051500000811</v>
          </cell>
        </row>
        <row r="191">
          <cell r="C191" t="str">
            <v>10051500000812</v>
          </cell>
          <cell r="D191" t="str">
            <v>1005150000081</v>
          </cell>
          <cell r="E191" t="str">
            <v>01/01/2000</v>
          </cell>
          <cell r="F191" t="str">
            <v>MORMAN JIM M ET AL</v>
          </cell>
          <cell r="G191" t="str">
            <v>LAPORTE TIRE CENTER</v>
          </cell>
          <cell r="H191">
            <v>0</v>
          </cell>
          <cell r="I191" t="str">
            <v>11011 W FAIRMONT PKY</v>
          </cell>
          <cell r="J191" t="str">
            <v>LA PORTE</v>
          </cell>
          <cell r="K191" t="str">
            <v>77571</v>
          </cell>
          <cell r="L191">
            <v>954358</v>
          </cell>
          <cell r="M191">
            <v>1366596</v>
          </cell>
          <cell r="N191">
            <v>1200000</v>
          </cell>
          <cell r="O191">
            <v>0</v>
          </cell>
          <cell r="P191" t="e">
            <v>#REF!</v>
          </cell>
          <cell r="Q191" t="str">
            <v>COMMERCIAL</v>
          </cell>
          <cell r="R191" t="str">
            <v>2</v>
          </cell>
          <cell r="S191" t="str">
            <v>4332</v>
          </cell>
          <cell r="T191" t="str">
            <v>8410</v>
          </cell>
          <cell r="U191" t="str">
            <v>C</v>
          </cell>
          <cell r="V191" t="str">
            <v>Masonry Bearing</v>
          </cell>
          <cell r="W191">
            <v>110981</v>
          </cell>
          <cell r="X191">
            <v>0</v>
          </cell>
          <cell r="Y191">
            <v>246624</v>
          </cell>
          <cell r="Z191">
            <v>0</v>
          </cell>
          <cell r="AA191" t="str">
            <v>.550000</v>
          </cell>
          <cell r="AB191" t="str">
            <v>C</v>
          </cell>
          <cell r="AC191" t="str">
            <v>Average</v>
          </cell>
          <cell r="AD191" t="str">
            <v>1976</v>
          </cell>
          <cell r="AE191" t="str">
            <v>1976</v>
          </cell>
          <cell r="AF191" t="str">
            <v>0</v>
          </cell>
          <cell r="AG191" t="str">
            <v>1977</v>
          </cell>
          <cell r="AH191">
            <v>0</v>
          </cell>
          <cell r="AI191" t="str">
            <v>01/01/1997</v>
          </cell>
          <cell r="AJ191" t="str">
            <v>BLG IN FRONT, RETAIL TIRE CENTER, OPEN LOBBY INSIDE AND OFFICES</v>
          </cell>
          <cell r="AK191">
            <v>3200</v>
          </cell>
          <cell r="AL191">
            <v>3840</v>
          </cell>
          <cell r="AM191">
            <v>0</v>
          </cell>
          <cell r="AN191">
            <v>0</v>
          </cell>
          <cell r="AO191">
            <v>0</v>
          </cell>
          <cell r="AP191">
            <v>3200</v>
          </cell>
          <cell r="AQ191">
            <v>240</v>
          </cell>
          <cell r="AR191">
            <v>1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 t="str">
            <v>10</v>
          </cell>
          <cell r="BB191" t="str">
            <v>TR 71</v>
          </cell>
          <cell r="BC191" t="str">
            <v>BAYPORT SEC 1 U/R</v>
          </cell>
          <cell r="BD191" t="str">
            <v>6010</v>
          </cell>
          <cell r="BE191" t="str">
            <v>Pasadena - LaPorte</v>
          </cell>
          <cell r="BF191" t="str">
            <v>350</v>
          </cell>
          <cell r="BG191" t="str">
            <v>ISD 20 - West of Bay Area Blvd</v>
          </cell>
          <cell r="BH191" t="str">
            <v>9704.00</v>
          </cell>
          <cell r="BI191" t="str">
            <v>0</v>
          </cell>
          <cell r="BJ191" t="str">
            <v>20</v>
          </cell>
          <cell r="BK191" t="str">
            <v>6153D</v>
          </cell>
          <cell r="BL191" t="str">
            <v>579H</v>
          </cell>
          <cell r="BM191" t="str">
            <v>020 040 041 042 043 044 047 071</v>
          </cell>
          <cell r="BN191" t="str">
            <v>Real, Commercial</v>
          </cell>
          <cell r="BO191" t="str">
            <v>F1</v>
          </cell>
          <cell r="BP191" t="str">
            <v>Real, Commercial</v>
          </cell>
          <cell r="BQ191" t="str">
            <v>Auto Service Garage</v>
          </cell>
          <cell r="BR191" t="str">
            <v>Automotive Center</v>
          </cell>
          <cell r="BS191" t="str">
            <v>8002</v>
          </cell>
          <cell r="BT191" t="str">
            <v>Land Neighborhood Section 2</v>
          </cell>
          <cell r="BU191">
            <v>185130</v>
          </cell>
          <cell r="BV191" t="str">
            <v>SF</v>
          </cell>
          <cell r="BW191" t="str">
            <v>1.0000</v>
          </cell>
          <cell r="BX191" t="str">
            <v>1.0000</v>
          </cell>
          <cell r="BY191" t="str">
            <v>1.0000</v>
          </cell>
          <cell r="BZ191" t="str">
            <v>1.0000</v>
          </cell>
          <cell r="CA191">
            <v>5</v>
          </cell>
          <cell r="CB191">
            <v>5</v>
          </cell>
          <cell r="CC191">
            <v>925650</v>
          </cell>
          <cell r="CD191">
            <v>-1</v>
          </cell>
          <cell r="CE191" t="str">
            <v>10051500000812</v>
          </cell>
        </row>
        <row r="192">
          <cell r="C192" t="str">
            <v>11529100100061</v>
          </cell>
          <cell r="D192" t="str">
            <v>1152910010006</v>
          </cell>
          <cell r="E192" t="str">
            <v>05/04/1999</v>
          </cell>
          <cell r="F192" t="str">
            <v>G W &amp; W INC</v>
          </cell>
          <cell r="G192" t="str">
            <v>MY MECHANIC</v>
          </cell>
          <cell r="H192" t="str">
            <v>Guttman</v>
          </cell>
          <cell r="I192" t="str">
            <v>9105 JONES RD</v>
          </cell>
          <cell r="J192" t="str">
            <v>HOUSTON</v>
          </cell>
          <cell r="K192" t="str">
            <v>77065</v>
          </cell>
          <cell r="L192">
            <v>588621</v>
          </cell>
          <cell r="M192">
            <v>0</v>
          </cell>
          <cell r="N192">
            <v>593449</v>
          </cell>
          <cell r="O192">
            <v>0</v>
          </cell>
          <cell r="P192" t="e">
            <v>#REF!</v>
          </cell>
          <cell r="Q192" t="str">
            <v>COMMERCIAL</v>
          </cell>
          <cell r="R192" t="str">
            <v>1</v>
          </cell>
          <cell r="S192" t="str">
            <v>4332</v>
          </cell>
          <cell r="T192" t="str">
            <v>8528</v>
          </cell>
          <cell r="U192" t="str">
            <v>S</v>
          </cell>
          <cell r="V192" t="str">
            <v>Open Steel Skeleton</v>
          </cell>
          <cell r="W192">
            <v>215136</v>
          </cell>
          <cell r="X192">
            <v>0</v>
          </cell>
          <cell r="Y192">
            <v>352682</v>
          </cell>
          <cell r="Z192">
            <v>0</v>
          </cell>
          <cell r="AA192" t="str">
            <v>.390000</v>
          </cell>
          <cell r="AB192" t="str">
            <v>C</v>
          </cell>
          <cell r="AC192" t="str">
            <v>Average</v>
          </cell>
          <cell r="AD192" t="str">
            <v>1999</v>
          </cell>
          <cell r="AE192" t="str">
            <v>1999</v>
          </cell>
          <cell r="AF192" t="str">
            <v>0</v>
          </cell>
          <cell r="AG192" t="str">
            <v>2000</v>
          </cell>
          <cell r="AH192" t="str">
            <v>213</v>
          </cell>
          <cell r="AI192" t="str">
            <v>01/01/2004</v>
          </cell>
          <cell r="AJ192" t="str">
            <v>MY MECHANIC</v>
          </cell>
          <cell r="AK192">
            <v>6970</v>
          </cell>
          <cell r="AL192">
            <v>6970</v>
          </cell>
          <cell r="AM192">
            <v>0</v>
          </cell>
          <cell r="AN192">
            <v>0</v>
          </cell>
          <cell r="AO192">
            <v>0</v>
          </cell>
          <cell r="AP192">
            <v>6970</v>
          </cell>
          <cell r="AQ192">
            <v>334</v>
          </cell>
          <cell r="AR192">
            <v>1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 t="str">
            <v>13</v>
          </cell>
          <cell r="BB192" t="str">
            <v>RES K3 BLK 1</v>
          </cell>
          <cell r="BC192" t="str">
            <v>STEEPLECHASE PARK SEC 2 R/P</v>
          </cell>
          <cell r="BD192" t="str">
            <v>5013</v>
          </cell>
          <cell r="BE192" t="str">
            <v>Northwest</v>
          </cell>
          <cell r="BF192" t="str">
            <v>224</v>
          </cell>
          <cell r="BG192" t="str">
            <v>ISD 04 - Northwest, btwn Beltway 8 and Hwy 6</v>
          </cell>
          <cell r="BH192" t="str">
            <v>9145.07</v>
          </cell>
          <cell r="BI192" t="str">
            <v>0</v>
          </cell>
          <cell r="BJ192" t="str">
            <v>04</v>
          </cell>
          <cell r="BK192" t="str">
            <v>4863B</v>
          </cell>
          <cell r="BL192" t="str">
            <v>409F</v>
          </cell>
          <cell r="BM192" t="str">
            <v>004 040 041 042 043 044 045 468 633</v>
          </cell>
          <cell r="BN192" t="str">
            <v>Real, Commercial</v>
          </cell>
          <cell r="BO192" t="str">
            <v>F1</v>
          </cell>
          <cell r="BP192" t="str">
            <v>Real, Commercial</v>
          </cell>
          <cell r="BQ192" t="str">
            <v>Auto Service Garage</v>
          </cell>
          <cell r="BR192" t="str">
            <v>Service Repair Garage</v>
          </cell>
          <cell r="BS192" t="str">
            <v>8001</v>
          </cell>
          <cell r="BT192" t="str">
            <v>Land Neighborhood Section 1</v>
          </cell>
          <cell r="BU192">
            <v>30000</v>
          </cell>
          <cell r="BV192" t="str">
            <v>SF</v>
          </cell>
          <cell r="BW192" t="str">
            <v>1.0000</v>
          </cell>
          <cell r="BX192" t="str">
            <v>1.0000</v>
          </cell>
          <cell r="BY192" t="str">
            <v>1.0000</v>
          </cell>
          <cell r="BZ192" t="str">
            <v>1.0000</v>
          </cell>
          <cell r="CA192">
            <v>12</v>
          </cell>
          <cell r="CB192">
            <v>12</v>
          </cell>
          <cell r="CC192">
            <v>360000</v>
          </cell>
          <cell r="CD192">
            <v>-1</v>
          </cell>
          <cell r="CE192" t="str">
            <v>11529100100061</v>
          </cell>
        </row>
        <row r="193">
          <cell r="C193" t="str">
            <v>11752600000211</v>
          </cell>
          <cell r="D193" t="str">
            <v>1175260000021</v>
          </cell>
          <cell r="E193" t="str">
            <v>01/01/2001</v>
          </cell>
          <cell r="F193" t="str">
            <v>G W &amp; W INC</v>
          </cell>
          <cell r="G193" t="str">
            <v>HONEST 1ST AUTO CARE</v>
          </cell>
          <cell r="H193" t="str">
            <v>Guttman</v>
          </cell>
          <cell r="I193" t="str">
            <v>7640 HIGHWAY 6 N</v>
          </cell>
          <cell r="J193" t="str">
            <v>HOUSTON</v>
          </cell>
          <cell r="K193" t="str">
            <v>77095</v>
          </cell>
          <cell r="L193">
            <v>746487</v>
          </cell>
          <cell r="M193">
            <v>885091</v>
          </cell>
          <cell r="N193">
            <v>769091</v>
          </cell>
          <cell r="O193">
            <v>0</v>
          </cell>
          <cell r="P193" t="e">
            <v>#REF!</v>
          </cell>
          <cell r="Q193" t="str">
            <v>COMMERCIAL</v>
          </cell>
          <cell r="R193" t="str">
            <v>1</v>
          </cell>
          <cell r="S193" t="str">
            <v>4332</v>
          </cell>
          <cell r="T193" t="str">
            <v>8528</v>
          </cell>
          <cell r="U193" t="str">
            <v>C</v>
          </cell>
          <cell r="V193" t="str">
            <v>Masonry Bearing</v>
          </cell>
          <cell r="W193">
            <v>305963</v>
          </cell>
          <cell r="X193">
            <v>0</v>
          </cell>
          <cell r="Y193">
            <v>430934</v>
          </cell>
          <cell r="Z193">
            <v>0</v>
          </cell>
          <cell r="AA193" t="str">
            <v>.290000</v>
          </cell>
          <cell r="AB193" t="str">
            <v>C</v>
          </cell>
          <cell r="AC193" t="str">
            <v>Average</v>
          </cell>
          <cell r="AD193" t="str">
            <v>2000</v>
          </cell>
          <cell r="AE193" t="str">
            <v>2004</v>
          </cell>
          <cell r="AF193" t="str">
            <v>2017</v>
          </cell>
          <cell r="AG193" t="str">
            <v>2001</v>
          </cell>
          <cell r="AH193" t="str">
            <v>461</v>
          </cell>
          <cell r="AI193" t="str">
            <v>01/01/2004</v>
          </cell>
          <cell r="AJ193" t="str">
            <v>ADJ EFF AGE FOR MINOR REMODEL FOR 2018</v>
          </cell>
          <cell r="AK193">
            <v>6489</v>
          </cell>
          <cell r="AL193">
            <v>6574</v>
          </cell>
          <cell r="AM193">
            <v>0</v>
          </cell>
          <cell r="AN193">
            <v>0</v>
          </cell>
          <cell r="AO193">
            <v>0</v>
          </cell>
          <cell r="AP193">
            <v>6489</v>
          </cell>
          <cell r="AQ193">
            <v>436</v>
          </cell>
          <cell r="AR193">
            <v>1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 t="str">
            <v>13</v>
          </cell>
          <cell r="BB193" t="str">
            <v>RES 4A</v>
          </cell>
          <cell r="BC193" t="str">
            <v>COPPERFIELD PLACE SEC 9</v>
          </cell>
          <cell r="BD193" t="str">
            <v>5013</v>
          </cell>
          <cell r="BE193" t="str">
            <v>Northwest</v>
          </cell>
          <cell r="BF193" t="str">
            <v>225</v>
          </cell>
          <cell r="BG193" t="str">
            <v>ISD 04 - South of US 290, btwn Beltway 8 and Hwy 6</v>
          </cell>
          <cell r="BH193" t="str">
            <v>9172.01</v>
          </cell>
          <cell r="BI193" t="str">
            <v>0</v>
          </cell>
          <cell r="BJ193" t="str">
            <v>04</v>
          </cell>
          <cell r="BK193" t="str">
            <v>4762A</v>
          </cell>
          <cell r="BL193" t="str">
            <v>408J</v>
          </cell>
          <cell r="BM193" t="str">
            <v>004 040 041 042 043 044 045 486 632 633</v>
          </cell>
          <cell r="BN193" t="str">
            <v>Real, Commercial</v>
          </cell>
          <cell r="BO193" t="str">
            <v>F1</v>
          </cell>
          <cell r="BP193" t="str">
            <v>Real, Commercial</v>
          </cell>
          <cell r="BQ193" t="str">
            <v>Auto Service Garage</v>
          </cell>
          <cell r="BR193" t="str">
            <v>Service Repair Garage</v>
          </cell>
          <cell r="BS193" t="str">
            <v>8002</v>
          </cell>
          <cell r="BT193" t="str">
            <v>Land Neighborhood Section 2</v>
          </cell>
          <cell r="BU193">
            <v>29000</v>
          </cell>
          <cell r="BV193" t="str">
            <v>SF</v>
          </cell>
          <cell r="BW193" t="str">
            <v>1.0000</v>
          </cell>
          <cell r="BX193" t="str">
            <v>1.0000</v>
          </cell>
          <cell r="BY193" t="str">
            <v>1.0000</v>
          </cell>
          <cell r="BZ193" t="str">
            <v>1.0000</v>
          </cell>
          <cell r="CA193">
            <v>20</v>
          </cell>
          <cell r="CB193">
            <v>20</v>
          </cell>
          <cell r="CC193">
            <v>580000</v>
          </cell>
          <cell r="CD193">
            <v>-1</v>
          </cell>
          <cell r="CE193" t="str">
            <v>11752600000211</v>
          </cell>
        </row>
        <row r="194">
          <cell r="C194" t="str">
            <v>11797200100021</v>
          </cell>
          <cell r="D194" t="str">
            <v>1179720010002</v>
          </cell>
          <cell r="E194" t="str">
            <v>04/21/1999</v>
          </cell>
          <cell r="F194" t="str">
            <v>G W &amp; W INC</v>
          </cell>
          <cell r="G194" t="str">
            <v>PEP BOYS AUTO SERVICE</v>
          </cell>
          <cell r="H194" t="str">
            <v>Guttman</v>
          </cell>
          <cell r="I194" t="str">
            <v>845 S FRY RD</v>
          </cell>
          <cell r="J194" t="str">
            <v>HOUSTON</v>
          </cell>
          <cell r="K194" t="str">
            <v>77094</v>
          </cell>
          <cell r="L194">
            <v>403759</v>
          </cell>
          <cell r="M194">
            <v>0</v>
          </cell>
          <cell r="N194">
            <v>406891</v>
          </cell>
          <cell r="O194">
            <v>0</v>
          </cell>
          <cell r="P194" t="e">
            <v>#REF!</v>
          </cell>
          <cell r="Q194" t="str">
            <v>COMMERCIAL</v>
          </cell>
          <cell r="R194" t="str">
            <v>1</v>
          </cell>
          <cell r="S194" t="str">
            <v>4332</v>
          </cell>
          <cell r="T194" t="str">
            <v>8528</v>
          </cell>
          <cell r="U194" t="str">
            <v>S</v>
          </cell>
          <cell r="V194" t="str">
            <v>Open Steel Skeleton</v>
          </cell>
          <cell r="W194">
            <v>145930</v>
          </cell>
          <cell r="X194">
            <v>0</v>
          </cell>
          <cell r="Y194">
            <v>260590</v>
          </cell>
          <cell r="Z194">
            <v>0</v>
          </cell>
          <cell r="AA194" t="str">
            <v>.440000</v>
          </cell>
          <cell r="AB194" t="str">
            <v>C</v>
          </cell>
          <cell r="AC194" t="str">
            <v>Average</v>
          </cell>
          <cell r="AD194" t="str">
            <v>1995</v>
          </cell>
          <cell r="AE194" t="str">
            <v>1995</v>
          </cell>
          <cell r="AF194" t="str">
            <v>0</v>
          </cell>
          <cell r="AG194" t="str">
            <v>1996</v>
          </cell>
          <cell r="AH194" t="str">
            <v>HTS</v>
          </cell>
          <cell r="AI194" t="str">
            <v>01/01/2004</v>
          </cell>
          <cell r="AJ194" t="str">
            <v>PEP BOYS</v>
          </cell>
          <cell r="AK194">
            <v>5150</v>
          </cell>
          <cell r="AL194">
            <v>5150</v>
          </cell>
          <cell r="AM194">
            <v>0</v>
          </cell>
          <cell r="AN194">
            <v>0</v>
          </cell>
          <cell r="AO194">
            <v>0</v>
          </cell>
          <cell r="AP194">
            <v>5150</v>
          </cell>
          <cell r="AQ194">
            <v>302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 t="str">
            <v>23</v>
          </cell>
          <cell r="BB194" t="str">
            <v>RES B BLK 1</v>
          </cell>
          <cell r="BC194" t="str">
            <v>FRY/KINGSLAND</v>
          </cell>
          <cell r="BD194" t="str">
            <v>5023</v>
          </cell>
          <cell r="BE194" t="str">
            <v>Katy</v>
          </cell>
          <cell r="BF194" t="str">
            <v>341</v>
          </cell>
          <cell r="BG194" t="str">
            <v>ISD 19 - South of I-10 Katy Freeway</v>
          </cell>
          <cell r="BH194" t="str">
            <v>9678.40</v>
          </cell>
          <cell r="BI194" t="str">
            <v>0</v>
          </cell>
          <cell r="BJ194" t="str">
            <v>19</v>
          </cell>
          <cell r="BK194" t="str">
            <v>4557B</v>
          </cell>
          <cell r="BL194" t="str">
            <v>486C</v>
          </cell>
          <cell r="BM194" t="str">
            <v>019 040 041 042 043 044 643 702</v>
          </cell>
          <cell r="BN194" t="str">
            <v>Real, Commercial</v>
          </cell>
          <cell r="BO194" t="str">
            <v>F1</v>
          </cell>
          <cell r="BP194" t="str">
            <v>Real, Commercial</v>
          </cell>
          <cell r="BQ194" t="str">
            <v>Auto Service Garage</v>
          </cell>
          <cell r="BR194" t="str">
            <v>Service Repair Garage</v>
          </cell>
          <cell r="BS194" t="str">
            <v>8000</v>
          </cell>
          <cell r="BT194" t="str">
            <v>Land Neighborhood General Assignment</v>
          </cell>
          <cell r="BU194">
            <v>24840</v>
          </cell>
          <cell r="BV194" t="str">
            <v>SF</v>
          </cell>
          <cell r="BW194" t="str">
            <v>1.0000</v>
          </cell>
          <cell r="BX194" t="str">
            <v>1.0000</v>
          </cell>
          <cell r="BY194" t="str">
            <v>1.0000</v>
          </cell>
          <cell r="BZ194" t="str">
            <v>1.0000</v>
          </cell>
          <cell r="CA194">
            <v>10</v>
          </cell>
          <cell r="CB194">
            <v>10</v>
          </cell>
          <cell r="CC194">
            <v>248400</v>
          </cell>
          <cell r="CD194">
            <v>-1</v>
          </cell>
          <cell r="CE194" t="str">
            <v>11797200100021</v>
          </cell>
        </row>
        <row r="195">
          <cell r="C195" t="str">
            <v>12107600100021</v>
          </cell>
          <cell r="D195" t="str">
            <v>1210760010002</v>
          </cell>
          <cell r="E195" t="str">
            <v>04/10/2007</v>
          </cell>
          <cell r="F195" t="str">
            <v>1302 WEST GRAY LP</v>
          </cell>
          <cell r="G195" t="str">
            <v>TELGE PLAZA</v>
          </cell>
          <cell r="H195" t="str">
            <v>Avi</v>
          </cell>
          <cell r="I195" t="str">
            <v>22220 NORTHWEST FWY</v>
          </cell>
          <cell r="J195" t="str">
            <v>CYPRESS</v>
          </cell>
          <cell r="K195" t="str">
            <v>77429</v>
          </cell>
          <cell r="L195">
            <v>1769250</v>
          </cell>
          <cell r="M195">
            <v>1784799</v>
          </cell>
          <cell r="N195">
            <v>1641514</v>
          </cell>
          <cell r="O195">
            <v>0</v>
          </cell>
          <cell r="P195" t="e">
            <v>#REF!</v>
          </cell>
          <cell r="Q195" t="str">
            <v>COMMERCIAL</v>
          </cell>
          <cell r="R195" t="str">
            <v>1</v>
          </cell>
          <cell r="S195" t="str">
            <v>4344</v>
          </cell>
          <cell r="T195" t="str">
            <v>8412</v>
          </cell>
          <cell r="U195" t="str">
            <v>C</v>
          </cell>
          <cell r="V195" t="str">
            <v>Masonry Bearing</v>
          </cell>
          <cell r="W195">
            <v>745040</v>
          </cell>
          <cell r="X195">
            <v>0</v>
          </cell>
          <cell r="Y195">
            <v>980316</v>
          </cell>
          <cell r="Z195">
            <v>0</v>
          </cell>
          <cell r="AA195" t="str">
            <v>.240000</v>
          </cell>
          <cell r="AB195" t="str">
            <v>C</v>
          </cell>
          <cell r="AC195" t="str">
            <v>Average</v>
          </cell>
          <cell r="AD195" t="str">
            <v>2007</v>
          </cell>
          <cell r="AE195" t="str">
            <v>2007</v>
          </cell>
          <cell r="AF195" t="str">
            <v>0</v>
          </cell>
          <cell r="AG195" t="str">
            <v>2008</v>
          </cell>
          <cell r="AH195" t="str">
            <v>01298</v>
          </cell>
          <cell r="AI195" t="str">
            <v>11/17/2009</v>
          </cell>
          <cell r="AJ195" t="str">
            <v>RED WING SHOES  HOUSTON FIRST BAPTIST CHURCH  100% BLDOUT AND 100% OCCUPIED AS OF 2/2017</v>
          </cell>
          <cell r="AK195">
            <v>10800</v>
          </cell>
          <cell r="AL195">
            <v>11700</v>
          </cell>
          <cell r="AM195">
            <v>0</v>
          </cell>
          <cell r="AN195">
            <v>0</v>
          </cell>
          <cell r="AO195">
            <v>0</v>
          </cell>
          <cell r="AP195">
            <v>10800</v>
          </cell>
          <cell r="AQ195">
            <v>480</v>
          </cell>
          <cell r="AR195">
            <v>1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 t="str">
            <v>13</v>
          </cell>
          <cell r="BB195" t="str">
            <v>RES B BLK 1</v>
          </cell>
          <cell r="BC195" t="str">
            <v>TELGE PLAZA</v>
          </cell>
          <cell r="BD195" t="str">
            <v>5013</v>
          </cell>
          <cell r="BE195" t="str">
            <v>Northwest</v>
          </cell>
          <cell r="BF195" t="str">
            <v>220</v>
          </cell>
          <cell r="BG195" t="str">
            <v>ISD 04 - Far Northwest, Outside Hwy 6</v>
          </cell>
          <cell r="BH195" t="str">
            <v>9193.06</v>
          </cell>
          <cell r="BI195" t="str">
            <v>0</v>
          </cell>
          <cell r="BJ195" t="str">
            <v>04</v>
          </cell>
          <cell r="BK195" t="str">
            <v>4764A</v>
          </cell>
          <cell r="BL195" t="str">
            <v>368S</v>
          </cell>
          <cell r="BM195" t="str">
            <v>004 040 041 042 043 044 045 633 875</v>
          </cell>
          <cell r="BN195" t="str">
            <v>Real, Commercial</v>
          </cell>
          <cell r="BO195" t="str">
            <v>F1</v>
          </cell>
          <cell r="BP195" t="str">
            <v>Real, Commercial</v>
          </cell>
          <cell r="BQ195" t="str">
            <v>Strip Shopping Center</v>
          </cell>
          <cell r="BR195" t="str">
            <v>Neighborhood Shopping Ctr</v>
          </cell>
          <cell r="BS195" t="str">
            <v>8004</v>
          </cell>
          <cell r="BT195" t="str">
            <v>Land Neighborhood Section 4</v>
          </cell>
          <cell r="BU195">
            <v>58658</v>
          </cell>
          <cell r="BV195" t="str">
            <v>SF</v>
          </cell>
          <cell r="BW195" t="str">
            <v>1.0000</v>
          </cell>
          <cell r="BX195" t="str">
            <v>1.0000</v>
          </cell>
          <cell r="BY195" t="str">
            <v>1.0000</v>
          </cell>
          <cell r="BZ195" t="str">
            <v>1.0000</v>
          </cell>
          <cell r="CA195">
            <v>6</v>
          </cell>
          <cell r="CB195">
            <v>6</v>
          </cell>
          <cell r="CC195">
            <v>351948</v>
          </cell>
          <cell r="CD195">
            <v>-1</v>
          </cell>
          <cell r="CE195" t="str">
            <v>12107600100021</v>
          </cell>
        </row>
        <row r="196">
          <cell r="C196" t="str">
            <v>12107600100022</v>
          </cell>
          <cell r="D196" t="str">
            <v>1210760010002</v>
          </cell>
          <cell r="E196" t="str">
            <v>04/10/2007</v>
          </cell>
          <cell r="F196" t="str">
            <v>1302 WEST GRAY LP</v>
          </cell>
          <cell r="G196" t="str">
            <v>TELGE PLAZA</v>
          </cell>
          <cell r="H196" t="str">
            <v>Avi</v>
          </cell>
          <cell r="I196" t="str">
            <v>22220 NORTHWEST FWY</v>
          </cell>
          <cell r="J196" t="str">
            <v>CYPRESS</v>
          </cell>
          <cell r="K196" t="str">
            <v>77429</v>
          </cell>
          <cell r="L196">
            <v>1769250</v>
          </cell>
          <cell r="M196">
            <v>1784799</v>
          </cell>
          <cell r="N196">
            <v>1641514</v>
          </cell>
          <cell r="O196">
            <v>0</v>
          </cell>
          <cell r="P196" t="e">
            <v>#REF!</v>
          </cell>
          <cell r="Q196" t="str">
            <v>COMMERCIAL</v>
          </cell>
          <cell r="R196" t="str">
            <v>2</v>
          </cell>
          <cell r="S196" t="str">
            <v>4344</v>
          </cell>
          <cell r="T196" t="str">
            <v>8412</v>
          </cell>
          <cell r="U196" t="str">
            <v>C</v>
          </cell>
          <cell r="V196" t="str">
            <v>Masonry Bearing</v>
          </cell>
          <cell r="W196">
            <v>745040</v>
          </cell>
          <cell r="X196">
            <v>0</v>
          </cell>
          <cell r="Y196">
            <v>980316</v>
          </cell>
          <cell r="Z196">
            <v>0</v>
          </cell>
          <cell r="AA196" t="str">
            <v>.240000</v>
          </cell>
          <cell r="AB196" t="str">
            <v>C</v>
          </cell>
          <cell r="AC196" t="str">
            <v>Average</v>
          </cell>
          <cell r="AD196" t="str">
            <v>2007</v>
          </cell>
          <cell r="AE196" t="str">
            <v>2007</v>
          </cell>
          <cell r="AF196" t="str">
            <v>0</v>
          </cell>
          <cell r="AG196" t="str">
            <v>2008</v>
          </cell>
          <cell r="AH196">
            <v>0</v>
          </cell>
          <cell r="AI196" t="str">
            <v>12/30/1899</v>
          </cell>
          <cell r="AJ196" t="str">
            <v>22224 NORTHWEST FWY    100% OCCUPIED AS OF 2/2017  1/2 PRICE BOXES  TACOLAND  U S FLOORS AND REMODELING   FAST SIGNS  MINT DENTISTRY</v>
          </cell>
          <cell r="AK196">
            <v>10800</v>
          </cell>
          <cell r="AL196">
            <v>11700</v>
          </cell>
          <cell r="AM196">
            <v>0</v>
          </cell>
          <cell r="AN196">
            <v>0</v>
          </cell>
          <cell r="AO196">
            <v>0</v>
          </cell>
          <cell r="AP196">
            <v>10800</v>
          </cell>
          <cell r="AQ196">
            <v>480</v>
          </cell>
          <cell r="AR196">
            <v>1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 t="str">
            <v>13</v>
          </cell>
          <cell r="BB196" t="str">
            <v>RES B BLK 1</v>
          </cell>
          <cell r="BC196" t="str">
            <v>TELGE PLAZA</v>
          </cell>
          <cell r="BD196" t="str">
            <v>5013</v>
          </cell>
          <cell r="BE196" t="str">
            <v>Northwest</v>
          </cell>
          <cell r="BF196" t="str">
            <v>220</v>
          </cell>
          <cell r="BG196" t="str">
            <v>ISD 04 - Far Northwest, Outside Hwy 6</v>
          </cell>
          <cell r="BH196" t="str">
            <v>9193.06</v>
          </cell>
          <cell r="BI196" t="str">
            <v>0</v>
          </cell>
          <cell r="BJ196" t="str">
            <v>04</v>
          </cell>
          <cell r="BK196" t="str">
            <v>4764A</v>
          </cell>
          <cell r="BL196" t="str">
            <v>368S</v>
          </cell>
          <cell r="BM196" t="str">
            <v>004 040 041 042 043 044 045 633 875</v>
          </cell>
          <cell r="BN196" t="str">
            <v>Real, Commercial</v>
          </cell>
          <cell r="BO196" t="str">
            <v>F1</v>
          </cell>
          <cell r="BP196" t="str">
            <v>Real, Commercial</v>
          </cell>
          <cell r="BQ196" t="str">
            <v>Strip Shopping Center</v>
          </cell>
          <cell r="BR196" t="str">
            <v>Neighborhood Shopping Ctr</v>
          </cell>
          <cell r="BS196" t="str">
            <v>8004</v>
          </cell>
          <cell r="BT196" t="str">
            <v>Land Neighborhood Section 4</v>
          </cell>
          <cell r="BU196">
            <v>58658</v>
          </cell>
          <cell r="BV196" t="str">
            <v>SF</v>
          </cell>
          <cell r="BW196" t="str">
            <v>1.0000</v>
          </cell>
          <cell r="BX196" t="str">
            <v>1.0000</v>
          </cell>
          <cell r="BY196" t="str">
            <v>1.0000</v>
          </cell>
          <cell r="BZ196" t="str">
            <v>1.0000</v>
          </cell>
          <cell r="CA196">
            <v>6</v>
          </cell>
          <cell r="CB196">
            <v>6</v>
          </cell>
          <cell r="CC196">
            <v>351948</v>
          </cell>
          <cell r="CD196">
            <v>-1</v>
          </cell>
          <cell r="CE196" t="str">
            <v>12107600100022</v>
          </cell>
        </row>
        <row r="197">
          <cell r="C197" t="str">
            <v>12357500100101</v>
          </cell>
          <cell r="D197" t="str">
            <v>1235750010010</v>
          </cell>
          <cell r="E197" t="str">
            <v>05/02/2012</v>
          </cell>
          <cell r="F197" t="str">
            <v>MILESTONE DELAWARE KLEIN LLC CROSSING</v>
          </cell>
          <cell r="G197" t="str">
            <v>FIRESTONE</v>
          </cell>
          <cell r="H197" t="str">
            <v>Malca</v>
          </cell>
          <cell r="I197" t="str">
            <v>6024 FM 2920 RD</v>
          </cell>
          <cell r="J197" t="str">
            <v>SPRING</v>
          </cell>
          <cell r="K197" t="str">
            <v>77379</v>
          </cell>
          <cell r="L197">
            <v>1277725</v>
          </cell>
          <cell r="M197">
            <v>1282477</v>
          </cell>
          <cell r="N197">
            <v>1282477</v>
          </cell>
          <cell r="O197">
            <v>0</v>
          </cell>
          <cell r="P197" t="e">
            <v>#REF!</v>
          </cell>
          <cell r="Q197" t="str">
            <v>COMMERCIAL</v>
          </cell>
          <cell r="R197" t="str">
            <v>1</v>
          </cell>
          <cell r="S197" t="str">
            <v>4332</v>
          </cell>
          <cell r="T197" t="str">
            <v>8410</v>
          </cell>
          <cell r="U197" t="str">
            <v>C</v>
          </cell>
          <cell r="V197" t="str">
            <v>Masonry Bearing</v>
          </cell>
          <cell r="W197">
            <v>573523</v>
          </cell>
          <cell r="X197">
            <v>0</v>
          </cell>
          <cell r="Y197">
            <v>764697</v>
          </cell>
          <cell r="Z197">
            <v>0</v>
          </cell>
          <cell r="AA197" t="str">
            <v>.250000</v>
          </cell>
          <cell r="AB197" t="str">
            <v>B</v>
          </cell>
          <cell r="AC197" t="str">
            <v>Good</v>
          </cell>
          <cell r="AD197" t="str">
            <v>2005</v>
          </cell>
          <cell r="AE197" t="str">
            <v>2005</v>
          </cell>
          <cell r="AF197" t="str">
            <v>0</v>
          </cell>
          <cell r="AG197" t="str">
            <v>2006</v>
          </cell>
          <cell r="AH197">
            <v>0</v>
          </cell>
          <cell r="AI197" t="str">
            <v>12/30/1899</v>
          </cell>
          <cell r="AJ197" t="str">
            <v>FIRESTONE</v>
          </cell>
          <cell r="AK197">
            <v>8142</v>
          </cell>
          <cell r="AL197">
            <v>8142</v>
          </cell>
          <cell r="AM197">
            <v>0</v>
          </cell>
          <cell r="AN197">
            <v>0</v>
          </cell>
          <cell r="AO197">
            <v>0</v>
          </cell>
          <cell r="AP197">
            <v>8142</v>
          </cell>
          <cell r="AQ197">
            <v>394</v>
          </cell>
          <cell r="AR197">
            <v>1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 t="str">
            <v>24</v>
          </cell>
          <cell r="BB197" t="str">
            <v>RES A5</v>
          </cell>
          <cell r="BC197" t="str">
            <v>KLEIN CROSSING SHOPPING CNTR 1</v>
          </cell>
          <cell r="BD197" t="str">
            <v>5024</v>
          </cell>
          <cell r="BE197" t="str">
            <v>Far Northwest</v>
          </cell>
          <cell r="BF197" t="str">
            <v>320</v>
          </cell>
          <cell r="BG197" t="str">
            <v>ISD 17 - Klein ISD</v>
          </cell>
          <cell r="BH197" t="str">
            <v>9526.03</v>
          </cell>
          <cell r="BI197" t="str">
            <v>0</v>
          </cell>
          <cell r="BJ197" t="str">
            <v>17</v>
          </cell>
          <cell r="BK197" t="str">
            <v>5070A</v>
          </cell>
          <cell r="BL197" t="str">
            <v>290R</v>
          </cell>
          <cell r="BM197" t="str">
            <v>017 040 041 042 043 044 045 121 635 666</v>
          </cell>
          <cell r="BN197" t="str">
            <v>Real, Commercial</v>
          </cell>
          <cell r="BO197" t="str">
            <v>F1</v>
          </cell>
          <cell r="BP197" t="str">
            <v>Real, Commercial</v>
          </cell>
          <cell r="BQ197" t="str">
            <v>Auto Service Garage</v>
          </cell>
          <cell r="BR197" t="str">
            <v>Automotive Center</v>
          </cell>
          <cell r="BS197" t="str">
            <v>8001</v>
          </cell>
          <cell r="BT197" t="str">
            <v>Land Neighborhood Section 1</v>
          </cell>
          <cell r="BU197">
            <v>39836</v>
          </cell>
          <cell r="BV197" t="str">
            <v>SF</v>
          </cell>
          <cell r="BW197" t="str">
            <v>1.0000</v>
          </cell>
          <cell r="BX197" t="str">
            <v>1.0000</v>
          </cell>
          <cell r="BY197" t="str">
            <v>1.0000</v>
          </cell>
          <cell r="BZ197" t="str">
            <v>1.0000</v>
          </cell>
          <cell r="CA197">
            <v>18</v>
          </cell>
          <cell r="CB197">
            <v>18</v>
          </cell>
          <cell r="CC197">
            <v>717048</v>
          </cell>
          <cell r="CD197">
            <v>-1</v>
          </cell>
          <cell r="CE197" t="str">
            <v>12357500100101</v>
          </cell>
        </row>
        <row r="198">
          <cell r="C198" t="str">
            <v>12588200100051</v>
          </cell>
          <cell r="D198" t="str">
            <v>1258820010005</v>
          </cell>
          <cell r="E198" t="str">
            <v>08/10/2016</v>
          </cell>
          <cell r="F198" t="str">
            <v>WELL FIRST INTERESTS LLC</v>
          </cell>
          <cell r="G198" t="str">
            <v>FLOWERS BAKING CO</v>
          </cell>
          <cell r="H198">
            <v>0</v>
          </cell>
          <cell r="I198" t="str">
            <v>17551 GROSCHKE RD</v>
          </cell>
          <cell r="J198" t="str">
            <v>HOUSTON</v>
          </cell>
          <cell r="K198" t="str">
            <v>77084</v>
          </cell>
          <cell r="L198">
            <v>935000</v>
          </cell>
          <cell r="M198">
            <v>0</v>
          </cell>
          <cell r="N198">
            <v>1026684</v>
          </cell>
          <cell r="O198">
            <v>0</v>
          </cell>
          <cell r="P198" t="e">
            <v>#REF!</v>
          </cell>
          <cell r="Q198" t="str">
            <v>COMMERCIAL</v>
          </cell>
          <cell r="R198" t="str">
            <v>1</v>
          </cell>
          <cell r="S198" t="str">
            <v>4395</v>
          </cell>
          <cell r="T198" t="str">
            <v>8387</v>
          </cell>
          <cell r="U198" t="str">
            <v>S</v>
          </cell>
          <cell r="V198" t="str">
            <v>Open Steel Skeleton</v>
          </cell>
          <cell r="W198">
            <v>387893</v>
          </cell>
          <cell r="X198">
            <v>0</v>
          </cell>
          <cell r="Y198">
            <v>531360</v>
          </cell>
          <cell r="Z198">
            <v>0</v>
          </cell>
          <cell r="AA198" t="str">
            <v>.270000</v>
          </cell>
          <cell r="AB198" t="str">
            <v>C</v>
          </cell>
          <cell r="AC198" t="str">
            <v>Average</v>
          </cell>
          <cell r="AD198" t="str">
            <v>2004</v>
          </cell>
          <cell r="AE198" t="str">
            <v>2004</v>
          </cell>
          <cell r="AF198" t="str">
            <v>0</v>
          </cell>
          <cell r="AG198" t="str">
            <v>2005</v>
          </cell>
          <cell r="AH198">
            <v>0</v>
          </cell>
          <cell r="AI198" t="str">
            <v>12/30/1899</v>
          </cell>
          <cell r="AJ198" t="str">
            <v>CORR. TYPE/STYLE F/2018</v>
          </cell>
          <cell r="AK198">
            <v>9000</v>
          </cell>
          <cell r="AL198">
            <v>11952</v>
          </cell>
          <cell r="AM198">
            <v>0</v>
          </cell>
          <cell r="AN198">
            <v>0</v>
          </cell>
          <cell r="AO198">
            <v>0</v>
          </cell>
          <cell r="AP198">
            <v>9000</v>
          </cell>
          <cell r="AQ198">
            <v>420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 t="str">
            <v>14</v>
          </cell>
          <cell r="BB198" t="str">
            <v>RES A4 BLK 1</v>
          </cell>
          <cell r="BC198" t="str">
            <v>TURNKEY BUSINESS PARK SEC 1</v>
          </cell>
          <cell r="BD198" t="str">
            <v>6014</v>
          </cell>
          <cell r="BE198" t="str">
            <v>Far Northwest</v>
          </cell>
          <cell r="BF198" t="str">
            <v>340</v>
          </cell>
          <cell r="BG198" t="str">
            <v>ISD 19 - North of I-10 Katy Freeway</v>
          </cell>
          <cell r="BH198" t="str">
            <v>9669.71</v>
          </cell>
          <cell r="BI198" t="str">
            <v>0</v>
          </cell>
          <cell r="BJ198" t="str">
            <v>19</v>
          </cell>
          <cell r="BK198" t="str">
            <v>4659B</v>
          </cell>
          <cell r="BL198" t="str">
            <v>447Q</v>
          </cell>
          <cell r="BM198" t="str">
            <v>019 040 041 042 043 044 638</v>
          </cell>
          <cell r="BN198" t="str">
            <v>Real, Commercial</v>
          </cell>
          <cell r="BO198" t="str">
            <v>F1</v>
          </cell>
          <cell r="BP198" t="str">
            <v>Real, Commercial</v>
          </cell>
          <cell r="BQ198" t="str">
            <v>Truck Terminal</v>
          </cell>
          <cell r="BR198" t="str">
            <v>Transit Warehouse</v>
          </cell>
          <cell r="BS198" t="str">
            <v>8001</v>
          </cell>
          <cell r="BT198" t="str">
            <v>Land Neighborhood Section 1</v>
          </cell>
          <cell r="BU198">
            <v>115190</v>
          </cell>
          <cell r="BV198" t="str">
            <v>SF</v>
          </cell>
          <cell r="BW198" t="str">
            <v>1.0000</v>
          </cell>
          <cell r="BX198" t="str">
            <v>1.0000</v>
          </cell>
          <cell r="BY198" t="str">
            <v>1.0000</v>
          </cell>
          <cell r="BZ198" t="str">
            <v>1.0000</v>
          </cell>
          <cell r="CA198">
            <v>5</v>
          </cell>
          <cell r="CB198">
            <v>5</v>
          </cell>
          <cell r="CC198">
            <v>575950</v>
          </cell>
          <cell r="CD198">
            <v>-1</v>
          </cell>
          <cell r="CE198" t="str">
            <v>12588200100051</v>
          </cell>
        </row>
        <row r="199">
          <cell r="C199" t="str">
            <v>12650000100011</v>
          </cell>
          <cell r="D199" t="str">
            <v>1265000010001</v>
          </cell>
          <cell r="E199" t="str">
            <v>08/04/2011</v>
          </cell>
          <cell r="F199" t="str">
            <v>GIBSON BUILDING LLC</v>
          </cell>
          <cell r="G199" t="str">
            <v>ARCHITECTS OFFICE</v>
          </cell>
          <cell r="H199" t="str">
            <v>Avi</v>
          </cell>
          <cell r="I199" t="str">
            <v>4808 GIBSON ST</v>
          </cell>
          <cell r="J199" t="str">
            <v>HOUSTON</v>
          </cell>
          <cell r="K199" t="str">
            <v>77007</v>
          </cell>
          <cell r="L199">
            <v>1249866</v>
          </cell>
          <cell r="M199">
            <v>2068008</v>
          </cell>
          <cell r="N199">
            <v>1900000</v>
          </cell>
          <cell r="O199">
            <v>0</v>
          </cell>
          <cell r="P199" t="e">
            <v>#REF!</v>
          </cell>
          <cell r="Q199" t="str">
            <v>COMMERCIAL</v>
          </cell>
          <cell r="R199" t="str">
            <v>1</v>
          </cell>
          <cell r="S199" t="str">
            <v>4353</v>
          </cell>
          <cell r="T199" t="str">
            <v>8344</v>
          </cell>
          <cell r="U199" t="str">
            <v>C</v>
          </cell>
          <cell r="V199" t="str">
            <v>Masonry Bearing</v>
          </cell>
          <cell r="W199">
            <v>1497066</v>
          </cell>
          <cell r="X199">
            <v>0</v>
          </cell>
          <cell r="Y199">
            <v>1895020</v>
          </cell>
          <cell r="Z199">
            <v>0</v>
          </cell>
          <cell r="AA199" t="str">
            <v>.210000</v>
          </cell>
          <cell r="AB199" t="str">
            <v>B</v>
          </cell>
          <cell r="AC199" t="str">
            <v>Good</v>
          </cell>
          <cell r="AD199" t="str">
            <v>2005</v>
          </cell>
          <cell r="AE199" t="str">
            <v>2005</v>
          </cell>
          <cell r="AF199" t="str">
            <v>0</v>
          </cell>
          <cell r="AG199" t="str">
            <v>2005</v>
          </cell>
          <cell r="AH199">
            <v>0</v>
          </cell>
          <cell r="AI199" t="str">
            <v>12/30/1899</v>
          </cell>
          <cell r="AJ199" t="str">
            <v>ARCHITECTS OFFICE</v>
          </cell>
          <cell r="AK199">
            <v>12930</v>
          </cell>
          <cell r="AL199">
            <v>17834</v>
          </cell>
          <cell r="AM199">
            <v>0</v>
          </cell>
          <cell r="AN199">
            <v>0</v>
          </cell>
          <cell r="AO199">
            <v>0</v>
          </cell>
          <cell r="AP199">
            <v>12930</v>
          </cell>
          <cell r="AQ199">
            <v>740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 t="str">
            <v>6</v>
          </cell>
          <cell r="BB199" t="str">
            <v>RES A BLK 1</v>
          </cell>
          <cell r="BC199" t="str">
            <v>GIBSON MANOR</v>
          </cell>
          <cell r="BD199" t="str">
            <v>4006</v>
          </cell>
          <cell r="BE199" t="str">
            <v>Inner City - West</v>
          </cell>
          <cell r="BF199" t="str">
            <v>160</v>
          </cell>
          <cell r="BG199" t="str">
            <v>1F Lazybrook, Timbergrove, Washington Corridor</v>
          </cell>
          <cell r="BH199" t="str">
            <v>5925.08</v>
          </cell>
          <cell r="BI199" t="str">
            <v>0</v>
          </cell>
          <cell r="BJ199" t="str">
            <v>01</v>
          </cell>
          <cell r="BK199" t="str">
            <v>5257B</v>
          </cell>
          <cell r="BL199" t="str">
            <v>492M</v>
          </cell>
          <cell r="BM199" t="str">
            <v>001 040 041 042 043 044 048 061</v>
          </cell>
          <cell r="BN199" t="str">
            <v>Real, Commercial</v>
          </cell>
          <cell r="BO199" t="str">
            <v>F1</v>
          </cell>
          <cell r="BP199" t="str">
            <v>Real, Commercial</v>
          </cell>
          <cell r="BQ199" t="str">
            <v>Office Bldgs. Low-Rise (1 to 4 Stories)</v>
          </cell>
          <cell r="BR199" t="str">
            <v>Office Building</v>
          </cell>
          <cell r="BS199" t="str">
            <v>8001</v>
          </cell>
          <cell r="BT199" t="str">
            <v>Land Neighborhood Section 1</v>
          </cell>
          <cell r="BU199">
            <v>9997</v>
          </cell>
          <cell r="BV199" t="str">
            <v>SF</v>
          </cell>
          <cell r="BW199" t="str">
            <v>1.0000</v>
          </cell>
          <cell r="BX199" t="str">
            <v>1.0000</v>
          </cell>
          <cell r="BY199" t="str">
            <v>1.0000</v>
          </cell>
          <cell r="BZ199" t="str">
            <v>1.0000</v>
          </cell>
          <cell r="CA199">
            <v>75</v>
          </cell>
          <cell r="CB199">
            <v>75</v>
          </cell>
          <cell r="CC199">
            <v>749777</v>
          </cell>
          <cell r="CD199">
            <v>-1</v>
          </cell>
          <cell r="CE199" t="str">
            <v>12650000100011</v>
          </cell>
        </row>
        <row r="200">
          <cell r="C200" t="str">
            <v>12759500100011</v>
          </cell>
          <cell r="D200" t="str">
            <v>1275950010001</v>
          </cell>
          <cell r="E200" t="str">
            <v>11/20/2017</v>
          </cell>
          <cell r="F200" t="str">
            <v>LAMBDA PROPERTY LLC</v>
          </cell>
          <cell r="G200" t="str">
            <v>STUEBNER AIRLINE PARK II</v>
          </cell>
          <cell r="H200">
            <v>0</v>
          </cell>
          <cell r="I200" t="str">
            <v>19106 STUEBNER AIRLINE RD</v>
          </cell>
          <cell r="J200" t="str">
            <v>SPRING</v>
          </cell>
          <cell r="K200" t="str">
            <v>77379</v>
          </cell>
          <cell r="L200">
            <v>497864</v>
          </cell>
          <cell r="M200">
            <v>497009</v>
          </cell>
          <cell r="N200">
            <v>497009</v>
          </cell>
          <cell r="O200">
            <v>0</v>
          </cell>
          <cell r="P200" t="e">
            <v>#REF!</v>
          </cell>
          <cell r="Q200" t="str">
            <v>COMMERCIAL</v>
          </cell>
          <cell r="R200" t="str">
            <v>1</v>
          </cell>
          <cell r="S200" t="str">
            <v>4301</v>
          </cell>
          <cell r="T200" t="str">
            <v>8351</v>
          </cell>
          <cell r="U200" t="str">
            <v>C</v>
          </cell>
          <cell r="V200" t="str">
            <v>Masonry Bearing</v>
          </cell>
          <cell r="W200">
            <v>89654</v>
          </cell>
          <cell r="X200">
            <v>0</v>
          </cell>
          <cell r="Y200">
            <v>117966</v>
          </cell>
          <cell r="Z200">
            <v>0</v>
          </cell>
          <cell r="AA200" t="str">
            <v>.240000</v>
          </cell>
          <cell r="AB200" t="str">
            <v>D</v>
          </cell>
          <cell r="AC200" t="str">
            <v>Low</v>
          </cell>
          <cell r="AD200" t="str">
            <v>1968</v>
          </cell>
          <cell r="AE200" t="str">
            <v>2004</v>
          </cell>
          <cell r="AF200" t="str">
            <v>0</v>
          </cell>
          <cell r="AG200" t="str">
            <v>1984</v>
          </cell>
          <cell r="AH200" t="str">
            <v>MAS</v>
          </cell>
          <cell r="AI200" t="str">
            <v>01/01/2004</v>
          </cell>
          <cell r="AJ200" t="str">
            <v>19106   STUEBNER AIRLINE    AKA: OCEAN POOL</v>
          </cell>
          <cell r="AK200">
            <v>1612</v>
          </cell>
          <cell r="AL200">
            <v>4306</v>
          </cell>
          <cell r="AM200">
            <v>0</v>
          </cell>
          <cell r="AN200">
            <v>0</v>
          </cell>
          <cell r="AO200">
            <v>0</v>
          </cell>
          <cell r="AP200">
            <v>1612</v>
          </cell>
          <cell r="AQ200">
            <v>172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 t="str">
            <v>24</v>
          </cell>
          <cell r="BB200" t="str">
            <v>RES A BLK 1 &amp;</v>
          </cell>
          <cell r="BC200" t="str">
            <v>TR 17D</v>
          </cell>
          <cell r="BD200" t="str">
            <v>5024</v>
          </cell>
          <cell r="BE200" t="str">
            <v>Far Northwest</v>
          </cell>
          <cell r="BF200" t="str">
            <v>320</v>
          </cell>
          <cell r="BG200" t="str">
            <v>ISD 17 - Klein ISD</v>
          </cell>
          <cell r="BH200" t="str">
            <v>9531.00</v>
          </cell>
          <cell r="BI200" t="str">
            <v>0</v>
          </cell>
          <cell r="BJ200" t="str">
            <v>17</v>
          </cell>
          <cell r="BK200" t="str">
            <v>4969B</v>
          </cell>
          <cell r="BL200" t="str">
            <v>290X</v>
          </cell>
          <cell r="BM200" t="str">
            <v>017 040 041 042 043 044 045 635 666</v>
          </cell>
          <cell r="BN200" t="str">
            <v>Real, Commercial</v>
          </cell>
          <cell r="BO200" t="str">
            <v>F1</v>
          </cell>
          <cell r="BP200" t="str">
            <v>Real, Commercial</v>
          </cell>
          <cell r="BQ200" t="str">
            <v>Res. Struct. Or Conversion</v>
          </cell>
          <cell r="BR200" t="str">
            <v>Single-Family Residence</v>
          </cell>
          <cell r="BS200" t="str">
            <v>8001</v>
          </cell>
          <cell r="BT200" t="str">
            <v>Land Neighborhood Section 1</v>
          </cell>
          <cell r="BU200">
            <v>51137</v>
          </cell>
          <cell r="BV200" t="str">
            <v>SF</v>
          </cell>
          <cell r="BW200" t="str">
            <v>1.0000</v>
          </cell>
          <cell r="BX200" t="str">
            <v>1.0000</v>
          </cell>
          <cell r="BY200" t="str">
            <v>1.0000</v>
          </cell>
          <cell r="BZ200" t="str">
            <v>1.0000</v>
          </cell>
          <cell r="CA200">
            <v>6</v>
          </cell>
          <cell r="CB200">
            <v>6</v>
          </cell>
          <cell r="CC200">
            <v>306822</v>
          </cell>
          <cell r="CD200">
            <v>-1</v>
          </cell>
          <cell r="CE200" t="str">
            <v>12759500100011</v>
          </cell>
        </row>
        <row r="201">
          <cell r="C201" t="str">
            <v>12759500100012</v>
          </cell>
          <cell r="D201" t="str">
            <v>1275950010001</v>
          </cell>
          <cell r="E201" t="str">
            <v>11/20/2017</v>
          </cell>
          <cell r="F201" t="str">
            <v>LAMBDA PROPERTY LLC</v>
          </cell>
          <cell r="G201" t="str">
            <v>STUEBNER AIRLINE PARK II</v>
          </cell>
          <cell r="H201">
            <v>0</v>
          </cell>
          <cell r="I201" t="str">
            <v>19106 STUEBNER AIRLINE RD</v>
          </cell>
          <cell r="J201" t="str">
            <v>SPRING</v>
          </cell>
          <cell r="K201" t="str">
            <v>77379</v>
          </cell>
          <cell r="L201">
            <v>497864</v>
          </cell>
          <cell r="M201">
            <v>497009</v>
          </cell>
          <cell r="N201">
            <v>497009</v>
          </cell>
          <cell r="O201">
            <v>0</v>
          </cell>
          <cell r="P201" t="e">
            <v>#REF!</v>
          </cell>
          <cell r="Q201" t="str">
            <v>COMMERCIAL</v>
          </cell>
          <cell r="R201" t="str">
            <v>2</v>
          </cell>
          <cell r="S201" t="str">
            <v>4399</v>
          </cell>
          <cell r="T201" t="str">
            <v>8454</v>
          </cell>
          <cell r="U201" t="str">
            <v>S</v>
          </cell>
          <cell r="V201" t="str">
            <v>Open Steel Skeleton</v>
          </cell>
          <cell r="W201">
            <v>175852</v>
          </cell>
          <cell r="X201">
            <v>0</v>
          </cell>
          <cell r="Y201">
            <v>225451</v>
          </cell>
          <cell r="Z201">
            <v>0</v>
          </cell>
          <cell r="AA201" t="str">
            <v>.220000</v>
          </cell>
          <cell r="AB201" t="str">
            <v>C</v>
          </cell>
          <cell r="AC201" t="str">
            <v>Average</v>
          </cell>
          <cell r="AD201" t="str">
            <v>2008</v>
          </cell>
          <cell r="AE201" t="str">
            <v>2008</v>
          </cell>
          <cell r="AF201" t="str">
            <v>0</v>
          </cell>
          <cell r="AG201" t="str">
            <v>2009</v>
          </cell>
          <cell r="AH201">
            <v>0</v>
          </cell>
          <cell r="AI201" t="str">
            <v>12/30/1899</v>
          </cell>
          <cell r="AJ201" t="str">
            <v>AKA: NORTHWEST PERSONEL TRAINING CENTER    100% CLIMATE CONTROLLED WAREHOUSE</v>
          </cell>
          <cell r="AK201">
            <v>6240</v>
          </cell>
          <cell r="AL201">
            <v>6240</v>
          </cell>
          <cell r="AM201">
            <v>0</v>
          </cell>
          <cell r="AN201">
            <v>0</v>
          </cell>
          <cell r="AO201">
            <v>0</v>
          </cell>
          <cell r="AP201">
            <v>6240</v>
          </cell>
          <cell r="AQ201">
            <v>341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 t="str">
            <v>24</v>
          </cell>
          <cell r="BB201" t="str">
            <v>RES A BLK 1 &amp;</v>
          </cell>
          <cell r="BC201" t="str">
            <v>TR 17D</v>
          </cell>
          <cell r="BD201" t="str">
            <v>5024</v>
          </cell>
          <cell r="BE201" t="str">
            <v>Far Northwest</v>
          </cell>
          <cell r="BF201" t="str">
            <v>320</v>
          </cell>
          <cell r="BG201" t="str">
            <v>ISD 17 - Klein ISD</v>
          </cell>
          <cell r="BH201" t="str">
            <v>9531.00</v>
          </cell>
          <cell r="BI201" t="str">
            <v>0</v>
          </cell>
          <cell r="BJ201" t="str">
            <v>17</v>
          </cell>
          <cell r="BK201" t="str">
            <v>4969B</v>
          </cell>
          <cell r="BL201" t="str">
            <v>290X</v>
          </cell>
          <cell r="BM201" t="str">
            <v>017 040 041 042 043 044 045 635 666</v>
          </cell>
          <cell r="BN201" t="str">
            <v>Real, Commercial</v>
          </cell>
          <cell r="BO201" t="str">
            <v>F1</v>
          </cell>
          <cell r="BP201" t="str">
            <v>Real, Commercial</v>
          </cell>
          <cell r="BQ201" t="str">
            <v>Warehouse - Metallic</v>
          </cell>
          <cell r="BR201" t="str">
            <v>Shell, Industrial</v>
          </cell>
          <cell r="BS201" t="str">
            <v>8001</v>
          </cell>
          <cell r="BT201" t="str">
            <v>Land Neighborhood Section 1</v>
          </cell>
          <cell r="BU201">
            <v>51137</v>
          </cell>
          <cell r="BV201" t="str">
            <v>SF</v>
          </cell>
          <cell r="BW201" t="str">
            <v>1.0000</v>
          </cell>
          <cell r="BX201" t="str">
            <v>1.0000</v>
          </cell>
          <cell r="BY201" t="str">
            <v>1.0000</v>
          </cell>
          <cell r="BZ201" t="str">
            <v>1.0000</v>
          </cell>
          <cell r="CA201">
            <v>6</v>
          </cell>
          <cell r="CB201">
            <v>6</v>
          </cell>
          <cell r="CC201">
            <v>306822</v>
          </cell>
          <cell r="CD201">
            <v>-1</v>
          </cell>
          <cell r="CE201" t="str">
            <v>12759500100012</v>
          </cell>
        </row>
        <row r="202">
          <cell r="C202" t="str">
            <v>12972900100021</v>
          </cell>
          <cell r="D202" t="str">
            <v>1297290010002</v>
          </cell>
          <cell r="E202" t="str">
            <v>06/15/2017</v>
          </cell>
          <cell r="F202" t="str">
            <v>WLY 18035 PROPERTIES LLC</v>
          </cell>
          <cell r="G202" t="str">
            <v>WEST LITTLE YORK PARK</v>
          </cell>
          <cell r="H202" t="str">
            <v>Barris</v>
          </cell>
          <cell r="I202" t="str">
            <v>18037 W LITTLE YORK RD</v>
          </cell>
          <cell r="J202" t="str">
            <v>KATY</v>
          </cell>
          <cell r="K202" t="str">
            <v>77449</v>
          </cell>
          <cell r="L202">
            <v>1802981</v>
          </cell>
          <cell r="M202">
            <v>1835571</v>
          </cell>
          <cell r="N202">
            <v>1835571</v>
          </cell>
          <cell r="O202">
            <v>0</v>
          </cell>
          <cell r="P202" t="e">
            <v>#REF!</v>
          </cell>
          <cell r="Q202" t="str">
            <v>COMMERCIAL</v>
          </cell>
          <cell r="R202" t="str">
            <v>1</v>
          </cell>
          <cell r="S202" t="str">
            <v>4399</v>
          </cell>
          <cell r="T202" t="str">
            <v>8454</v>
          </cell>
          <cell r="U202" t="str">
            <v>S</v>
          </cell>
          <cell r="V202" t="str">
            <v>Open Steel Skeleton</v>
          </cell>
          <cell r="W202">
            <v>42272</v>
          </cell>
          <cell r="X202">
            <v>0</v>
          </cell>
          <cell r="Y202">
            <v>65034</v>
          </cell>
          <cell r="Z202">
            <v>0</v>
          </cell>
          <cell r="AA202" t="str">
            <v>.350000</v>
          </cell>
          <cell r="AB202" t="str">
            <v>C</v>
          </cell>
          <cell r="AC202" t="str">
            <v>Average</v>
          </cell>
          <cell r="AD202" t="str">
            <v>1997</v>
          </cell>
          <cell r="AE202" t="str">
            <v>1997</v>
          </cell>
          <cell r="AF202" t="str">
            <v>0</v>
          </cell>
          <cell r="AG202" t="str">
            <v>2008</v>
          </cell>
          <cell r="AH202">
            <v>0</v>
          </cell>
          <cell r="AI202" t="str">
            <v>12/30/1899</v>
          </cell>
          <cell r="AJ202">
            <v>0</v>
          </cell>
          <cell r="AK202">
            <v>1800</v>
          </cell>
          <cell r="AL202">
            <v>1800</v>
          </cell>
          <cell r="AM202">
            <v>0</v>
          </cell>
          <cell r="AN202">
            <v>0</v>
          </cell>
          <cell r="AO202">
            <v>0</v>
          </cell>
          <cell r="AP202">
            <v>1800</v>
          </cell>
          <cell r="AQ202">
            <v>120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 t="str">
            <v>14</v>
          </cell>
          <cell r="BB202" t="str">
            <v>RES B BLK 1</v>
          </cell>
          <cell r="BC202" t="str">
            <v>WEST LITTLE YORK PARK</v>
          </cell>
          <cell r="BD202" t="str">
            <v>6014</v>
          </cell>
          <cell r="BE202" t="str">
            <v>Far Northwest</v>
          </cell>
          <cell r="BF202" t="str">
            <v>221</v>
          </cell>
          <cell r="BG202" t="str">
            <v>ISD 04 - Southwest, Outside Hwy 6, South of FM 529</v>
          </cell>
          <cell r="BH202" t="str">
            <v>9173.00</v>
          </cell>
          <cell r="BI202" t="str">
            <v>0</v>
          </cell>
          <cell r="BJ202" t="str">
            <v>04</v>
          </cell>
          <cell r="BK202" t="str">
            <v>4661A</v>
          </cell>
          <cell r="BL202" t="str">
            <v>407T</v>
          </cell>
          <cell r="BM202" t="str">
            <v>004 040 041 042 043 044 045 633</v>
          </cell>
          <cell r="BN202" t="str">
            <v>Real, Commercial</v>
          </cell>
          <cell r="BO202" t="str">
            <v>F1</v>
          </cell>
          <cell r="BP202" t="str">
            <v>Real, Commercial</v>
          </cell>
          <cell r="BQ202" t="str">
            <v>Warehouse - Metallic</v>
          </cell>
          <cell r="BR202" t="str">
            <v>Shell, Industrial</v>
          </cell>
          <cell r="BS202" t="str">
            <v>8003</v>
          </cell>
          <cell r="BT202" t="str">
            <v>Land Neighborhood Section 3</v>
          </cell>
          <cell r="BU202">
            <v>147398</v>
          </cell>
          <cell r="BV202" t="str">
            <v>SF</v>
          </cell>
          <cell r="BW202" t="str">
            <v>1.0000</v>
          </cell>
          <cell r="BX202" t="str">
            <v>1.0000</v>
          </cell>
          <cell r="BY202" t="str">
            <v>1.0000</v>
          </cell>
          <cell r="BZ202" t="str">
            <v>1.0000</v>
          </cell>
          <cell r="CA202">
            <v>4</v>
          </cell>
          <cell r="CB202">
            <v>4</v>
          </cell>
          <cell r="CC202">
            <v>515893</v>
          </cell>
          <cell r="CD202">
            <v>-1</v>
          </cell>
          <cell r="CE202" t="str">
            <v>12972900100021</v>
          </cell>
        </row>
        <row r="203">
          <cell r="C203" t="str">
            <v>12972900100022</v>
          </cell>
          <cell r="D203" t="str">
            <v>1297290010002</v>
          </cell>
          <cell r="E203" t="str">
            <v>06/15/2017</v>
          </cell>
          <cell r="F203" t="str">
            <v>WLY 18035 PROPERTIES LLC</v>
          </cell>
          <cell r="G203" t="str">
            <v>WEST LITTLE YORK PARK</v>
          </cell>
          <cell r="H203" t="str">
            <v>Barris</v>
          </cell>
          <cell r="I203" t="str">
            <v>18037 W LITTLE YORK RD</v>
          </cell>
          <cell r="J203" t="str">
            <v>KATY</v>
          </cell>
          <cell r="K203" t="str">
            <v>77449</v>
          </cell>
          <cell r="L203">
            <v>1802981</v>
          </cell>
          <cell r="M203">
            <v>1835571</v>
          </cell>
          <cell r="N203">
            <v>1835571</v>
          </cell>
          <cell r="O203">
            <v>0</v>
          </cell>
          <cell r="P203" t="e">
            <v>#REF!</v>
          </cell>
          <cell r="Q203" t="str">
            <v>COMMERCIAL</v>
          </cell>
          <cell r="R203" t="str">
            <v>2</v>
          </cell>
          <cell r="S203" t="str">
            <v>4399</v>
          </cell>
          <cell r="T203" t="str">
            <v>8454</v>
          </cell>
          <cell r="U203" t="str">
            <v>S</v>
          </cell>
          <cell r="V203" t="str">
            <v>Open Steel Skeleton</v>
          </cell>
          <cell r="W203">
            <v>42272</v>
          </cell>
          <cell r="X203">
            <v>0</v>
          </cell>
          <cell r="Y203">
            <v>65034</v>
          </cell>
          <cell r="Z203">
            <v>0</v>
          </cell>
          <cell r="AA203" t="str">
            <v>.350000</v>
          </cell>
          <cell r="AB203" t="str">
            <v>C</v>
          </cell>
          <cell r="AC203" t="str">
            <v>Average</v>
          </cell>
          <cell r="AD203" t="str">
            <v>1997</v>
          </cell>
          <cell r="AE203" t="str">
            <v>1997</v>
          </cell>
          <cell r="AF203" t="str">
            <v>0</v>
          </cell>
          <cell r="AG203" t="str">
            <v>2008</v>
          </cell>
          <cell r="AH203">
            <v>0</v>
          </cell>
          <cell r="AI203" t="str">
            <v>12/30/1899</v>
          </cell>
          <cell r="AJ203">
            <v>0</v>
          </cell>
          <cell r="AK203">
            <v>1800</v>
          </cell>
          <cell r="AL203">
            <v>1800</v>
          </cell>
          <cell r="AM203">
            <v>0</v>
          </cell>
          <cell r="AN203">
            <v>0</v>
          </cell>
          <cell r="AO203">
            <v>0</v>
          </cell>
          <cell r="AP203">
            <v>1800</v>
          </cell>
          <cell r="AQ203">
            <v>120</v>
          </cell>
          <cell r="AR203">
            <v>1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 t="str">
            <v>14</v>
          </cell>
          <cell r="BB203" t="str">
            <v>RES B BLK 1</v>
          </cell>
          <cell r="BC203" t="str">
            <v>WEST LITTLE YORK PARK</v>
          </cell>
          <cell r="BD203" t="str">
            <v>6014</v>
          </cell>
          <cell r="BE203" t="str">
            <v>Far Northwest</v>
          </cell>
          <cell r="BF203" t="str">
            <v>221</v>
          </cell>
          <cell r="BG203" t="str">
            <v>ISD 04 - Southwest, Outside Hwy 6, South of FM 529</v>
          </cell>
          <cell r="BH203" t="str">
            <v>9173.00</v>
          </cell>
          <cell r="BI203" t="str">
            <v>0</v>
          </cell>
          <cell r="BJ203" t="str">
            <v>04</v>
          </cell>
          <cell r="BK203" t="str">
            <v>4661A</v>
          </cell>
          <cell r="BL203" t="str">
            <v>407T</v>
          </cell>
          <cell r="BM203" t="str">
            <v>004 040 041 042 043 044 045 633</v>
          </cell>
          <cell r="BN203" t="str">
            <v>Real, Commercial</v>
          </cell>
          <cell r="BO203" t="str">
            <v>F1</v>
          </cell>
          <cell r="BP203" t="str">
            <v>Real, Commercial</v>
          </cell>
          <cell r="BQ203" t="str">
            <v>Warehouse - Metallic</v>
          </cell>
          <cell r="BR203" t="str">
            <v>Shell, Industrial</v>
          </cell>
          <cell r="BS203" t="str">
            <v>8003</v>
          </cell>
          <cell r="BT203" t="str">
            <v>Land Neighborhood Section 3</v>
          </cell>
          <cell r="BU203">
            <v>147398</v>
          </cell>
          <cell r="BV203" t="str">
            <v>SF</v>
          </cell>
          <cell r="BW203" t="str">
            <v>1.0000</v>
          </cell>
          <cell r="BX203" t="str">
            <v>1.0000</v>
          </cell>
          <cell r="BY203" t="str">
            <v>1.0000</v>
          </cell>
          <cell r="BZ203" t="str">
            <v>1.0000</v>
          </cell>
          <cell r="CA203">
            <v>4</v>
          </cell>
          <cell r="CB203">
            <v>4</v>
          </cell>
          <cell r="CC203">
            <v>515893</v>
          </cell>
          <cell r="CD203">
            <v>-1</v>
          </cell>
          <cell r="CE203" t="str">
            <v>12972900100022</v>
          </cell>
        </row>
        <row r="204">
          <cell r="C204" t="str">
            <v>12972900100023</v>
          </cell>
          <cell r="D204" t="str">
            <v>1297290010002</v>
          </cell>
          <cell r="E204" t="str">
            <v>06/15/2017</v>
          </cell>
          <cell r="F204" t="str">
            <v>WLY 18035 PROPERTIES LLC</v>
          </cell>
          <cell r="G204" t="str">
            <v>WEST LITTLE YORK PARK</v>
          </cell>
          <cell r="H204" t="str">
            <v>Barris</v>
          </cell>
          <cell r="I204" t="str">
            <v>18037 W LITTLE YORK RD</v>
          </cell>
          <cell r="J204" t="str">
            <v>KATY</v>
          </cell>
          <cell r="K204" t="str">
            <v>77449</v>
          </cell>
          <cell r="L204">
            <v>1802981</v>
          </cell>
          <cell r="M204">
            <v>1835571</v>
          </cell>
          <cell r="N204">
            <v>1835571</v>
          </cell>
          <cell r="O204">
            <v>0</v>
          </cell>
          <cell r="P204" t="e">
            <v>#REF!</v>
          </cell>
          <cell r="Q204" t="str">
            <v>COMMERCIAL</v>
          </cell>
          <cell r="R204" t="str">
            <v>3</v>
          </cell>
          <cell r="S204" t="str">
            <v>4399</v>
          </cell>
          <cell r="T204" t="str">
            <v>8454</v>
          </cell>
          <cell r="U204" t="str">
            <v>S</v>
          </cell>
          <cell r="V204" t="str">
            <v>Open Steel Skeleton</v>
          </cell>
          <cell r="W204">
            <v>42272</v>
          </cell>
          <cell r="X204">
            <v>0</v>
          </cell>
          <cell r="Y204">
            <v>65034</v>
          </cell>
          <cell r="Z204">
            <v>0</v>
          </cell>
          <cell r="AA204" t="str">
            <v>.350000</v>
          </cell>
          <cell r="AB204" t="str">
            <v>C</v>
          </cell>
          <cell r="AC204" t="str">
            <v>Average</v>
          </cell>
          <cell r="AD204" t="str">
            <v>1997</v>
          </cell>
          <cell r="AE204" t="str">
            <v>1997</v>
          </cell>
          <cell r="AF204" t="str">
            <v>0</v>
          </cell>
          <cell r="AG204" t="str">
            <v>2008</v>
          </cell>
          <cell r="AH204">
            <v>0</v>
          </cell>
          <cell r="AI204" t="str">
            <v>12/30/1899</v>
          </cell>
          <cell r="AJ204">
            <v>0</v>
          </cell>
          <cell r="AK204">
            <v>1800</v>
          </cell>
          <cell r="AL204">
            <v>1800</v>
          </cell>
          <cell r="AM204">
            <v>0</v>
          </cell>
          <cell r="AN204">
            <v>0</v>
          </cell>
          <cell r="AO204">
            <v>0</v>
          </cell>
          <cell r="AP204">
            <v>1800</v>
          </cell>
          <cell r="AQ204">
            <v>120</v>
          </cell>
          <cell r="AR204">
            <v>1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 t="str">
            <v>14</v>
          </cell>
          <cell r="BB204" t="str">
            <v>RES B BLK 1</v>
          </cell>
          <cell r="BC204" t="str">
            <v>WEST LITTLE YORK PARK</v>
          </cell>
          <cell r="BD204" t="str">
            <v>6014</v>
          </cell>
          <cell r="BE204" t="str">
            <v>Far Northwest</v>
          </cell>
          <cell r="BF204" t="str">
            <v>221</v>
          </cell>
          <cell r="BG204" t="str">
            <v>ISD 04 - Southwest, Outside Hwy 6, South of FM 529</v>
          </cell>
          <cell r="BH204" t="str">
            <v>9173.00</v>
          </cell>
          <cell r="BI204" t="str">
            <v>0</v>
          </cell>
          <cell r="BJ204" t="str">
            <v>04</v>
          </cell>
          <cell r="BK204" t="str">
            <v>4661A</v>
          </cell>
          <cell r="BL204" t="str">
            <v>407T</v>
          </cell>
          <cell r="BM204" t="str">
            <v>004 040 041 042 043 044 045 633</v>
          </cell>
          <cell r="BN204" t="str">
            <v>Real, Commercial</v>
          </cell>
          <cell r="BO204" t="str">
            <v>F1</v>
          </cell>
          <cell r="BP204" t="str">
            <v>Real, Commercial</v>
          </cell>
          <cell r="BQ204" t="str">
            <v>Warehouse - Metallic</v>
          </cell>
          <cell r="BR204" t="str">
            <v>Shell, Industrial</v>
          </cell>
          <cell r="BS204" t="str">
            <v>8003</v>
          </cell>
          <cell r="BT204" t="str">
            <v>Land Neighborhood Section 3</v>
          </cell>
          <cell r="BU204">
            <v>147398</v>
          </cell>
          <cell r="BV204" t="str">
            <v>SF</v>
          </cell>
          <cell r="BW204" t="str">
            <v>1.0000</v>
          </cell>
          <cell r="BX204" t="str">
            <v>1.0000</v>
          </cell>
          <cell r="BY204" t="str">
            <v>1.0000</v>
          </cell>
          <cell r="BZ204" t="str">
            <v>1.0000</v>
          </cell>
          <cell r="CA204">
            <v>4</v>
          </cell>
          <cell r="CB204">
            <v>4</v>
          </cell>
          <cell r="CC204">
            <v>515893</v>
          </cell>
          <cell r="CD204">
            <v>-1</v>
          </cell>
          <cell r="CE204" t="str">
            <v>12972900100023</v>
          </cell>
        </row>
        <row r="205">
          <cell r="C205" t="str">
            <v>12972900100024</v>
          </cell>
          <cell r="D205" t="str">
            <v>1297290010002</v>
          </cell>
          <cell r="E205" t="str">
            <v>06/15/2017</v>
          </cell>
          <cell r="F205" t="str">
            <v>WLY 18035 PROPERTIES LLC</v>
          </cell>
          <cell r="G205" t="str">
            <v>WEST LITTLE YORK PARK</v>
          </cell>
          <cell r="H205" t="str">
            <v>Barris</v>
          </cell>
          <cell r="I205" t="str">
            <v>18037 W LITTLE YORK RD</v>
          </cell>
          <cell r="J205" t="str">
            <v>KATY</v>
          </cell>
          <cell r="K205" t="str">
            <v>77449</v>
          </cell>
          <cell r="L205">
            <v>1802981</v>
          </cell>
          <cell r="M205">
            <v>1835571</v>
          </cell>
          <cell r="N205">
            <v>1835571</v>
          </cell>
          <cell r="O205">
            <v>0</v>
          </cell>
          <cell r="P205" t="e">
            <v>#REF!</v>
          </cell>
          <cell r="Q205" t="str">
            <v>COMMERCIAL</v>
          </cell>
          <cell r="R205" t="str">
            <v>4</v>
          </cell>
          <cell r="S205" t="str">
            <v>4399</v>
          </cell>
          <cell r="T205" t="str">
            <v>8454</v>
          </cell>
          <cell r="U205" t="str">
            <v>S</v>
          </cell>
          <cell r="V205" t="str">
            <v>Open Steel Skeleton</v>
          </cell>
          <cell r="W205">
            <v>42272</v>
          </cell>
          <cell r="X205">
            <v>0</v>
          </cell>
          <cell r="Y205">
            <v>65034</v>
          </cell>
          <cell r="Z205">
            <v>0</v>
          </cell>
          <cell r="AA205" t="str">
            <v>.350000</v>
          </cell>
          <cell r="AB205" t="str">
            <v>C</v>
          </cell>
          <cell r="AC205" t="str">
            <v>Average</v>
          </cell>
          <cell r="AD205" t="str">
            <v>1997</v>
          </cell>
          <cell r="AE205" t="str">
            <v>1997</v>
          </cell>
          <cell r="AF205" t="str">
            <v>0</v>
          </cell>
          <cell r="AG205" t="str">
            <v>2008</v>
          </cell>
          <cell r="AH205">
            <v>0</v>
          </cell>
          <cell r="AI205" t="str">
            <v>12/30/1899</v>
          </cell>
          <cell r="AJ205">
            <v>0</v>
          </cell>
          <cell r="AK205">
            <v>1800</v>
          </cell>
          <cell r="AL205">
            <v>1800</v>
          </cell>
          <cell r="AM205">
            <v>0</v>
          </cell>
          <cell r="AN205">
            <v>0</v>
          </cell>
          <cell r="AO205">
            <v>0</v>
          </cell>
          <cell r="AP205">
            <v>1800</v>
          </cell>
          <cell r="AQ205">
            <v>120</v>
          </cell>
          <cell r="AR205">
            <v>1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 t="str">
            <v>14</v>
          </cell>
          <cell r="BB205" t="str">
            <v>RES B BLK 1</v>
          </cell>
          <cell r="BC205" t="str">
            <v>WEST LITTLE YORK PARK</v>
          </cell>
          <cell r="BD205" t="str">
            <v>6014</v>
          </cell>
          <cell r="BE205" t="str">
            <v>Far Northwest</v>
          </cell>
          <cell r="BF205" t="str">
            <v>221</v>
          </cell>
          <cell r="BG205" t="str">
            <v>ISD 04 - Southwest, Outside Hwy 6, South of FM 529</v>
          </cell>
          <cell r="BH205" t="str">
            <v>9173.00</v>
          </cell>
          <cell r="BI205" t="str">
            <v>0</v>
          </cell>
          <cell r="BJ205" t="str">
            <v>04</v>
          </cell>
          <cell r="BK205" t="str">
            <v>4661A</v>
          </cell>
          <cell r="BL205" t="str">
            <v>407T</v>
          </cell>
          <cell r="BM205" t="str">
            <v>004 040 041 042 043 044 045 633</v>
          </cell>
          <cell r="BN205" t="str">
            <v>Real, Commercial</v>
          </cell>
          <cell r="BO205" t="str">
            <v>F1</v>
          </cell>
          <cell r="BP205" t="str">
            <v>Real, Commercial</v>
          </cell>
          <cell r="BQ205" t="str">
            <v>Warehouse - Metallic</v>
          </cell>
          <cell r="BR205" t="str">
            <v>Shell, Industrial</v>
          </cell>
          <cell r="BS205" t="str">
            <v>8003</v>
          </cell>
          <cell r="BT205" t="str">
            <v>Land Neighborhood Section 3</v>
          </cell>
          <cell r="BU205">
            <v>147398</v>
          </cell>
          <cell r="BV205" t="str">
            <v>SF</v>
          </cell>
          <cell r="BW205" t="str">
            <v>1.0000</v>
          </cell>
          <cell r="BX205" t="str">
            <v>1.0000</v>
          </cell>
          <cell r="BY205" t="str">
            <v>1.0000</v>
          </cell>
          <cell r="BZ205" t="str">
            <v>1.0000</v>
          </cell>
          <cell r="CA205">
            <v>4</v>
          </cell>
          <cell r="CB205">
            <v>4</v>
          </cell>
          <cell r="CC205">
            <v>515893</v>
          </cell>
          <cell r="CD205">
            <v>-1</v>
          </cell>
          <cell r="CE205" t="str">
            <v>12972900100024</v>
          </cell>
        </row>
        <row r="206">
          <cell r="C206" t="str">
            <v>12972900100025</v>
          </cell>
          <cell r="D206" t="str">
            <v>1297290010002</v>
          </cell>
          <cell r="E206" t="str">
            <v>06/15/2017</v>
          </cell>
          <cell r="F206" t="str">
            <v>WLY 18035 PROPERTIES LLC</v>
          </cell>
          <cell r="G206" t="str">
            <v>WEST LITTLE YORK PARK</v>
          </cell>
          <cell r="H206" t="str">
            <v>Barris</v>
          </cell>
          <cell r="I206" t="str">
            <v>18037 W LITTLE YORK RD</v>
          </cell>
          <cell r="J206" t="str">
            <v>KATY</v>
          </cell>
          <cell r="K206" t="str">
            <v>77449</v>
          </cell>
          <cell r="L206">
            <v>1802981</v>
          </cell>
          <cell r="M206">
            <v>1835571</v>
          </cell>
          <cell r="N206">
            <v>1835571</v>
          </cell>
          <cell r="O206">
            <v>0</v>
          </cell>
          <cell r="P206" t="e">
            <v>#REF!</v>
          </cell>
          <cell r="Q206" t="str">
            <v>COMMERCIAL</v>
          </cell>
          <cell r="R206" t="str">
            <v>5</v>
          </cell>
          <cell r="S206" t="str">
            <v>4399</v>
          </cell>
          <cell r="T206" t="str">
            <v>8454</v>
          </cell>
          <cell r="U206" t="str">
            <v>S</v>
          </cell>
          <cell r="V206" t="str">
            <v>Open Steel Skeleton</v>
          </cell>
          <cell r="W206">
            <v>42272</v>
          </cell>
          <cell r="X206">
            <v>0</v>
          </cell>
          <cell r="Y206">
            <v>65034</v>
          </cell>
          <cell r="Z206">
            <v>0</v>
          </cell>
          <cell r="AA206" t="str">
            <v>.350000</v>
          </cell>
          <cell r="AB206" t="str">
            <v>C</v>
          </cell>
          <cell r="AC206" t="str">
            <v>Average</v>
          </cell>
          <cell r="AD206" t="str">
            <v>1997</v>
          </cell>
          <cell r="AE206" t="str">
            <v>1997</v>
          </cell>
          <cell r="AF206" t="str">
            <v>0</v>
          </cell>
          <cell r="AG206" t="str">
            <v>2008</v>
          </cell>
          <cell r="AH206">
            <v>0</v>
          </cell>
          <cell r="AI206" t="str">
            <v>12/30/1899</v>
          </cell>
          <cell r="AJ206">
            <v>0</v>
          </cell>
          <cell r="AK206">
            <v>1800</v>
          </cell>
          <cell r="AL206">
            <v>1800</v>
          </cell>
          <cell r="AM206">
            <v>0</v>
          </cell>
          <cell r="AN206">
            <v>0</v>
          </cell>
          <cell r="AO206">
            <v>0</v>
          </cell>
          <cell r="AP206">
            <v>1800</v>
          </cell>
          <cell r="AQ206">
            <v>120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 t="str">
            <v>14</v>
          </cell>
          <cell r="BB206" t="str">
            <v>RES B BLK 1</v>
          </cell>
          <cell r="BC206" t="str">
            <v>WEST LITTLE YORK PARK</v>
          </cell>
          <cell r="BD206" t="str">
            <v>6014</v>
          </cell>
          <cell r="BE206" t="str">
            <v>Far Northwest</v>
          </cell>
          <cell r="BF206" t="str">
            <v>221</v>
          </cell>
          <cell r="BG206" t="str">
            <v>ISD 04 - Southwest, Outside Hwy 6, South of FM 529</v>
          </cell>
          <cell r="BH206" t="str">
            <v>9173.00</v>
          </cell>
          <cell r="BI206" t="str">
            <v>0</v>
          </cell>
          <cell r="BJ206" t="str">
            <v>04</v>
          </cell>
          <cell r="BK206" t="str">
            <v>4661A</v>
          </cell>
          <cell r="BL206" t="str">
            <v>407T</v>
          </cell>
          <cell r="BM206" t="str">
            <v>004 040 041 042 043 044 045 633</v>
          </cell>
          <cell r="BN206" t="str">
            <v>Real, Commercial</v>
          </cell>
          <cell r="BO206" t="str">
            <v>F1</v>
          </cell>
          <cell r="BP206" t="str">
            <v>Real, Commercial</v>
          </cell>
          <cell r="BQ206" t="str">
            <v>Warehouse - Metallic</v>
          </cell>
          <cell r="BR206" t="str">
            <v>Shell, Industrial</v>
          </cell>
          <cell r="BS206" t="str">
            <v>8003</v>
          </cell>
          <cell r="BT206" t="str">
            <v>Land Neighborhood Section 3</v>
          </cell>
          <cell r="BU206">
            <v>147398</v>
          </cell>
          <cell r="BV206" t="str">
            <v>SF</v>
          </cell>
          <cell r="BW206" t="str">
            <v>1.0000</v>
          </cell>
          <cell r="BX206" t="str">
            <v>1.0000</v>
          </cell>
          <cell r="BY206" t="str">
            <v>1.0000</v>
          </cell>
          <cell r="BZ206" t="str">
            <v>1.0000</v>
          </cell>
          <cell r="CA206">
            <v>4</v>
          </cell>
          <cell r="CB206">
            <v>4</v>
          </cell>
          <cell r="CC206">
            <v>515893</v>
          </cell>
          <cell r="CD206">
            <v>-1</v>
          </cell>
          <cell r="CE206" t="str">
            <v>12972900100025</v>
          </cell>
        </row>
        <row r="207">
          <cell r="C207" t="str">
            <v>12972900100026</v>
          </cell>
          <cell r="D207" t="str">
            <v>1297290010002</v>
          </cell>
          <cell r="E207" t="str">
            <v>06/15/2017</v>
          </cell>
          <cell r="F207" t="str">
            <v>WLY 18035 PROPERTIES LLC</v>
          </cell>
          <cell r="G207" t="str">
            <v>WEST LITTLE YORK PARK</v>
          </cell>
          <cell r="H207" t="str">
            <v>Barris</v>
          </cell>
          <cell r="I207" t="str">
            <v>18037 W LITTLE YORK RD</v>
          </cell>
          <cell r="J207" t="str">
            <v>KATY</v>
          </cell>
          <cell r="K207" t="str">
            <v>77449</v>
          </cell>
          <cell r="L207">
            <v>1802981</v>
          </cell>
          <cell r="M207">
            <v>1835571</v>
          </cell>
          <cell r="N207">
            <v>1835571</v>
          </cell>
          <cell r="O207">
            <v>0</v>
          </cell>
          <cell r="P207" t="e">
            <v>#REF!</v>
          </cell>
          <cell r="Q207" t="str">
            <v>COMMERCIAL</v>
          </cell>
          <cell r="R207" t="str">
            <v>6</v>
          </cell>
          <cell r="S207" t="str">
            <v>4399</v>
          </cell>
          <cell r="T207" t="str">
            <v>8454</v>
          </cell>
          <cell r="U207" t="str">
            <v>S</v>
          </cell>
          <cell r="V207" t="str">
            <v>Open Steel Skeleton</v>
          </cell>
          <cell r="W207">
            <v>42922</v>
          </cell>
          <cell r="X207">
            <v>0</v>
          </cell>
          <cell r="Y207">
            <v>65034</v>
          </cell>
          <cell r="Z207">
            <v>0</v>
          </cell>
          <cell r="AA207" t="str">
            <v>.340000</v>
          </cell>
          <cell r="AB207" t="str">
            <v>C</v>
          </cell>
          <cell r="AC207" t="str">
            <v>Average</v>
          </cell>
          <cell r="AD207" t="str">
            <v>1998</v>
          </cell>
          <cell r="AE207" t="str">
            <v>1998</v>
          </cell>
          <cell r="AF207" t="str">
            <v>0</v>
          </cell>
          <cell r="AG207" t="str">
            <v>2008</v>
          </cell>
          <cell r="AH207">
            <v>0</v>
          </cell>
          <cell r="AI207" t="str">
            <v>12/30/1899</v>
          </cell>
          <cell r="AJ207">
            <v>0</v>
          </cell>
          <cell r="AK207">
            <v>1800</v>
          </cell>
          <cell r="AL207">
            <v>1800</v>
          </cell>
          <cell r="AM207">
            <v>0</v>
          </cell>
          <cell r="AN207">
            <v>0</v>
          </cell>
          <cell r="AO207">
            <v>0</v>
          </cell>
          <cell r="AP207">
            <v>1800</v>
          </cell>
          <cell r="AQ207">
            <v>120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 t="str">
            <v>14</v>
          </cell>
          <cell r="BB207" t="str">
            <v>RES B BLK 1</v>
          </cell>
          <cell r="BC207" t="str">
            <v>WEST LITTLE YORK PARK</v>
          </cell>
          <cell r="BD207" t="str">
            <v>6014</v>
          </cell>
          <cell r="BE207" t="str">
            <v>Far Northwest</v>
          </cell>
          <cell r="BF207" t="str">
            <v>221</v>
          </cell>
          <cell r="BG207" t="str">
            <v>ISD 04 - Southwest, Outside Hwy 6, South of FM 529</v>
          </cell>
          <cell r="BH207" t="str">
            <v>9173.00</v>
          </cell>
          <cell r="BI207" t="str">
            <v>0</v>
          </cell>
          <cell r="BJ207" t="str">
            <v>04</v>
          </cell>
          <cell r="BK207" t="str">
            <v>4661A</v>
          </cell>
          <cell r="BL207" t="str">
            <v>407T</v>
          </cell>
          <cell r="BM207" t="str">
            <v>004 040 041 042 043 044 045 633</v>
          </cell>
          <cell r="BN207" t="str">
            <v>Real, Commercial</v>
          </cell>
          <cell r="BO207" t="str">
            <v>F1</v>
          </cell>
          <cell r="BP207" t="str">
            <v>Real, Commercial</v>
          </cell>
          <cell r="BQ207" t="str">
            <v>Warehouse - Metallic</v>
          </cell>
          <cell r="BR207" t="str">
            <v>Shell, Industrial</v>
          </cell>
          <cell r="BS207" t="str">
            <v>8003</v>
          </cell>
          <cell r="BT207" t="str">
            <v>Land Neighborhood Section 3</v>
          </cell>
          <cell r="BU207">
            <v>147398</v>
          </cell>
          <cell r="BV207" t="str">
            <v>SF</v>
          </cell>
          <cell r="BW207" t="str">
            <v>1.0000</v>
          </cell>
          <cell r="BX207" t="str">
            <v>1.0000</v>
          </cell>
          <cell r="BY207" t="str">
            <v>1.0000</v>
          </cell>
          <cell r="BZ207" t="str">
            <v>1.0000</v>
          </cell>
          <cell r="CA207">
            <v>4</v>
          </cell>
          <cell r="CB207">
            <v>4</v>
          </cell>
          <cell r="CC207">
            <v>515893</v>
          </cell>
          <cell r="CD207">
            <v>-1</v>
          </cell>
          <cell r="CE207" t="str">
            <v>12972900100026</v>
          </cell>
        </row>
        <row r="208">
          <cell r="C208" t="str">
            <v>12972900100027</v>
          </cell>
          <cell r="D208" t="str">
            <v>1297290010002</v>
          </cell>
          <cell r="E208" t="str">
            <v>06/15/2017</v>
          </cell>
          <cell r="F208" t="str">
            <v>WLY 18035 PROPERTIES LLC</v>
          </cell>
          <cell r="G208" t="str">
            <v>WEST LITTLE YORK PARK</v>
          </cell>
          <cell r="H208" t="str">
            <v>Barris</v>
          </cell>
          <cell r="I208" t="str">
            <v>18037 W LITTLE YORK RD</v>
          </cell>
          <cell r="J208" t="str">
            <v>KATY</v>
          </cell>
          <cell r="K208" t="str">
            <v>77449</v>
          </cell>
          <cell r="L208">
            <v>1802981</v>
          </cell>
          <cell r="M208">
            <v>1835571</v>
          </cell>
          <cell r="N208">
            <v>1835571</v>
          </cell>
          <cell r="O208">
            <v>0</v>
          </cell>
          <cell r="P208" t="e">
            <v>#REF!</v>
          </cell>
          <cell r="Q208" t="str">
            <v>COMMERCIAL</v>
          </cell>
          <cell r="R208" t="str">
            <v>7</v>
          </cell>
          <cell r="S208" t="str">
            <v>4399</v>
          </cell>
          <cell r="T208" t="str">
            <v>8454</v>
          </cell>
          <cell r="U208" t="str">
            <v>S</v>
          </cell>
          <cell r="V208" t="str">
            <v>Open Steel Skeleton</v>
          </cell>
          <cell r="W208">
            <v>42922</v>
          </cell>
          <cell r="X208">
            <v>0</v>
          </cell>
          <cell r="Y208">
            <v>65034</v>
          </cell>
          <cell r="Z208">
            <v>0</v>
          </cell>
          <cell r="AA208" t="str">
            <v>.340000</v>
          </cell>
          <cell r="AB208" t="str">
            <v>C</v>
          </cell>
          <cell r="AC208" t="str">
            <v>Average</v>
          </cell>
          <cell r="AD208" t="str">
            <v>1998</v>
          </cell>
          <cell r="AE208" t="str">
            <v>1998</v>
          </cell>
          <cell r="AF208" t="str">
            <v>0</v>
          </cell>
          <cell r="AG208" t="str">
            <v>2008</v>
          </cell>
          <cell r="AH208">
            <v>0</v>
          </cell>
          <cell r="AI208" t="str">
            <v>12/30/1899</v>
          </cell>
          <cell r="AJ208">
            <v>0</v>
          </cell>
          <cell r="AK208">
            <v>1800</v>
          </cell>
          <cell r="AL208">
            <v>1800</v>
          </cell>
          <cell r="AM208">
            <v>0</v>
          </cell>
          <cell r="AN208">
            <v>0</v>
          </cell>
          <cell r="AO208">
            <v>0</v>
          </cell>
          <cell r="AP208">
            <v>1800</v>
          </cell>
          <cell r="AQ208">
            <v>120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 t="str">
            <v>14</v>
          </cell>
          <cell r="BB208" t="str">
            <v>RES B BLK 1</v>
          </cell>
          <cell r="BC208" t="str">
            <v>WEST LITTLE YORK PARK</v>
          </cell>
          <cell r="BD208" t="str">
            <v>6014</v>
          </cell>
          <cell r="BE208" t="str">
            <v>Far Northwest</v>
          </cell>
          <cell r="BF208" t="str">
            <v>221</v>
          </cell>
          <cell r="BG208" t="str">
            <v>ISD 04 - Southwest, Outside Hwy 6, South of FM 529</v>
          </cell>
          <cell r="BH208" t="str">
            <v>9173.00</v>
          </cell>
          <cell r="BI208" t="str">
            <v>0</v>
          </cell>
          <cell r="BJ208" t="str">
            <v>04</v>
          </cell>
          <cell r="BK208" t="str">
            <v>4661A</v>
          </cell>
          <cell r="BL208" t="str">
            <v>407T</v>
          </cell>
          <cell r="BM208" t="str">
            <v>004 040 041 042 043 044 045 633</v>
          </cell>
          <cell r="BN208" t="str">
            <v>Real, Commercial</v>
          </cell>
          <cell r="BO208" t="str">
            <v>F1</v>
          </cell>
          <cell r="BP208" t="str">
            <v>Real, Commercial</v>
          </cell>
          <cell r="BQ208" t="str">
            <v>Warehouse - Metallic</v>
          </cell>
          <cell r="BR208" t="str">
            <v>Shell, Industrial</v>
          </cell>
          <cell r="BS208" t="str">
            <v>8003</v>
          </cell>
          <cell r="BT208" t="str">
            <v>Land Neighborhood Section 3</v>
          </cell>
          <cell r="BU208">
            <v>147398</v>
          </cell>
          <cell r="BV208" t="str">
            <v>SF</v>
          </cell>
          <cell r="BW208" t="str">
            <v>1.0000</v>
          </cell>
          <cell r="BX208" t="str">
            <v>1.0000</v>
          </cell>
          <cell r="BY208" t="str">
            <v>1.0000</v>
          </cell>
          <cell r="BZ208" t="str">
            <v>1.0000</v>
          </cell>
          <cell r="CA208">
            <v>4</v>
          </cell>
          <cell r="CB208">
            <v>4</v>
          </cell>
          <cell r="CC208">
            <v>515893</v>
          </cell>
          <cell r="CD208">
            <v>-1</v>
          </cell>
          <cell r="CE208" t="str">
            <v>12972900100027</v>
          </cell>
        </row>
        <row r="209">
          <cell r="C209" t="str">
            <v>12972900100028</v>
          </cell>
          <cell r="D209" t="str">
            <v>1297290010002</v>
          </cell>
          <cell r="E209" t="str">
            <v>06/15/2017</v>
          </cell>
          <cell r="F209" t="str">
            <v>WLY 18035 PROPERTIES LLC</v>
          </cell>
          <cell r="G209" t="str">
            <v>WEST LITTLE YORK PARK</v>
          </cell>
          <cell r="H209" t="str">
            <v>Barris</v>
          </cell>
          <cell r="I209" t="str">
            <v>18037 W LITTLE YORK RD</v>
          </cell>
          <cell r="J209" t="str">
            <v>KATY</v>
          </cell>
          <cell r="K209" t="str">
            <v>77449</v>
          </cell>
          <cell r="L209">
            <v>1802981</v>
          </cell>
          <cell r="M209">
            <v>1835571</v>
          </cell>
          <cell r="N209">
            <v>1835571</v>
          </cell>
          <cell r="O209">
            <v>0</v>
          </cell>
          <cell r="P209" t="e">
            <v>#REF!</v>
          </cell>
          <cell r="Q209" t="str">
            <v>COMMERCIAL</v>
          </cell>
          <cell r="R209" t="str">
            <v>8</v>
          </cell>
          <cell r="S209" t="str">
            <v>4399</v>
          </cell>
          <cell r="T209" t="str">
            <v>8454</v>
          </cell>
          <cell r="U209" t="str">
            <v>S</v>
          </cell>
          <cell r="V209" t="str">
            <v>Open Steel Skeleton</v>
          </cell>
          <cell r="W209">
            <v>42922</v>
          </cell>
          <cell r="X209">
            <v>0</v>
          </cell>
          <cell r="Y209">
            <v>65034</v>
          </cell>
          <cell r="Z209">
            <v>0</v>
          </cell>
          <cell r="AA209" t="str">
            <v>.340000</v>
          </cell>
          <cell r="AB209" t="str">
            <v>C</v>
          </cell>
          <cell r="AC209" t="str">
            <v>Average</v>
          </cell>
          <cell r="AD209" t="str">
            <v>1998</v>
          </cell>
          <cell r="AE209" t="str">
            <v>1998</v>
          </cell>
          <cell r="AF209" t="str">
            <v>0</v>
          </cell>
          <cell r="AG209" t="str">
            <v>2008</v>
          </cell>
          <cell r="AH209">
            <v>0</v>
          </cell>
          <cell r="AI209" t="str">
            <v>12/30/1899</v>
          </cell>
          <cell r="AJ209">
            <v>0</v>
          </cell>
          <cell r="AK209">
            <v>1800</v>
          </cell>
          <cell r="AL209">
            <v>1800</v>
          </cell>
          <cell r="AM209">
            <v>0</v>
          </cell>
          <cell r="AN209">
            <v>0</v>
          </cell>
          <cell r="AO209">
            <v>0</v>
          </cell>
          <cell r="AP209">
            <v>1800</v>
          </cell>
          <cell r="AQ209">
            <v>120</v>
          </cell>
          <cell r="AR209">
            <v>1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 t="str">
            <v>14</v>
          </cell>
          <cell r="BB209" t="str">
            <v>RES B BLK 1</v>
          </cell>
          <cell r="BC209" t="str">
            <v>WEST LITTLE YORK PARK</v>
          </cell>
          <cell r="BD209" t="str">
            <v>6014</v>
          </cell>
          <cell r="BE209" t="str">
            <v>Far Northwest</v>
          </cell>
          <cell r="BF209" t="str">
            <v>221</v>
          </cell>
          <cell r="BG209" t="str">
            <v>ISD 04 - Southwest, Outside Hwy 6, South of FM 529</v>
          </cell>
          <cell r="BH209" t="str">
            <v>9173.00</v>
          </cell>
          <cell r="BI209" t="str">
            <v>0</v>
          </cell>
          <cell r="BJ209" t="str">
            <v>04</v>
          </cell>
          <cell r="BK209" t="str">
            <v>4661A</v>
          </cell>
          <cell r="BL209" t="str">
            <v>407T</v>
          </cell>
          <cell r="BM209" t="str">
            <v>004 040 041 042 043 044 045 633</v>
          </cell>
          <cell r="BN209" t="str">
            <v>Real, Commercial</v>
          </cell>
          <cell r="BO209" t="str">
            <v>F1</v>
          </cell>
          <cell r="BP209" t="str">
            <v>Real, Commercial</v>
          </cell>
          <cell r="BQ209" t="str">
            <v>Warehouse - Metallic</v>
          </cell>
          <cell r="BR209" t="str">
            <v>Shell, Industrial</v>
          </cell>
          <cell r="BS209" t="str">
            <v>8003</v>
          </cell>
          <cell r="BT209" t="str">
            <v>Land Neighborhood Section 3</v>
          </cell>
          <cell r="BU209">
            <v>147398</v>
          </cell>
          <cell r="BV209" t="str">
            <v>SF</v>
          </cell>
          <cell r="BW209" t="str">
            <v>1.0000</v>
          </cell>
          <cell r="BX209" t="str">
            <v>1.0000</v>
          </cell>
          <cell r="BY209" t="str">
            <v>1.0000</v>
          </cell>
          <cell r="BZ209" t="str">
            <v>1.0000</v>
          </cell>
          <cell r="CA209">
            <v>4</v>
          </cell>
          <cell r="CB209">
            <v>4</v>
          </cell>
          <cell r="CC209">
            <v>515893</v>
          </cell>
          <cell r="CD209">
            <v>-1</v>
          </cell>
          <cell r="CE209" t="str">
            <v>12972900100028</v>
          </cell>
        </row>
        <row r="210">
          <cell r="C210" t="str">
            <v>12972900100029</v>
          </cell>
          <cell r="D210" t="str">
            <v>1297290010002</v>
          </cell>
          <cell r="E210" t="str">
            <v>06/15/2017</v>
          </cell>
          <cell r="F210" t="str">
            <v>WLY 18035 PROPERTIES LLC</v>
          </cell>
          <cell r="G210" t="str">
            <v>WEST LITTLE YORK PARK</v>
          </cell>
          <cell r="H210" t="str">
            <v>Barris</v>
          </cell>
          <cell r="I210" t="str">
            <v>18037 W LITTLE YORK RD</v>
          </cell>
          <cell r="J210" t="str">
            <v>KATY</v>
          </cell>
          <cell r="K210" t="str">
            <v>77449</v>
          </cell>
          <cell r="L210">
            <v>1802981</v>
          </cell>
          <cell r="M210">
            <v>1835571</v>
          </cell>
          <cell r="N210">
            <v>1835571</v>
          </cell>
          <cell r="O210">
            <v>0</v>
          </cell>
          <cell r="P210" t="e">
            <v>#REF!</v>
          </cell>
          <cell r="Q210" t="str">
            <v>COMMERCIAL</v>
          </cell>
          <cell r="R210" t="str">
            <v>9</v>
          </cell>
          <cell r="S210" t="str">
            <v>4399</v>
          </cell>
          <cell r="T210" t="str">
            <v>8454</v>
          </cell>
          <cell r="U210" t="str">
            <v>S</v>
          </cell>
          <cell r="V210" t="str">
            <v>Open Steel Skeleton</v>
          </cell>
          <cell r="W210">
            <v>43573</v>
          </cell>
          <cell r="X210">
            <v>0</v>
          </cell>
          <cell r="Y210">
            <v>65034</v>
          </cell>
          <cell r="Z210">
            <v>0</v>
          </cell>
          <cell r="AA210" t="str">
            <v>.330000</v>
          </cell>
          <cell r="AB210" t="str">
            <v>C</v>
          </cell>
          <cell r="AC210" t="str">
            <v>Average</v>
          </cell>
          <cell r="AD210" t="str">
            <v>1999</v>
          </cell>
          <cell r="AE210" t="str">
            <v>1999</v>
          </cell>
          <cell r="AF210" t="str">
            <v>0</v>
          </cell>
          <cell r="AG210" t="str">
            <v>2008</v>
          </cell>
          <cell r="AH210">
            <v>0</v>
          </cell>
          <cell r="AI210" t="str">
            <v>12/30/1899</v>
          </cell>
          <cell r="AJ210">
            <v>0</v>
          </cell>
          <cell r="AK210">
            <v>1800</v>
          </cell>
          <cell r="AL210">
            <v>1800</v>
          </cell>
          <cell r="AM210">
            <v>0</v>
          </cell>
          <cell r="AN210">
            <v>0</v>
          </cell>
          <cell r="AO210">
            <v>0</v>
          </cell>
          <cell r="AP210">
            <v>1800</v>
          </cell>
          <cell r="AQ210">
            <v>120</v>
          </cell>
          <cell r="AR210">
            <v>1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 t="str">
            <v>14</v>
          </cell>
          <cell r="BB210" t="str">
            <v>RES B BLK 1</v>
          </cell>
          <cell r="BC210" t="str">
            <v>WEST LITTLE YORK PARK</v>
          </cell>
          <cell r="BD210" t="str">
            <v>6014</v>
          </cell>
          <cell r="BE210" t="str">
            <v>Far Northwest</v>
          </cell>
          <cell r="BF210" t="str">
            <v>221</v>
          </cell>
          <cell r="BG210" t="str">
            <v>ISD 04 - Southwest, Outside Hwy 6, South of FM 529</v>
          </cell>
          <cell r="BH210" t="str">
            <v>9173.00</v>
          </cell>
          <cell r="BI210" t="str">
            <v>0</v>
          </cell>
          <cell r="BJ210" t="str">
            <v>04</v>
          </cell>
          <cell r="BK210" t="str">
            <v>4661A</v>
          </cell>
          <cell r="BL210" t="str">
            <v>407T</v>
          </cell>
          <cell r="BM210" t="str">
            <v>004 040 041 042 043 044 045 633</v>
          </cell>
          <cell r="BN210" t="str">
            <v>Real, Commercial</v>
          </cell>
          <cell r="BO210" t="str">
            <v>F1</v>
          </cell>
          <cell r="BP210" t="str">
            <v>Real, Commercial</v>
          </cell>
          <cell r="BQ210" t="str">
            <v>Warehouse - Metallic</v>
          </cell>
          <cell r="BR210" t="str">
            <v>Shell, Industrial</v>
          </cell>
          <cell r="BS210" t="str">
            <v>8003</v>
          </cell>
          <cell r="BT210" t="str">
            <v>Land Neighborhood Section 3</v>
          </cell>
          <cell r="BU210">
            <v>147398</v>
          </cell>
          <cell r="BV210" t="str">
            <v>SF</v>
          </cell>
          <cell r="BW210" t="str">
            <v>1.0000</v>
          </cell>
          <cell r="BX210" t="str">
            <v>1.0000</v>
          </cell>
          <cell r="BY210" t="str">
            <v>1.0000</v>
          </cell>
          <cell r="BZ210" t="str">
            <v>1.0000</v>
          </cell>
          <cell r="CA210">
            <v>4</v>
          </cell>
          <cell r="CB210">
            <v>4</v>
          </cell>
          <cell r="CC210">
            <v>515893</v>
          </cell>
          <cell r="CD210">
            <v>-1</v>
          </cell>
          <cell r="CE210" t="str">
            <v>12972900100029</v>
          </cell>
        </row>
        <row r="211">
          <cell r="C211" t="str">
            <v>129729001000210</v>
          </cell>
          <cell r="D211" t="str">
            <v>1297290010002</v>
          </cell>
          <cell r="E211" t="str">
            <v>06/15/2017</v>
          </cell>
          <cell r="F211" t="str">
            <v>WLY 18035 PROPERTIES LLC</v>
          </cell>
          <cell r="G211" t="str">
            <v>WEST LITTLE YORK PARK</v>
          </cell>
          <cell r="H211" t="str">
            <v>Barris</v>
          </cell>
          <cell r="I211" t="str">
            <v>18037 W LITTLE YORK RD</v>
          </cell>
          <cell r="J211" t="str">
            <v>KATY</v>
          </cell>
          <cell r="K211" t="str">
            <v>77449</v>
          </cell>
          <cell r="L211">
            <v>1802981</v>
          </cell>
          <cell r="M211">
            <v>1835571</v>
          </cell>
          <cell r="N211">
            <v>1835571</v>
          </cell>
          <cell r="O211">
            <v>0</v>
          </cell>
          <cell r="P211" t="e">
            <v>#REF!</v>
          </cell>
          <cell r="Q211" t="str">
            <v>COMMERCIAL</v>
          </cell>
          <cell r="R211" t="str">
            <v>10</v>
          </cell>
          <cell r="S211" t="str">
            <v>4399</v>
          </cell>
          <cell r="T211" t="str">
            <v>8454</v>
          </cell>
          <cell r="U211" t="str">
            <v>S</v>
          </cell>
          <cell r="V211" t="str">
            <v>Open Steel Skeleton</v>
          </cell>
          <cell r="W211">
            <v>43573</v>
          </cell>
          <cell r="X211">
            <v>0</v>
          </cell>
          <cell r="Y211">
            <v>65034</v>
          </cell>
          <cell r="Z211">
            <v>0</v>
          </cell>
          <cell r="AA211" t="str">
            <v>.330000</v>
          </cell>
          <cell r="AB211" t="str">
            <v>C</v>
          </cell>
          <cell r="AC211" t="str">
            <v>Average</v>
          </cell>
          <cell r="AD211" t="str">
            <v>1999</v>
          </cell>
          <cell r="AE211" t="str">
            <v>1999</v>
          </cell>
          <cell r="AF211" t="str">
            <v>0</v>
          </cell>
          <cell r="AG211" t="str">
            <v>2008</v>
          </cell>
          <cell r="AH211">
            <v>0</v>
          </cell>
          <cell r="AI211" t="str">
            <v>12/30/1899</v>
          </cell>
          <cell r="AJ211">
            <v>0</v>
          </cell>
          <cell r="AK211">
            <v>1800</v>
          </cell>
          <cell r="AL211">
            <v>1800</v>
          </cell>
          <cell r="AM211">
            <v>0</v>
          </cell>
          <cell r="AN211">
            <v>0</v>
          </cell>
          <cell r="AO211">
            <v>0</v>
          </cell>
          <cell r="AP211">
            <v>1800</v>
          </cell>
          <cell r="AQ211">
            <v>120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 t="str">
            <v>14</v>
          </cell>
          <cell r="BB211" t="str">
            <v>RES B BLK 1</v>
          </cell>
          <cell r="BC211" t="str">
            <v>WEST LITTLE YORK PARK</v>
          </cell>
          <cell r="BD211" t="str">
            <v>6014</v>
          </cell>
          <cell r="BE211" t="str">
            <v>Far Northwest</v>
          </cell>
          <cell r="BF211" t="str">
            <v>221</v>
          </cell>
          <cell r="BG211" t="str">
            <v>ISD 04 - Southwest, Outside Hwy 6, South of FM 529</v>
          </cell>
          <cell r="BH211" t="str">
            <v>9173.00</v>
          </cell>
          <cell r="BI211" t="str">
            <v>0</v>
          </cell>
          <cell r="BJ211" t="str">
            <v>04</v>
          </cell>
          <cell r="BK211" t="str">
            <v>4661A</v>
          </cell>
          <cell r="BL211" t="str">
            <v>407T</v>
          </cell>
          <cell r="BM211" t="str">
            <v>004 040 041 042 043 044 045 633</v>
          </cell>
          <cell r="BN211" t="str">
            <v>Real, Commercial</v>
          </cell>
          <cell r="BO211" t="str">
            <v>F1</v>
          </cell>
          <cell r="BP211" t="str">
            <v>Real, Commercial</v>
          </cell>
          <cell r="BQ211" t="str">
            <v>Warehouse - Metallic</v>
          </cell>
          <cell r="BR211" t="str">
            <v>Shell, Industrial</v>
          </cell>
          <cell r="BS211" t="str">
            <v>8003</v>
          </cell>
          <cell r="BT211" t="str">
            <v>Land Neighborhood Section 3</v>
          </cell>
          <cell r="BU211">
            <v>147398</v>
          </cell>
          <cell r="BV211" t="str">
            <v>SF</v>
          </cell>
          <cell r="BW211" t="str">
            <v>1.0000</v>
          </cell>
          <cell r="BX211" t="str">
            <v>1.0000</v>
          </cell>
          <cell r="BY211" t="str">
            <v>1.0000</v>
          </cell>
          <cell r="BZ211" t="str">
            <v>1.0000</v>
          </cell>
          <cell r="CA211">
            <v>4</v>
          </cell>
          <cell r="CB211">
            <v>4</v>
          </cell>
          <cell r="CC211">
            <v>515893</v>
          </cell>
          <cell r="CD211">
            <v>-1</v>
          </cell>
          <cell r="CE211" t="str">
            <v>129729001000210</v>
          </cell>
        </row>
        <row r="212">
          <cell r="C212" t="str">
            <v>129729001000211</v>
          </cell>
          <cell r="D212" t="str">
            <v>1297290010002</v>
          </cell>
          <cell r="E212" t="str">
            <v>06/15/2017</v>
          </cell>
          <cell r="F212" t="str">
            <v>WLY 18035 PROPERTIES LLC</v>
          </cell>
          <cell r="G212" t="str">
            <v>WEST LITTLE YORK PARK</v>
          </cell>
          <cell r="H212" t="str">
            <v>Barris</v>
          </cell>
          <cell r="I212" t="str">
            <v>18037 W LITTLE YORK RD</v>
          </cell>
          <cell r="J212" t="str">
            <v>KATY</v>
          </cell>
          <cell r="K212" t="str">
            <v>77449</v>
          </cell>
          <cell r="L212">
            <v>1802981</v>
          </cell>
          <cell r="M212">
            <v>1835571</v>
          </cell>
          <cell r="N212">
            <v>1835571</v>
          </cell>
          <cell r="O212">
            <v>0</v>
          </cell>
          <cell r="P212" t="e">
            <v>#REF!</v>
          </cell>
          <cell r="Q212" t="str">
            <v>COMMERCIAL</v>
          </cell>
          <cell r="R212" t="str">
            <v>11</v>
          </cell>
          <cell r="S212" t="str">
            <v>4399</v>
          </cell>
          <cell r="T212" t="str">
            <v>8454</v>
          </cell>
          <cell r="U212" t="str">
            <v>S</v>
          </cell>
          <cell r="V212" t="str">
            <v>Open Steel Skeleton</v>
          </cell>
          <cell r="W212">
            <v>44223</v>
          </cell>
          <cell r="X212">
            <v>0</v>
          </cell>
          <cell r="Y212">
            <v>65034</v>
          </cell>
          <cell r="Z212">
            <v>0</v>
          </cell>
          <cell r="AA212" t="str">
            <v>.320000</v>
          </cell>
          <cell r="AB212" t="str">
            <v>C</v>
          </cell>
          <cell r="AC212" t="str">
            <v>Average</v>
          </cell>
          <cell r="AD212" t="str">
            <v>2000</v>
          </cell>
          <cell r="AE212" t="str">
            <v>2000</v>
          </cell>
          <cell r="AF212" t="str">
            <v>0</v>
          </cell>
          <cell r="AG212" t="str">
            <v>2008</v>
          </cell>
          <cell r="AH212">
            <v>0</v>
          </cell>
          <cell r="AI212" t="str">
            <v>12/30/1899</v>
          </cell>
          <cell r="AJ212">
            <v>0</v>
          </cell>
          <cell r="AK212">
            <v>1800</v>
          </cell>
          <cell r="AL212">
            <v>1800</v>
          </cell>
          <cell r="AM212">
            <v>0</v>
          </cell>
          <cell r="AN212">
            <v>0</v>
          </cell>
          <cell r="AO212">
            <v>0</v>
          </cell>
          <cell r="AP212">
            <v>1800</v>
          </cell>
          <cell r="AQ212">
            <v>120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 t="str">
            <v>14</v>
          </cell>
          <cell r="BB212" t="str">
            <v>RES B BLK 1</v>
          </cell>
          <cell r="BC212" t="str">
            <v>WEST LITTLE YORK PARK</v>
          </cell>
          <cell r="BD212" t="str">
            <v>6014</v>
          </cell>
          <cell r="BE212" t="str">
            <v>Far Northwest</v>
          </cell>
          <cell r="BF212" t="str">
            <v>221</v>
          </cell>
          <cell r="BG212" t="str">
            <v>ISD 04 - Southwest, Outside Hwy 6, South of FM 529</v>
          </cell>
          <cell r="BH212" t="str">
            <v>9173.00</v>
          </cell>
          <cell r="BI212" t="str">
            <v>0</v>
          </cell>
          <cell r="BJ212" t="str">
            <v>04</v>
          </cell>
          <cell r="BK212" t="str">
            <v>4661A</v>
          </cell>
          <cell r="BL212" t="str">
            <v>407T</v>
          </cell>
          <cell r="BM212" t="str">
            <v>004 040 041 042 043 044 045 633</v>
          </cell>
          <cell r="BN212" t="str">
            <v>Real, Commercial</v>
          </cell>
          <cell r="BO212" t="str">
            <v>F1</v>
          </cell>
          <cell r="BP212" t="str">
            <v>Real, Commercial</v>
          </cell>
          <cell r="BQ212" t="str">
            <v>Warehouse - Metallic</v>
          </cell>
          <cell r="BR212" t="str">
            <v>Shell, Industrial</v>
          </cell>
          <cell r="BS212" t="str">
            <v>8003</v>
          </cell>
          <cell r="BT212" t="str">
            <v>Land Neighborhood Section 3</v>
          </cell>
          <cell r="BU212">
            <v>147398</v>
          </cell>
          <cell r="BV212" t="str">
            <v>SF</v>
          </cell>
          <cell r="BW212" t="str">
            <v>1.0000</v>
          </cell>
          <cell r="BX212" t="str">
            <v>1.0000</v>
          </cell>
          <cell r="BY212" t="str">
            <v>1.0000</v>
          </cell>
          <cell r="BZ212" t="str">
            <v>1.0000</v>
          </cell>
          <cell r="CA212">
            <v>4</v>
          </cell>
          <cell r="CB212">
            <v>4</v>
          </cell>
          <cell r="CC212">
            <v>515893</v>
          </cell>
          <cell r="CD212">
            <v>-1</v>
          </cell>
          <cell r="CE212" t="str">
            <v>129729001000211</v>
          </cell>
        </row>
        <row r="213">
          <cell r="C213" t="str">
            <v>129729001000212</v>
          </cell>
          <cell r="D213" t="str">
            <v>1297290010002</v>
          </cell>
          <cell r="E213" t="str">
            <v>06/15/2017</v>
          </cell>
          <cell r="F213" t="str">
            <v>WLY 18035 PROPERTIES LLC</v>
          </cell>
          <cell r="G213" t="str">
            <v>WEST LITTLE YORK PARK</v>
          </cell>
          <cell r="H213" t="str">
            <v>Barris</v>
          </cell>
          <cell r="I213" t="str">
            <v>18037 W LITTLE YORK RD</v>
          </cell>
          <cell r="J213" t="str">
            <v>KATY</v>
          </cell>
          <cell r="K213" t="str">
            <v>77449</v>
          </cell>
          <cell r="L213">
            <v>1802981</v>
          </cell>
          <cell r="M213">
            <v>1835571</v>
          </cell>
          <cell r="N213">
            <v>1835571</v>
          </cell>
          <cell r="O213">
            <v>0</v>
          </cell>
          <cell r="P213" t="e">
            <v>#REF!</v>
          </cell>
          <cell r="Q213" t="str">
            <v>COMMERCIAL</v>
          </cell>
          <cell r="R213" t="str">
            <v>12</v>
          </cell>
          <cell r="S213" t="str">
            <v>4399</v>
          </cell>
          <cell r="T213" t="str">
            <v>8454</v>
          </cell>
          <cell r="U213" t="str">
            <v>S</v>
          </cell>
          <cell r="V213" t="str">
            <v>Open Steel Skeleton</v>
          </cell>
          <cell r="W213">
            <v>36853</v>
          </cell>
          <cell r="X213">
            <v>0</v>
          </cell>
          <cell r="Y213">
            <v>54195</v>
          </cell>
          <cell r="Z213">
            <v>0</v>
          </cell>
          <cell r="AA213" t="str">
            <v>.320000</v>
          </cell>
          <cell r="AB213" t="str">
            <v>C</v>
          </cell>
          <cell r="AC213" t="str">
            <v>Average</v>
          </cell>
          <cell r="AD213" t="str">
            <v>2000</v>
          </cell>
          <cell r="AE213" t="str">
            <v>2000</v>
          </cell>
          <cell r="AF213" t="str">
            <v>0</v>
          </cell>
          <cell r="AG213" t="str">
            <v>2008</v>
          </cell>
          <cell r="AH213">
            <v>0</v>
          </cell>
          <cell r="AI213" t="str">
            <v>12/30/1899</v>
          </cell>
          <cell r="AJ213">
            <v>0</v>
          </cell>
          <cell r="AK213">
            <v>1500</v>
          </cell>
          <cell r="AL213">
            <v>1500</v>
          </cell>
          <cell r="AM213">
            <v>0</v>
          </cell>
          <cell r="AN213">
            <v>0</v>
          </cell>
          <cell r="AO213">
            <v>0</v>
          </cell>
          <cell r="AP213">
            <v>1500</v>
          </cell>
          <cell r="AQ213">
            <v>160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 t="str">
            <v>14</v>
          </cell>
          <cell r="BB213" t="str">
            <v>RES B BLK 1</v>
          </cell>
          <cell r="BC213" t="str">
            <v>WEST LITTLE YORK PARK</v>
          </cell>
          <cell r="BD213" t="str">
            <v>6014</v>
          </cell>
          <cell r="BE213" t="str">
            <v>Far Northwest</v>
          </cell>
          <cell r="BF213" t="str">
            <v>221</v>
          </cell>
          <cell r="BG213" t="str">
            <v>ISD 04 - Southwest, Outside Hwy 6, South of FM 529</v>
          </cell>
          <cell r="BH213" t="str">
            <v>9173.00</v>
          </cell>
          <cell r="BI213" t="str">
            <v>0</v>
          </cell>
          <cell r="BJ213" t="str">
            <v>04</v>
          </cell>
          <cell r="BK213" t="str">
            <v>4661A</v>
          </cell>
          <cell r="BL213" t="str">
            <v>407T</v>
          </cell>
          <cell r="BM213" t="str">
            <v>004 040 041 042 043 044 045 633</v>
          </cell>
          <cell r="BN213" t="str">
            <v>Real, Commercial</v>
          </cell>
          <cell r="BO213" t="str">
            <v>F1</v>
          </cell>
          <cell r="BP213" t="str">
            <v>Real, Commercial</v>
          </cell>
          <cell r="BQ213" t="str">
            <v>Warehouse - Metallic</v>
          </cell>
          <cell r="BR213" t="str">
            <v>Shell, Industrial</v>
          </cell>
          <cell r="BS213" t="str">
            <v>8003</v>
          </cell>
          <cell r="BT213" t="str">
            <v>Land Neighborhood Section 3</v>
          </cell>
          <cell r="BU213">
            <v>147398</v>
          </cell>
          <cell r="BV213" t="str">
            <v>SF</v>
          </cell>
          <cell r="BW213" t="str">
            <v>1.0000</v>
          </cell>
          <cell r="BX213" t="str">
            <v>1.0000</v>
          </cell>
          <cell r="BY213" t="str">
            <v>1.0000</v>
          </cell>
          <cell r="BZ213" t="str">
            <v>1.0000</v>
          </cell>
          <cell r="CA213">
            <v>4</v>
          </cell>
          <cell r="CB213">
            <v>4</v>
          </cell>
          <cell r="CC213">
            <v>515893</v>
          </cell>
          <cell r="CD213">
            <v>-1</v>
          </cell>
          <cell r="CE213" t="str">
            <v>129729001000212</v>
          </cell>
        </row>
        <row r="214">
          <cell r="C214" t="str">
            <v>129729001000213</v>
          </cell>
          <cell r="D214" t="str">
            <v>1297290010002</v>
          </cell>
          <cell r="E214" t="str">
            <v>06/15/2017</v>
          </cell>
          <cell r="F214" t="str">
            <v>WLY 18035 PROPERTIES LLC</v>
          </cell>
          <cell r="G214" t="str">
            <v>WEST LITTLE YORK PARK</v>
          </cell>
          <cell r="H214" t="str">
            <v>Barris</v>
          </cell>
          <cell r="I214" t="str">
            <v>18037 W LITTLE YORK RD</v>
          </cell>
          <cell r="J214" t="str">
            <v>KATY</v>
          </cell>
          <cell r="K214" t="str">
            <v>77449</v>
          </cell>
          <cell r="L214">
            <v>1802981</v>
          </cell>
          <cell r="M214">
            <v>1835571</v>
          </cell>
          <cell r="N214">
            <v>1835571</v>
          </cell>
          <cell r="O214">
            <v>0</v>
          </cell>
          <cell r="P214" t="e">
            <v>#REF!</v>
          </cell>
          <cell r="Q214" t="str">
            <v>COMMERCIAL</v>
          </cell>
          <cell r="R214" t="str">
            <v>13</v>
          </cell>
          <cell r="S214" t="str">
            <v>4399</v>
          </cell>
          <cell r="T214" t="str">
            <v>8454</v>
          </cell>
          <cell r="U214" t="str">
            <v>S</v>
          </cell>
          <cell r="V214" t="str">
            <v>Open Steel Skeleton</v>
          </cell>
          <cell r="W214">
            <v>47475</v>
          </cell>
          <cell r="X214">
            <v>0</v>
          </cell>
          <cell r="Y214">
            <v>65034</v>
          </cell>
          <cell r="Z214">
            <v>0</v>
          </cell>
          <cell r="AA214" t="str">
            <v>.270000</v>
          </cell>
          <cell r="AB214" t="str">
            <v>C</v>
          </cell>
          <cell r="AC214" t="str">
            <v>Average</v>
          </cell>
          <cell r="AD214" t="str">
            <v>2004</v>
          </cell>
          <cell r="AE214" t="str">
            <v>2004</v>
          </cell>
          <cell r="AF214" t="str">
            <v>0</v>
          </cell>
          <cell r="AG214" t="str">
            <v>2008</v>
          </cell>
          <cell r="AH214">
            <v>0</v>
          </cell>
          <cell r="AI214" t="str">
            <v>12/30/1899</v>
          </cell>
          <cell r="AJ214">
            <v>0</v>
          </cell>
          <cell r="AK214">
            <v>1800</v>
          </cell>
          <cell r="AL214">
            <v>1800</v>
          </cell>
          <cell r="AM214">
            <v>0</v>
          </cell>
          <cell r="AN214">
            <v>0</v>
          </cell>
          <cell r="AO214">
            <v>0</v>
          </cell>
          <cell r="AP214">
            <v>1800</v>
          </cell>
          <cell r="AQ214">
            <v>120</v>
          </cell>
          <cell r="AR214">
            <v>1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 t="str">
            <v>14</v>
          </cell>
          <cell r="BB214" t="str">
            <v>RES B BLK 1</v>
          </cell>
          <cell r="BC214" t="str">
            <v>WEST LITTLE YORK PARK</v>
          </cell>
          <cell r="BD214" t="str">
            <v>6014</v>
          </cell>
          <cell r="BE214" t="str">
            <v>Far Northwest</v>
          </cell>
          <cell r="BF214" t="str">
            <v>221</v>
          </cell>
          <cell r="BG214" t="str">
            <v>ISD 04 - Southwest, Outside Hwy 6, South of FM 529</v>
          </cell>
          <cell r="BH214" t="str">
            <v>9173.00</v>
          </cell>
          <cell r="BI214" t="str">
            <v>0</v>
          </cell>
          <cell r="BJ214" t="str">
            <v>04</v>
          </cell>
          <cell r="BK214" t="str">
            <v>4661A</v>
          </cell>
          <cell r="BL214" t="str">
            <v>407T</v>
          </cell>
          <cell r="BM214" t="str">
            <v>004 040 041 042 043 044 045 633</v>
          </cell>
          <cell r="BN214" t="str">
            <v>Real, Commercial</v>
          </cell>
          <cell r="BO214" t="str">
            <v>F1</v>
          </cell>
          <cell r="BP214" t="str">
            <v>Real, Commercial</v>
          </cell>
          <cell r="BQ214" t="str">
            <v>Warehouse - Metallic</v>
          </cell>
          <cell r="BR214" t="str">
            <v>Shell, Industrial</v>
          </cell>
          <cell r="BS214" t="str">
            <v>8003</v>
          </cell>
          <cell r="BT214" t="str">
            <v>Land Neighborhood Section 3</v>
          </cell>
          <cell r="BU214">
            <v>147398</v>
          </cell>
          <cell r="BV214" t="str">
            <v>SF</v>
          </cell>
          <cell r="BW214" t="str">
            <v>1.0000</v>
          </cell>
          <cell r="BX214" t="str">
            <v>1.0000</v>
          </cell>
          <cell r="BY214" t="str">
            <v>1.0000</v>
          </cell>
          <cell r="BZ214" t="str">
            <v>1.0000</v>
          </cell>
          <cell r="CA214">
            <v>4</v>
          </cell>
          <cell r="CB214">
            <v>4</v>
          </cell>
          <cell r="CC214">
            <v>515893</v>
          </cell>
          <cell r="CD214">
            <v>-1</v>
          </cell>
          <cell r="CE214" t="str">
            <v>129729001000213</v>
          </cell>
        </row>
        <row r="215">
          <cell r="C215" t="str">
            <v>129729001000214</v>
          </cell>
          <cell r="D215" t="str">
            <v>1297290010002</v>
          </cell>
          <cell r="E215" t="str">
            <v>06/15/2017</v>
          </cell>
          <cell r="F215" t="str">
            <v>WLY 18035 PROPERTIES LLC</v>
          </cell>
          <cell r="G215" t="str">
            <v>WEST LITTLE YORK PARK</v>
          </cell>
          <cell r="H215" t="str">
            <v>Barris</v>
          </cell>
          <cell r="I215" t="str">
            <v>18037 W LITTLE YORK RD</v>
          </cell>
          <cell r="J215" t="str">
            <v>KATY</v>
          </cell>
          <cell r="K215" t="str">
            <v>77449</v>
          </cell>
          <cell r="L215">
            <v>1802981</v>
          </cell>
          <cell r="M215">
            <v>1835571</v>
          </cell>
          <cell r="N215">
            <v>1835571</v>
          </cell>
          <cell r="O215">
            <v>0</v>
          </cell>
          <cell r="P215" t="e">
            <v>#REF!</v>
          </cell>
          <cell r="Q215" t="str">
            <v>COMMERCIAL</v>
          </cell>
          <cell r="R215" t="str">
            <v>14</v>
          </cell>
          <cell r="S215" t="str">
            <v>4399</v>
          </cell>
          <cell r="T215" t="str">
            <v>8454</v>
          </cell>
          <cell r="U215" t="str">
            <v>S</v>
          </cell>
          <cell r="V215" t="str">
            <v>Open Steel Skeleton</v>
          </cell>
          <cell r="W215">
            <v>47475</v>
          </cell>
          <cell r="X215">
            <v>0</v>
          </cell>
          <cell r="Y215">
            <v>65034</v>
          </cell>
          <cell r="Z215">
            <v>0</v>
          </cell>
          <cell r="AA215" t="str">
            <v>.270000</v>
          </cell>
          <cell r="AB215" t="str">
            <v>C</v>
          </cell>
          <cell r="AC215" t="str">
            <v>Average</v>
          </cell>
          <cell r="AD215" t="str">
            <v>2004</v>
          </cell>
          <cell r="AE215" t="str">
            <v>2004</v>
          </cell>
          <cell r="AF215" t="str">
            <v>0</v>
          </cell>
          <cell r="AG215" t="str">
            <v>2008</v>
          </cell>
          <cell r="AH215">
            <v>0</v>
          </cell>
          <cell r="AI215" t="str">
            <v>12/30/1899</v>
          </cell>
          <cell r="AJ215">
            <v>0</v>
          </cell>
          <cell r="AK215">
            <v>1800</v>
          </cell>
          <cell r="AL215">
            <v>1800</v>
          </cell>
          <cell r="AM215">
            <v>0</v>
          </cell>
          <cell r="AN215">
            <v>0</v>
          </cell>
          <cell r="AO215">
            <v>0</v>
          </cell>
          <cell r="AP215">
            <v>1800</v>
          </cell>
          <cell r="AQ215">
            <v>120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 t="str">
            <v>14</v>
          </cell>
          <cell r="BB215" t="str">
            <v>RES B BLK 1</v>
          </cell>
          <cell r="BC215" t="str">
            <v>WEST LITTLE YORK PARK</v>
          </cell>
          <cell r="BD215" t="str">
            <v>6014</v>
          </cell>
          <cell r="BE215" t="str">
            <v>Far Northwest</v>
          </cell>
          <cell r="BF215" t="str">
            <v>221</v>
          </cell>
          <cell r="BG215" t="str">
            <v>ISD 04 - Southwest, Outside Hwy 6, South of FM 529</v>
          </cell>
          <cell r="BH215" t="str">
            <v>9173.00</v>
          </cell>
          <cell r="BI215" t="str">
            <v>0</v>
          </cell>
          <cell r="BJ215" t="str">
            <v>04</v>
          </cell>
          <cell r="BK215" t="str">
            <v>4661A</v>
          </cell>
          <cell r="BL215" t="str">
            <v>407T</v>
          </cell>
          <cell r="BM215" t="str">
            <v>004 040 041 042 043 044 045 633</v>
          </cell>
          <cell r="BN215" t="str">
            <v>Real, Commercial</v>
          </cell>
          <cell r="BO215" t="str">
            <v>F1</v>
          </cell>
          <cell r="BP215" t="str">
            <v>Real, Commercial</v>
          </cell>
          <cell r="BQ215" t="str">
            <v>Warehouse - Metallic</v>
          </cell>
          <cell r="BR215" t="str">
            <v>Shell, Industrial</v>
          </cell>
          <cell r="BS215" t="str">
            <v>8003</v>
          </cell>
          <cell r="BT215" t="str">
            <v>Land Neighborhood Section 3</v>
          </cell>
          <cell r="BU215">
            <v>147398</v>
          </cell>
          <cell r="BV215" t="str">
            <v>SF</v>
          </cell>
          <cell r="BW215" t="str">
            <v>1.0000</v>
          </cell>
          <cell r="BX215" t="str">
            <v>1.0000</v>
          </cell>
          <cell r="BY215" t="str">
            <v>1.0000</v>
          </cell>
          <cell r="BZ215" t="str">
            <v>1.0000</v>
          </cell>
          <cell r="CA215">
            <v>4</v>
          </cell>
          <cell r="CB215">
            <v>4</v>
          </cell>
          <cell r="CC215">
            <v>515893</v>
          </cell>
          <cell r="CD215">
            <v>-1</v>
          </cell>
          <cell r="CE215" t="str">
            <v>129729001000214</v>
          </cell>
        </row>
        <row r="216">
          <cell r="C216" t="str">
            <v>129729001000215</v>
          </cell>
          <cell r="D216" t="str">
            <v>1297290010002</v>
          </cell>
          <cell r="E216" t="str">
            <v>06/15/2017</v>
          </cell>
          <cell r="F216" t="str">
            <v>WLY 18035 PROPERTIES LLC</v>
          </cell>
          <cell r="G216" t="str">
            <v>WEST LITTLE YORK PARK</v>
          </cell>
          <cell r="H216" t="str">
            <v>Barris</v>
          </cell>
          <cell r="I216" t="str">
            <v>18037 W LITTLE YORK RD</v>
          </cell>
          <cell r="J216" t="str">
            <v>KATY</v>
          </cell>
          <cell r="K216" t="str">
            <v>77449</v>
          </cell>
          <cell r="L216">
            <v>1802981</v>
          </cell>
          <cell r="M216">
            <v>1835571</v>
          </cell>
          <cell r="N216">
            <v>1835571</v>
          </cell>
          <cell r="O216">
            <v>0</v>
          </cell>
          <cell r="P216" t="e">
            <v>#REF!</v>
          </cell>
          <cell r="Q216" t="str">
            <v>COMMERCIAL</v>
          </cell>
          <cell r="R216" t="str">
            <v>15</v>
          </cell>
          <cell r="S216" t="str">
            <v>4399</v>
          </cell>
          <cell r="T216" t="str">
            <v>8454</v>
          </cell>
          <cell r="U216" t="str">
            <v>S</v>
          </cell>
          <cell r="V216" t="str">
            <v>Open Steel Skeleton</v>
          </cell>
          <cell r="W216">
            <v>47475</v>
          </cell>
          <cell r="X216">
            <v>0</v>
          </cell>
          <cell r="Y216">
            <v>65034</v>
          </cell>
          <cell r="Z216">
            <v>0</v>
          </cell>
          <cell r="AA216" t="str">
            <v>.270000</v>
          </cell>
          <cell r="AB216" t="str">
            <v>C</v>
          </cell>
          <cell r="AC216" t="str">
            <v>Average</v>
          </cell>
          <cell r="AD216" t="str">
            <v>2004</v>
          </cell>
          <cell r="AE216" t="str">
            <v>2004</v>
          </cell>
          <cell r="AF216" t="str">
            <v>0</v>
          </cell>
          <cell r="AG216" t="str">
            <v>2008</v>
          </cell>
          <cell r="AH216">
            <v>0</v>
          </cell>
          <cell r="AI216" t="str">
            <v>12/30/1899</v>
          </cell>
          <cell r="AJ216">
            <v>0</v>
          </cell>
          <cell r="AK216">
            <v>1800</v>
          </cell>
          <cell r="AL216">
            <v>1800</v>
          </cell>
          <cell r="AM216">
            <v>0</v>
          </cell>
          <cell r="AN216">
            <v>0</v>
          </cell>
          <cell r="AO216">
            <v>0</v>
          </cell>
          <cell r="AP216">
            <v>1800</v>
          </cell>
          <cell r="AQ216">
            <v>120</v>
          </cell>
          <cell r="AR216">
            <v>1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 t="str">
            <v>14</v>
          </cell>
          <cell r="BB216" t="str">
            <v>RES B BLK 1</v>
          </cell>
          <cell r="BC216" t="str">
            <v>WEST LITTLE YORK PARK</v>
          </cell>
          <cell r="BD216" t="str">
            <v>6014</v>
          </cell>
          <cell r="BE216" t="str">
            <v>Far Northwest</v>
          </cell>
          <cell r="BF216" t="str">
            <v>221</v>
          </cell>
          <cell r="BG216" t="str">
            <v>ISD 04 - Southwest, Outside Hwy 6, South of FM 529</v>
          </cell>
          <cell r="BH216" t="str">
            <v>9173.00</v>
          </cell>
          <cell r="BI216" t="str">
            <v>0</v>
          </cell>
          <cell r="BJ216" t="str">
            <v>04</v>
          </cell>
          <cell r="BK216" t="str">
            <v>4661A</v>
          </cell>
          <cell r="BL216" t="str">
            <v>407T</v>
          </cell>
          <cell r="BM216" t="str">
            <v>004 040 041 042 043 044 045 633</v>
          </cell>
          <cell r="BN216" t="str">
            <v>Real, Commercial</v>
          </cell>
          <cell r="BO216" t="str">
            <v>F1</v>
          </cell>
          <cell r="BP216" t="str">
            <v>Real, Commercial</v>
          </cell>
          <cell r="BQ216" t="str">
            <v>Warehouse - Metallic</v>
          </cell>
          <cell r="BR216" t="str">
            <v>Shell, Industrial</v>
          </cell>
          <cell r="BS216" t="str">
            <v>8003</v>
          </cell>
          <cell r="BT216" t="str">
            <v>Land Neighborhood Section 3</v>
          </cell>
          <cell r="BU216">
            <v>147398</v>
          </cell>
          <cell r="BV216" t="str">
            <v>SF</v>
          </cell>
          <cell r="BW216" t="str">
            <v>1.0000</v>
          </cell>
          <cell r="BX216" t="str">
            <v>1.0000</v>
          </cell>
          <cell r="BY216" t="str">
            <v>1.0000</v>
          </cell>
          <cell r="BZ216" t="str">
            <v>1.0000</v>
          </cell>
          <cell r="CA216">
            <v>4</v>
          </cell>
          <cell r="CB216">
            <v>4</v>
          </cell>
          <cell r="CC216">
            <v>515893</v>
          </cell>
          <cell r="CD216">
            <v>-1</v>
          </cell>
          <cell r="CE216" t="str">
            <v>129729001000215</v>
          </cell>
        </row>
        <row r="217">
          <cell r="C217" t="str">
            <v>129729001000216</v>
          </cell>
          <cell r="D217" t="str">
            <v>1297290010002</v>
          </cell>
          <cell r="E217" t="str">
            <v>06/15/2017</v>
          </cell>
          <cell r="F217" t="str">
            <v>WLY 18035 PROPERTIES LLC</v>
          </cell>
          <cell r="G217" t="str">
            <v>WEST LITTLE YORK PARK</v>
          </cell>
          <cell r="H217" t="str">
            <v>Barris</v>
          </cell>
          <cell r="I217" t="str">
            <v>18037 W LITTLE YORK RD</v>
          </cell>
          <cell r="J217" t="str">
            <v>KATY</v>
          </cell>
          <cell r="K217" t="str">
            <v>77449</v>
          </cell>
          <cell r="L217">
            <v>1802981</v>
          </cell>
          <cell r="M217">
            <v>1835571</v>
          </cell>
          <cell r="N217">
            <v>1835571</v>
          </cell>
          <cell r="O217">
            <v>0</v>
          </cell>
          <cell r="P217" t="e">
            <v>#REF!</v>
          </cell>
          <cell r="Q217" t="str">
            <v>COMMERCIAL</v>
          </cell>
          <cell r="R217" t="str">
            <v>16</v>
          </cell>
          <cell r="S217" t="str">
            <v>4399</v>
          </cell>
          <cell r="T217" t="str">
            <v>8454</v>
          </cell>
          <cell r="U217" t="str">
            <v>S</v>
          </cell>
          <cell r="V217" t="str">
            <v>Open Steel Skeleton</v>
          </cell>
          <cell r="W217">
            <v>47475</v>
          </cell>
          <cell r="X217">
            <v>0</v>
          </cell>
          <cell r="Y217">
            <v>65034</v>
          </cell>
          <cell r="Z217">
            <v>0</v>
          </cell>
          <cell r="AA217" t="str">
            <v>.270000</v>
          </cell>
          <cell r="AB217" t="str">
            <v>C</v>
          </cell>
          <cell r="AC217" t="str">
            <v>Average</v>
          </cell>
          <cell r="AD217" t="str">
            <v>2004</v>
          </cell>
          <cell r="AE217" t="str">
            <v>2004</v>
          </cell>
          <cell r="AF217" t="str">
            <v>0</v>
          </cell>
          <cell r="AG217" t="str">
            <v>2008</v>
          </cell>
          <cell r="AH217">
            <v>0</v>
          </cell>
          <cell r="AI217" t="str">
            <v>12/30/1899</v>
          </cell>
          <cell r="AJ217">
            <v>0</v>
          </cell>
          <cell r="AK217">
            <v>1800</v>
          </cell>
          <cell r="AL217">
            <v>1800</v>
          </cell>
          <cell r="AM217">
            <v>0</v>
          </cell>
          <cell r="AN217">
            <v>0</v>
          </cell>
          <cell r="AO217">
            <v>0</v>
          </cell>
          <cell r="AP217">
            <v>1800</v>
          </cell>
          <cell r="AQ217">
            <v>120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 t="str">
            <v>14</v>
          </cell>
          <cell r="BB217" t="str">
            <v>RES B BLK 1</v>
          </cell>
          <cell r="BC217" t="str">
            <v>WEST LITTLE YORK PARK</v>
          </cell>
          <cell r="BD217" t="str">
            <v>6014</v>
          </cell>
          <cell r="BE217" t="str">
            <v>Far Northwest</v>
          </cell>
          <cell r="BF217" t="str">
            <v>221</v>
          </cell>
          <cell r="BG217" t="str">
            <v>ISD 04 - Southwest, Outside Hwy 6, South of FM 529</v>
          </cell>
          <cell r="BH217" t="str">
            <v>9173.00</v>
          </cell>
          <cell r="BI217" t="str">
            <v>0</v>
          </cell>
          <cell r="BJ217" t="str">
            <v>04</v>
          </cell>
          <cell r="BK217" t="str">
            <v>4661A</v>
          </cell>
          <cell r="BL217" t="str">
            <v>407T</v>
          </cell>
          <cell r="BM217" t="str">
            <v>004 040 041 042 043 044 045 633</v>
          </cell>
          <cell r="BN217" t="str">
            <v>Real, Commercial</v>
          </cell>
          <cell r="BO217" t="str">
            <v>F1</v>
          </cell>
          <cell r="BP217" t="str">
            <v>Real, Commercial</v>
          </cell>
          <cell r="BQ217" t="str">
            <v>Warehouse - Metallic</v>
          </cell>
          <cell r="BR217" t="str">
            <v>Shell, Industrial</v>
          </cell>
          <cell r="BS217" t="str">
            <v>8003</v>
          </cell>
          <cell r="BT217" t="str">
            <v>Land Neighborhood Section 3</v>
          </cell>
          <cell r="BU217">
            <v>147398</v>
          </cell>
          <cell r="BV217" t="str">
            <v>SF</v>
          </cell>
          <cell r="BW217" t="str">
            <v>1.0000</v>
          </cell>
          <cell r="BX217" t="str">
            <v>1.0000</v>
          </cell>
          <cell r="BY217" t="str">
            <v>1.0000</v>
          </cell>
          <cell r="BZ217" t="str">
            <v>1.0000</v>
          </cell>
          <cell r="CA217">
            <v>4</v>
          </cell>
          <cell r="CB217">
            <v>4</v>
          </cell>
          <cell r="CC217">
            <v>515893</v>
          </cell>
          <cell r="CD217">
            <v>-1</v>
          </cell>
          <cell r="CE217" t="str">
            <v>129729001000216</v>
          </cell>
        </row>
        <row r="218">
          <cell r="C218" t="str">
            <v>129729001000217</v>
          </cell>
          <cell r="D218" t="str">
            <v>1297290010002</v>
          </cell>
          <cell r="E218" t="str">
            <v>06/15/2017</v>
          </cell>
          <cell r="F218" t="str">
            <v>WLY 18035 PROPERTIES LLC</v>
          </cell>
          <cell r="G218" t="str">
            <v>WEST LITTLE YORK PARK</v>
          </cell>
          <cell r="H218" t="str">
            <v>Barris</v>
          </cell>
          <cell r="I218" t="str">
            <v>18037 W LITTLE YORK RD</v>
          </cell>
          <cell r="J218" t="str">
            <v>KATY</v>
          </cell>
          <cell r="K218" t="str">
            <v>77449</v>
          </cell>
          <cell r="L218">
            <v>1802981</v>
          </cell>
          <cell r="M218">
            <v>1835571</v>
          </cell>
          <cell r="N218">
            <v>1835571</v>
          </cell>
          <cell r="O218">
            <v>0</v>
          </cell>
          <cell r="P218" t="e">
            <v>#REF!</v>
          </cell>
          <cell r="Q218" t="str">
            <v>COMMERCIAL</v>
          </cell>
          <cell r="R218" t="str">
            <v>17</v>
          </cell>
          <cell r="S218" t="str">
            <v>4399</v>
          </cell>
          <cell r="T218" t="str">
            <v>8454</v>
          </cell>
          <cell r="U218" t="str">
            <v>S</v>
          </cell>
          <cell r="V218" t="str">
            <v>Open Steel Skeleton</v>
          </cell>
          <cell r="W218">
            <v>47475</v>
          </cell>
          <cell r="X218">
            <v>0</v>
          </cell>
          <cell r="Y218">
            <v>65034</v>
          </cell>
          <cell r="Z218">
            <v>0</v>
          </cell>
          <cell r="AA218" t="str">
            <v>.270000</v>
          </cell>
          <cell r="AB218" t="str">
            <v>C</v>
          </cell>
          <cell r="AC218" t="str">
            <v>Average</v>
          </cell>
          <cell r="AD218" t="str">
            <v>2004</v>
          </cell>
          <cell r="AE218" t="str">
            <v>2004</v>
          </cell>
          <cell r="AF218" t="str">
            <v>0</v>
          </cell>
          <cell r="AG218" t="str">
            <v>2008</v>
          </cell>
          <cell r="AH218">
            <v>0</v>
          </cell>
          <cell r="AI218" t="str">
            <v>12/30/1899</v>
          </cell>
          <cell r="AJ218">
            <v>0</v>
          </cell>
          <cell r="AK218">
            <v>1800</v>
          </cell>
          <cell r="AL218">
            <v>1800</v>
          </cell>
          <cell r="AM218">
            <v>0</v>
          </cell>
          <cell r="AN218">
            <v>0</v>
          </cell>
          <cell r="AO218">
            <v>0</v>
          </cell>
          <cell r="AP218">
            <v>1800</v>
          </cell>
          <cell r="AQ218">
            <v>120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 t="str">
            <v>14</v>
          </cell>
          <cell r="BB218" t="str">
            <v>RES B BLK 1</v>
          </cell>
          <cell r="BC218" t="str">
            <v>WEST LITTLE YORK PARK</v>
          </cell>
          <cell r="BD218" t="str">
            <v>6014</v>
          </cell>
          <cell r="BE218" t="str">
            <v>Far Northwest</v>
          </cell>
          <cell r="BF218" t="str">
            <v>221</v>
          </cell>
          <cell r="BG218" t="str">
            <v>ISD 04 - Southwest, Outside Hwy 6, South of FM 529</v>
          </cell>
          <cell r="BH218" t="str">
            <v>9173.00</v>
          </cell>
          <cell r="BI218" t="str">
            <v>0</v>
          </cell>
          <cell r="BJ218" t="str">
            <v>04</v>
          </cell>
          <cell r="BK218" t="str">
            <v>4661A</v>
          </cell>
          <cell r="BL218" t="str">
            <v>407T</v>
          </cell>
          <cell r="BM218" t="str">
            <v>004 040 041 042 043 044 045 633</v>
          </cell>
          <cell r="BN218" t="str">
            <v>Real, Commercial</v>
          </cell>
          <cell r="BO218" t="str">
            <v>F1</v>
          </cell>
          <cell r="BP218" t="str">
            <v>Real, Commercial</v>
          </cell>
          <cell r="BQ218" t="str">
            <v>Warehouse - Metallic</v>
          </cell>
          <cell r="BR218" t="str">
            <v>Shell, Industrial</v>
          </cell>
          <cell r="BS218" t="str">
            <v>8003</v>
          </cell>
          <cell r="BT218" t="str">
            <v>Land Neighborhood Section 3</v>
          </cell>
          <cell r="BU218">
            <v>147398</v>
          </cell>
          <cell r="BV218" t="str">
            <v>SF</v>
          </cell>
          <cell r="BW218" t="str">
            <v>1.0000</v>
          </cell>
          <cell r="BX218" t="str">
            <v>1.0000</v>
          </cell>
          <cell r="BY218" t="str">
            <v>1.0000</v>
          </cell>
          <cell r="BZ218" t="str">
            <v>1.0000</v>
          </cell>
          <cell r="CA218">
            <v>4</v>
          </cell>
          <cell r="CB218">
            <v>4</v>
          </cell>
          <cell r="CC218">
            <v>515893</v>
          </cell>
          <cell r="CD218">
            <v>-1</v>
          </cell>
          <cell r="CE218" t="str">
            <v>129729001000217</v>
          </cell>
        </row>
        <row r="219">
          <cell r="C219" t="str">
            <v>129729001000218</v>
          </cell>
          <cell r="D219" t="str">
            <v>1297290010002</v>
          </cell>
          <cell r="E219" t="str">
            <v>06/15/2017</v>
          </cell>
          <cell r="F219" t="str">
            <v>WLY 18035 PROPERTIES LLC</v>
          </cell>
          <cell r="G219" t="str">
            <v>WEST LITTLE YORK PARK</v>
          </cell>
          <cell r="H219" t="str">
            <v>Barris</v>
          </cell>
          <cell r="I219" t="str">
            <v>18037 W LITTLE YORK RD</v>
          </cell>
          <cell r="J219" t="str">
            <v>KATY</v>
          </cell>
          <cell r="K219" t="str">
            <v>77449</v>
          </cell>
          <cell r="L219">
            <v>1802981</v>
          </cell>
          <cell r="M219">
            <v>1835571</v>
          </cell>
          <cell r="N219">
            <v>1835571</v>
          </cell>
          <cell r="O219">
            <v>0</v>
          </cell>
          <cell r="P219" t="e">
            <v>#REF!</v>
          </cell>
          <cell r="Q219" t="str">
            <v>COMMERCIAL</v>
          </cell>
          <cell r="R219" t="str">
            <v>18</v>
          </cell>
          <cell r="S219" t="str">
            <v>4399</v>
          </cell>
          <cell r="T219" t="str">
            <v>8454</v>
          </cell>
          <cell r="U219" t="str">
            <v>S</v>
          </cell>
          <cell r="V219" t="str">
            <v>Open Steel Skeleton</v>
          </cell>
          <cell r="W219">
            <v>47475</v>
          </cell>
          <cell r="X219">
            <v>0</v>
          </cell>
          <cell r="Y219">
            <v>65034</v>
          </cell>
          <cell r="Z219">
            <v>0</v>
          </cell>
          <cell r="AA219" t="str">
            <v>.270000</v>
          </cell>
          <cell r="AB219" t="str">
            <v>C</v>
          </cell>
          <cell r="AC219" t="str">
            <v>Average</v>
          </cell>
          <cell r="AD219" t="str">
            <v>2004</v>
          </cell>
          <cell r="AE219" t="str">
            <v>2004</v>
          </cell>
          <cell r="AF219" t="str">
            <v>0</v>
          </cell>
          <cell r="AG219" t="str">
            <v>2008</v>
          </cell>
          <cell r="AH219">
            <v>0</v>
          </cell>
          <cell r="AI219" t="str">
            <v>12/30/1899</v>
          </cell>
          <cell r="AJ219">
            <v>0</v>
          </cell>
          <cell r="AK219">
            <v>1800</v>
          </cell>
          <cell r="AL219">
            <v>1800</v>
          </cell>
          <cell r="AM219">
            <v>0</v>
          </cell>
          <cell r="AN219">
            <v>0</v>
          </cell>
          <cell r="AO219">
            <v>0</v>
          </cell>
          <cell r="AP219">
            <v>1800</v>
          </cell>
          <cell r="AQ219">
            <v>120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 t="str">
            <v>14</v>
          </cell>
          <cell r="BB219" t="str">
            <v>RES B BLK 1</v>
          </cell>
          <cell r="BC219" t="str">
            <v>WEST LITTLE YORK PARK</v>
          </cell>
          <cell r="BD219" t="str">
            <v>6014</v>
          </cell>
          <cell r="BE219" t="str">
            <v>Far Northwest</v>
          </cell>
          <cell r="BF219" t="str">
            <v>221</v>
          </cell>
          <cell r="BG219" t="str">
            <v>ISD 04 - Southwest, Outside Hwy 6, South of FM 529</v>
          </cell>
          <cell r="BH219" t="str">
            <v>9173.00</v>
          </cell>
          <cell r="BI219" t="str">
            <v>0</v>
          </cell>
          <cell r="BJ219" t="str">
            <v>04</v>
          </cell>
          <cell r="BK219" t="str">
            <v>4661A</v>
          </cell>
          <cell r="BL219" t="str">
            <v>407T</v>
          </cell>
          <cell r="BM219" t="str">
            <v>004 040 041 042 043 044 045 633</v>
          </cell>
          <cell r="BN219" t="str">
            <v>Real, Commercial</v>
          </cell>
          <cell r="BO219" t="str">
            <v>F1</v>
          </cell>
          <cell r="BP219" t="str">
            <v>Real, Commercial</v>
          </cell>
          <cell r="BQ219" t="str">
            <v>Warehouse - Metallic</v>
          </cell>
          <cell r="BR219" t="str">
            <v>Shell, Industrial</v>
          </cell>
          <cell r="BS219" t="str">
            <v>8003</v>
          </cell>
          <cell r="BT219" t="str">
            <v>Land Neighborhood Section 3</v>
          </cell>
          <cell r="BU219">
            <v>147398</v>
          </cell>
          <cell r="BV219" t="str">
            <v>SF</v>
          </cell>
          <cell r="BW219" t="str">
            <v>1.0000</v>
          </cell>
          <cell r="BX219" t="str">
            <v>1.0000</v>
          </cell>
          <cell r="BY219" t="str">
            <v>1.0000</v>
          </cell>
          <cell r="BZ219" t="str">
            <v>1.0000</v>
          </cell>
          <cell r="CA219">
            <v>4</v>
          </cell>
          <cell r="CB219">
            <v>4</v>
          </cell>
          <cell r="CC219">
            <v>515893</v>
          </cell>
          <cell r="CD219">
            <v>-1</v>
          </cell>
          <cell r="CE219" t="str">
            <v>129729001000218</v>
          </cell>
        </row>
        <row r="220">
          <cell r="C220" t="str">
            <v>129729001000219</v>
          </cell>
          <cell r="D220" t="str">
            <v>1297290010002</v>
          </cell>
          <cell r="E220" t="str">
            <v>06/15/2017</v>
          </cell>
          <cell r="F220" t="str">
            <v>WLY 18035 PROPERTIES LLC</v>
          </cell>
          <cell r="G220" t="str">
            <v>WEST LITTLE YORK PARK</v>
          </cell>
          <cell r="H220" t="str">
            <v>Barris</v>
          </cell>
          <cell r="I220" t="str">
            <v>18037 W LITTLE YORK RD</v>
          </cell>
          <cell r="J220" t="str">
            <v>KATY</v>
          </cell>
          <cell r="K220" t="str">
            <v>77449</v>
          </cell>
          <cell r="L220">
            <v>1802981</v>
          </cell>
          <cell r="M220">
            <v>1835571</v>
          </cell>
          <cell r="N220">
            <v>1835571</v>
          </cell>
          <cell r="O220">
            <v>0</v>
          </cell>
          <cell r="P220" t="e">
            <v>#REF!</v>
          </cell>
          <cell r="Q220" t="str">
            <v>COMMERCIAL</v>
          </cell>
          <cell r="R220" t="str">
            <v>19</v>
          </cell>
          <cell r="S220" t="str">
            <v>4399</v>
          </cell>
          <cell r="T220" t="str">
            <v>8344</v>
          </cell>
          <cell r="U220" t="str">
            <v>S</v>
          </cell>
          <cell r="V220" t="str">
            <v>Open Steel Skeleton</v>
          </cell>
          <cell r="W220">
            <v>33587</v>
          </cell>
          <cell r="X220">
            <v>0</v>
          </cell>
          <cell r="Y220">
            <v>51672</v>
          </cell>
          <cell r="Z220">
            <v>0</v>
          </cell>
          <cell r="AA220" t="str">
            <v>.350000</v>
          </cell>
          <cell r="AB220" t="str">
            <v>C</v>
          </cell>
          <cell r="AC220" t="str">
            <v>Average</v>
          </cell>
          <cell r="AD220" t="str">
            <v>1997</v>
          </cell>
          <cell r="AE220" t="str">
            <v>1997</v>
          </cell>
          <cell r="AF220" t="str">
            <v>0</v>
          </cell>
          <cell r="AG220" t="str">
            <v>2017</v>
          </cell>
          <cell r="AH220">
            <v>0</v>
          </cell>
          <cell r="AI220" t="str">
            <v>12/30/1899</v>
          </cell>
          <cell r="AJ220">
            <v>0</v>
          </cell>
          <cell r="AK220">
            <v>600</v>
          </cell>
          <cell r="AL220">
            <v>600</v>
          </cell>
          <cell r="AM220">
            <v>0</v>
          </cell>
          <cell r="AN220">
            <v>0</v>
          </cell>
          <cell r="AO220">
            <v>0</v>
          </cell>
          <cell r="AP220">
            <v>600</v>
          </cell>
          <cell r="AQ220">
            <v>80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 t="str">
            <v>14</v>
          </cell>
          <cell r="BB220" t="str">
            <v>RES B BLK 1</v>
          </cell>
          <cell r="BC220" t="str">
            <v>WEST LITTLE YORK PARK</v>
          </cell>
          <cell r="BD220" t="str">
            <v>6014</v>
          </cell>
          <cell r="BE220" t="str">
            <v>Far Northwest</v>
          </cell>
          <cell r="BF220" t="str">
            <v>221</v>
          </cell>
          <cell r="BG220" t="str">
            <v>ISD 04 - Southwest, Outside Hwy 6, South of FM 529</v>
          </cell>
          <cell r="BH220" t="str">
            <v>9173.00</v>
          </cell>
          <cell r="BI220" t="str">
            <v>0</v>
          </cell>
          <cell r="BJ220" t="str">
            <v>04</v>
          </cell>
          <cell r="BK220" t="str">
            <v>4661A</v>
          </cell>
          <cell r="BL220" t="str">
            <v>407T</v>
          </cell>
          <cell r="BM220" t="str">
            <v>004 040 041 042 043 044 045 633</v>
          </cell>
          <cell r="BN220" t="str">
            <v>Real, Commercial</v>
          </cell>
          <cell r="BO220" t="str">
            <v>F1</v>
          </cell>
          <cell r="BP220" t="str">
            <v>Real, Commercial</v>
          </cell>
          <cell r="BQ220" t="str">
            <v>Warehouse - Metallic</v>
          </cell>
          <cell r="BR220" t="str">
            <v>Office Building</v>
          </cell>
          <cell r="BS220" t="str">
            <v>8003</v>
          </cell>
          <cell r="BT220" t="str">
            <v>Land Neighborhood Section 3</v>
          </cell>
          <cell r="BU220">
            <v>147398</v>
          </cell>
          <cell r="BV220" t="str">
            <v>SF</v>
          </cell>
          <cell r="BW220" t="str">
            <v>1.0000</v>
          </cell>
          <cell r="BX220" t="str">
            <v>1.0000</v>
          </cell>
          <cell r="BY220" t="str">
            <v>1.0000</v>
          </cell>
          <cell r="BZ220" t="str">
            <v>1.0000</v>
          </cell>
          <cell r="CA220">
            <v>4</v>
          </cell>
          <cell r="CB220">
            <v>4</v>
          </cell>
          <cell r="CC220">
            <v>515893</v>
          </cell>
          <cell r="CD220">
            <v>-1</v>
          </cell>
          <cell r="CE220" t="str">
            <v>129729001000219</v>
          </cell>
        </row>
        <row r="221">
          <cell r="C221" t="str">
            <v>129729001000220</v>
          </cell>
          <cell r="D221" t="str">
            <v>1297290010002</v>
          </cell>
          <cell r="E221" t="str">
            <v>06/15/2017</v>
          </cell>
          <cell r="F221" t="str">
            <v>WLY 18035 PROPERTIES LLC</v>
          </cell>
          <cell r="G221" t="str">
            <v>WEST LITTLE YORK PARK</v>
          </cell>
          <cell r="H221" t="str">
            <v>Barris</v>
          </cell>
          <cell r="I221" t="str">
            <v>18037 W LITTLE YORK RD</v>
          </cell>
          <cell r="J221" t="str">
            <v>KATY</v>
          </cell>
          <cell r="K221" t="str">
            <v>77449</v>
          </cell>
          <cell r="L221">
            <v>1802981</v>
          </cell>
          <cell r="M221">
            <v>1835571</v>
          </cell>
          <cell r="N221">
            <v>1835571</v>
          </cell>
          <cell r="O221">
            <v>0</v>
          </cell>
          <cell r="P221" t="e">
            <v>#REF!</v>
          </cell>
          <cell r="Q221" t="str">
            <v>COMMERCIAL</v>
          </cell>
          <cell r="R221" t="str">
            <v>20</v>
          </cell>
          <cell r="S221" t="str">
            <v>4399</v>
          </cell>
          <cell r="T221" t="str">
            <v>8344</v>
          </cell>
          <cell r="U221" t="str">
            <v>S</v>
          </cell>
          <cell r="V221" t="str">
            <v>Open Steel Skeleton</v>
          </cell>
          <cell r="W221">
            <v>33587</v>
          </cell>
          <cell r="X221">
            <v>0</v>
          </cell>
          <cell r="Y221">
            <v>51672</v>
          </cell>
          <cell r="Z221">
            <v>0</v>
          </cell>
          <cell r="AA221" t="str">
            <v>.350000</v>
          </cell>
          <cell r="AB221" t="str">
            <v>C</v>
          </cell>
          <cell r="AC221" t="str">
            <v>Average</v>
          </cell>
          <cell r="AD221" t="str">
            <v>1997</v>
          </cell>
          <cell r="AE221" t="str">
            <v>1997</v>
          </cell>
          <cell r="AF221" t="str">
            <v>0</v>
          </cell>
          <cell r="AG221" t="str">
            <v>2017</v>
          </cell>
          <cell r="AH221">
            <v>0</v>
          </cell>
          <cell r="AI221" t="str">
            <v>12/30/1899</v>
          </cell>
          <cell r="AJ221">
            <v>0</v>
          </cell>
          <cell r="AK221">
            <v>600</v>
          </cell>
          <cell r="AL221">
            <v>600</v>
          </cell>
          <cell r="AM221">
            <v>0</v>
          </cell>
          <cell r="AN221">
            <v>0</v>
          </cell>
          <cell r="AO221">
            <v>0</v>
          </cell>
          <cell r="AP221">
            <v>600</v>
          </cell>
          <cell r="AQ221">
            <v>80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 t="str">
            <v>14</v>
          </cell>
          <cell r="BB221" t="str">
            <v>RES B BLK 1</v>
          </cell>
          <cell r="BC221" t="str">
            <v>WEST LITTLE YORK PARK</v>
          </cell>
          <cell r="BD221" t="str">
            <v>6014</v>
          </cell>
          <cell r="BE221" t="str">
            <v>Far Northwest</v>
          </cell>
          <cell r="BF221" t="str">
            <v>221</v>
          </cell>
          <cell r="BG221" t="str">
            <v>ISD 04 - Southwest, Outside Hwy 6, South of FM 529</v>
          </cell>
          <cell r="BH221" t="str">
            <v>9173.00</v>
          </cell>
          <cell r="BI221" t="str">
            <v>0</v>
          </cell>
          <cell r="BJ221" t="str">
            <v>04</v>
          </cell>
          <cell r="BK221" t="str">
            <v>4661A</v>
          </cell>
          <cell r="BL221" t="str">
            <v>407T</v>
          </cell>
          <cell r="BM221" t="str">
            <v>004 040 041 042 043 044 045 633</v>
          </cell>
          <cell r="BN221" t="str">
            <v>Real, Commercial</v>
          </cell>
          <cell r="BO221" t="str">
            <v>F1</v>
          </cell>
          <cell r="BP221" t="str">
            <v>Real, Commercial</v>
          </cell>
          <cell r="BQ221" t="str">
            <v>Warehouse - Metallic</v>
          </cell>
          <cell r="BR221" t="str">
            <v>Office Building</v>
          </cell>
          <cell r="BS221" t="str">
            <v>8003</v>
          </cell>
          <cell r="BT221" t="str">
            <v>Land Neighborhood Section 3</v>
          </cell>
          <cell r="BU221">
            <v>147398</v>
          </cell>
          <cell r="BV221" t="str">
            <v>SF</v>
          </cell>
          <cell r="BW221" t="str">
            <v>1.0000</v>
          </cell>
          <cell r="BX221" t="str">
            <v>1.0000</v>
          </cell>
          <cell r="BY221" t="str">
            <v>1.0000</v>
          </cell>
          <cell r="BZ221" t="str">
            <v>1.0000</v>
          </cell>
          <cell r="CA221">
            <v>4</v>
          </cell>
          <cell r="CB221">
            <v>4</v>
          </cell>
          <cell r="CC221">
            <v>515893</v>
          </cell>
          <cell r="CD221">
            <v>-1</v>
          </cell>
          <cell r="CE221" t="str">
            <v>129729001000220</v>
          </cell>
        </row>
        <row r="222">
          <cell r="C222" t="str">
            <v>129729001000221</v>
          </cell>
          <cell r="D222" t="str">
            <v>1297290010002</v>
          </cell>
          <cell r="E222" t="str">
            <v>06/15/2017</v>
          </cell>
          <cell r="F222" t="str">
            <v>WLY 18035 PROPERTIES LLC</v>
          </cell>
          <cell r="G222" t="str">
            <v>WEST LITTLE YORK PARK</v>
          </cell>
          <cell r="H222" t="str">
            <v>Barris</v>
          </cell>
          <cell r="I222" t="str">
            <v>18037 W LITTLE YORK RD</v>
          </cell>
          <cell r="J222" t="str">
            <v>KATY</v>
          </cell>
          <cell r="K222" t="str">
            <v>77449</v>
          </cell>
          <cell r="L222">
            <v>1802981</v>
          </cell>
          <cell r="M222">
            <v>1835571</v>
          </cell>
          <cell r="N222">
            <v>1835571</v>
          </cell>
          <cell r="O222">
            <v>0</v>
          </cell>
          <cell r="P222" t="e">
            <v>#REF!</v>
          </cell>
          <cell r="Q222" t="str">
            <v>COMMERCIAL</v>
          </cell>
          <cell r="R222" t="str">
            <v>21</v>
          </cell>
          <cell r="S222" t="str">
            <v>4399</v>
          </cell>
          <cell r="T222" t="str">
            <v>8344</v>
          </cell>
          <cell r="U222" t="str">
            <v>S</v>
          </cell>
          <cell r="V222" t="str">
            <v>Open Steel Skeleton</v>
          </cell>
          <cell r="W222">
            <v>33587</v>
          </cell>
          <cell r="X222">
            <v>0</v>
          </cell>
          <cell r="Y222">
            <v>51672</v>
          </cell>
          <cell r="Z222">
            <v>0</v>
          </cell>
          <cell r="AA222" t="str">
            <v>.350000</v>
          </cell>
          <cell r="AB222" t="str">
            <v>C</v>
          </cell>
          <cell r="AC222" t="str">
            <v>Average</v>
          </cell>
          <cell r="AD222" t="str">
            <v>1997</v>
          </cell>
          <cell r="AE222" t="str">
            <v>1997</v>
          </cell>
          <cell r="AF222" t="str">
            <v>0</v>
          </cell>
          <cell r="AG222" t="str">
            <v>2017</v>
          </cell>
          <cell r="AH222">
            <v>0</v>
          </cell>
          <cell r="AI222" t="str">
            <v>12/30/1899</v>
          </cell>
          <cell r="AJ222">
            <v>0</v>
          </cell>
          <cell r="AK222">
            <v>600</v>
          </cell>
          <cell r="AL222">
            <v>600</v>
          </cell>
          <cell r="AM222">
            <v>0</v>
          </cell>
          <cell r="AN222">
            <v>0</v>
          </cell>
          <cell r="AO222">
            <v>0</v>
          </cell>
          <cell r="AP222">
            <v>600</v>
          </cell>
          <cell r="AQ222">
            <v>80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 t="str">
            <v>14</v>
          </cell>
          <cell r="BB222" t="str">
            <v>RES B BLK 1</v>
          </cell>
          <cell r="BC222" t="str">
            <v>WEST LITTLE YORK PARK</v>
          </cell>
          <cell r="BD222" t="str">
            <v>6014</v>
          </cell>
          <cell r="BE222" t="str">
            <v>Far Northwest</v>
          </cell>
          <cell r="BF222" t="str">
            <v>221</v>
          </cell>
          <cell r="BG222" t="str">
            <v>ISD 04 - Southwest, Outside Hwy 6, South of FM 529</v>
          </cell>
          <cell r="BH222" t="str">
            <v>9173.00</v>
          </cell>
          <cell r="BI222" t="str">
            <v>0</v>
          </cell>
          <cell r="BJ222" t="str">
            <v>04</v>
          </cell>
          <cell r="BK222" t="str">
            <v>4661A</v>
          </cell>
          <cell r="BL222" t="str">
            <v>407T</v>
          </cell>
          <cell r="BM222" t="str">
            <v>004 040 041 042 043 044 045 633</v>
          </cell>
          <cell r="BN222" t="str">
            <v>Real, Commercial</v>
          </cell>
          <cell r="BO222" t="str">
            <v>F1</v>
          </cell>
          <cell r="BP222" t="str">
            <v>Real, Commercial</v>
          </cell>
          <cell r="BQ222" t="str">
            <v>Warehouse - Metallic</v>
          </cell>
          <cell r="BR222" t="str">
            <v>Office Building</v>
          </cell>
          <cell r="BS222" t="str">
            <v>8003</v>
          </cell>
          <cell r="BT222" t="str">
            <v>Land Neighborhood Section 3</v>
          </cell>
          <cell r="BU222">
            <v>147398</v>
          </cell>
          <cell r="BV222" t="str">
            <v>SF</v>
          </cell>
          <cell r="BW222" t="str">
            <v>1.0000</v>
          </cell>
          <cell r="BX222" t="str">
            <v>1.0000</v>
          </cell>
          <cell r="BY222" t="str">
            <v>1.0000</v>
          </cell>
          <cell r="BZ222" t="str">
            <v>1.0000</v>
          </cell>
          <cell r="CA222">
            <v>4</v>
          </cell>
          <cell r="CB222">
            <v>4</v>
          </cell>
          <cell r="CC222">
            <v>515893</v>
          </cell>
          <cell r="CD222">
            <v>-1</v>
          </cell>
          <cell r="CE222" t="str">
            <v>129729001000221</v>
          </cell>
        </row>
        <row r="223">
          <cell r="C223" t="str">
            <v>129729001000222</v>
          </cell>
          <cell r="D223" t="str">
            <v>1297290010002</v>
          </cell>
          <cell r="E223" t="str">
            <v>06/15/2017</v>
          </cell>
          <cell r="F223" t="str">
            <v>WLY 18035 PROPERTIES LLC</v>
          </cell>
          <cell r="G223" t="str">
            <v>WEST LITTLE YORK PARK</v>
          </cell>
          <cell r="H223" t="str">
            <v>Barris</v>
          </cell>
          <cell r="I223" t="str">
            <v>18037 W LITTLE YORK RD</v>
          </cell>
          <cell r="J223" t="str">
            <v>KATY</v>
          </cell>
          <cell r="K223" t="str">
            <v>77449</v>
          </cell>
          <cell r="L223">
            <v>1802981</v>
          </cell>
          <cell r="M223">
            <v>1835571</v>
          </cell>
          <cell r="N223">
            <v>1835571</v>
          </cell>
          <cell r="O223">
            <v>0</v>
          </cell>
          <cell r="P223" t="e">
            <v>#REF!</v>
          </cell>
          <cell r="Q223" t="str">
            <v>COMMERCIAL</v>
          </cell>
          <cell r="R223" t="str">
            <v>22</v>
          </cell>
          <cell r="S223" t="str">
            <v>4399</v>
          </cell>
          <cell r="T223" t="str">
            <v>8344</v>
          </cell>
          <cell r="U223" t="str">
            <v>S</v>
          </cell>
          <cell r="V223" t="str">
            <v>Open Steel Skeleton</v>
          </cell>
          <cell r="W223">
            <v>33587</v>
          </cell>
          <cell r="X223">
            <v>0</v>
          </cell>
          <cell r="Y223">
            <v>51672</v>
          </cell>
          <cell r="Z223">
            <v>0</v>
          </cell>
          <cell r="AA223" t="str">
            <v>.350000</v>
          </cell>
          <cell r="AB223" t="str">
            <v>C</v>
          </cell>
          <cell r="AC223" t="str">
            <v>Average</v>
          </cell>
          <cell r="AD223" t="str">
            <v>1997</v>
          </cell>
          <cell r="AE223" t="str">
            <v>1997</v>
          </cell>
          <cell r="AF223" t="str">
            <v>0</v>
          </cell>
          <cell r="AG223" t="str">
            <v>2017</v>
          </cell>
          <cell r="AH223">
            <v>0</v>
          </cell>
          <cell r="AI223" t="str">
            <v>12/30/1899</v>
          </cell>
          <cell r="AJ223">
            <v>0</v>
          </cell>
          <cell r="AK223">
            <v>600</v>
          </cell>
          <cell r="AL223">
            <v>600</v>
          </cell>
          <cell r="AM223">
            <v>0</v>
          </cell>
          <cell r="AN223">
            <v>0</v>
          </cell>
          <cell r="AO223">
            <v>0</v>
          </cell>
          <cell r="AP223">
            <v>600</v>
          </cell>
          <cell r="AQ223">
            <v>80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 t="str">
            <v>14</v>
          </cell>
          <cell r="BB223" t="str">
            <v>RES B BLK 1</v>
          </cell>
          <cell r="BC223" t="str">
            <v>WEST LITTLE YORK PARK</v>
          </cell>
          <cell r="BD223" t="str">
            <v>6014</v>
          </cell>
          <cell r="BE223" t="str">
            <v>Far Northwest</v>
          </cell>
          <cell r="BF223" t="str">
            <v>221</v>
          </cell>
          <cell r="BG223" t="str">
            <v>ISD 04 - Southwest, Outside Hwy 6, South of FM 529</v>
          </cell>
          <cell r="BH223" t="str">
            <v>9173.00</v>
          </cell>
          <cell r="BI223" t="str">
            <v>0</v>
          </cell>
          <cell r="BJ223" t="str">
            <v>04</v>
          </cell>
          <cell r="BK223" t="str">
            <v>4661A</v>
          </cell>
          <cell r="BL223" t="str">
            <v>407T</v>
          </cell>
          <cell r="BM223" t="str">
            <v>004 040 041 042 043 044 045 633</v>
          </cell>
          <cell r="BN223" t="str">
            <v>Real, Commercial</v>
          </cell>
          <cell r="BO223" t="str">
            <v>F1</v>
          </cell>
          <cell r="BP223" t="str">
            <v>Real, Commercial</v>
          </cell>
          <cell r="BQ223" t="str">
            <v>Warehouse - Metallic</v>
          </cell>
          <cell r="BR223" t="str">
            <v>Office Building</v>
          </cell>
          <cell r="BS223" t="str">
            <v>8003</v>
          </cell>
          <cell r="BT223" t="str">
            <v>Land Neighborhood Section 3</v>
          </cell>
          <cell r="BU223">
            <v>147398</v>
          </cell>
          <cell r="BV223" t="str">
            <v>SF</v>
          </cell>
          <cell r="BW223" t="str">
            <v>1.0000</v>
          </cell>
          <cell r="BX223" t="str">
            <v>1.0000</v>
          </cell>
          <cell r="BY223" t="str">
            <v>1.0000</v>
          </cell>
          <cell r="BZ223" t="str">
            <v>1.0000</v>
          </cell>
          <cell r="CA223">
            <v>4</v>
          </cell>
          <cell r="CB223">
            <v>4</v>
          </cell>
          <cell r="CC223">
            <v>515893</v>
          </cell>
          <cell r="CD223">
            <v>-1</v>
          </cell>
          <cell r="CE223" t="str">
            <v>129729001000222</v>
          </cell>
        </row>
        <row r="224">
          <cell r="C224" t="str">
            <v>129729001000223</v>
          </cell>
          <cell r="D224" t="str">
            <v>1297290010002</v>
          </cell>
          <cell r="E224" t="str">
            <v>06/15/2017</v>
          </cell>
          <cell r="F224" t="str">
            <v>WLY 18035 PROPERTIES LLC</v>
          </cell>
          <cell r="G224" t="str">
            <v>WEST LITTLE YORK PARK</v>
          </cell>
          <cell r="H224" t="str">
            <v>Barris</v>
          </cell>
          <cell r="I224" t="str">
            <v>18037 W LITTLE YORK RD</v>
          </cell>
          <cell r="J224" t="str">
            <v>KATY</v>
          </cell>
          <cell r="K224" t="str">
            <v>77449</v>
          </cell>
          <cell r="L224">
            <v>1802981</v>
          </cell>
          <cell r="M224">
            <v>1835571</v>
          </cell>
          <cell r="N224">
            <v>1835571</v>
          </cell>
          <cell r="O224">
            <v>0</v>
          </cell>
          <cell r="P224" t="e">
            <v>#REF!</v>
          </cell>
          <cell r="Q224" t="str">
            <v>COMMERCIAL</v>
          </cell>
          <cell r="R224" t="str">
            <v>23</v>
          </cell>
          <cell r="S224" t="str">
            <v>4399</v>
          </cell>
          <cell r="T224" t="str">
            <v>8344</v>
          </cell>
          <cell r="U224" t="str">
            <v>S</v>
          </cell>
          <cell r="V224" t="str">
            <v>Open Steel Skeleton</v>
          </cell>
          <cell r="W224">
            <v>33587</v>
          </cell>
          <cell r="X224">
            <v>0</v>
          </cell>
          <cell r="Y224">
            <v>51672</v>
          </cell>
          <cell r="Z224">
            <v>0</v>
          </cell>
          <cell r="AA224" t="str">
            <v>.350000</v>
          </cell>
          <cell r="AB224" t="str">
            <v>C</v>
          </cell>
          <cell r="AC224" t="str">
            <v>Average</v>
          </cell>
          <cell r="AD224" t="str">
            <v>1997</v>
          </cell>
          <cell r="AE224" t="str">
            <v>1997</v>
          </cell>
          <cell r="AF224" t="str">
            <v>0</v>
          </cell>
          <cell r="AG224" t="str">
            <v>2017</v>
          </cell>
          <cell r="AH224">
            <v>0</v>
          </cell>
          <cell r="AI224" t="str">
            <v>12/30/1899</v>
          </cell>
          <cell r="AJ224">
            <v>0</v>
          </cell>
          <cell r="AK224">
            <v>600</v>
          </cell>
          <cell r="AL224">
            <v>600</v>
          </cell>
          <cell r="AM224">
            <v>0</v>
          </cell>
          <cell r="AN224">
            <v>0</v>
          </cell>
          <cell r="AO224">
            <v>0</v>
          </cell>
          <cell r="AP224">
            <v>600</v>
          </cell>
          <cell r="AQ224">
            <v>80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 t="str">
            <v>14</v>
          </cell>
          <cell r="BB224" t="str">
            <v>RES B BLK 1</v>
          </cell>
          <cell r="BC224" t="str">
            <v>WEST LITTLE YORK PARK</v>
          </cell>
          <cell r="BD224" t="str">
            <v>6014</v>
          </cell>
          <cell r="BE224" t="str">
            <v>Far Northwest</v>
          </cell>
          <cell r="BF224" t="str">
            <v>221</v>
          </cell>
          <cell r="BG224" t="str">
            <v>ISD 04 - Southwest, Outside Hwy 6, South of FM 529</v>
          </cell>
          <cell r="BH224" t="str">
            <v>9173.00</v>
          </cell>
          <cell r="BI224" t="str">
            <v>0</v>
          </cell>
          <cell r="BJ224" t="str">
            <v>04</v>
          </cell>
          <cell r="BK224" t="str">
            <v>4661A</v>
          </cell>
          <cell r="BL224" t="str">
            <v>407T</v>
          </cell>
          <cell r="BM224" t="str">
            <v>004 040 041 042 043 044 045 633</v>
          </cell>
          <cell r="BN224" t="str">
            <v>Real, Commercial</v>
          </cell>
          <cell r="BO224" t="str">
            <v>F1</v>
          </cell>
          <cell r="BP224" t="str">
            <v>Real, Commercial</v>
          </cell>
          <cell r="BQ224" t="str">
            <v>Warehouse - Metallic</v>
          </cell>
          <cell r="BR224" t="str">
            <v>Office Building</v>
          </cell>
          <cell r="BS224" t="str">
            <v>8003</v>
          </cell>
          <cell r="BT224" t="str">
            <v>Land Neighborhood Section 3</v>
          </cell>
          <cell r="BU224">
            <v>147398</v>
          </cell>
          <cell r="BV224" t="str">
            <v>SF</v>
          </cell>
          <cell r="BW224" t="str">
            <v>1.0000</v>
          </cell>
          <cell r="BX224" t="str">
            <v>1.0000</v>
          </cell>
          <cell r="BY224" t="str">
            <v>1.0000</v>
          </cell>
          <cell r="BZ224" t="str">
            <v>1.0000</v>
          </cell>
          <cell r="CA224">
            <v>4</v>
          </cell>
          <cell r="CB224">
            <v>4</v>
          </cell>
          <cell r="CC224">
            <v>515893</v>
          </cell>
          <cell r="CD224">
            <v>-1</v>
          </cell>
          <cell r="CE224" t="str">
            <v>129729001000223</v>
          </cell>
        </row>
        <row r="225">
          <cell r="C225" t="str">
            <v>129729001000224</v>
          </cell>
          <cell r="D225" t="str">
            <v>1297290010002</v>
          </cell>
          <cell r="E225" t="str">
            <v>06/15/2017</v>
          </cell>
          <cell r="F225" t="str">
            <v>WLY 18035 PROPERTIES LLC</v>
          </cell>
          <cell r="G225" t="str">
            <v>WEST LITTLE YORK PARK</v>
          </cell>
          <cell r="H225" t="str">
            <v>Barris</v>
          </cell>
          <cell r="I225" t="str">
            <v>18037 W LITTLE YORK RD</v>
          </cell>
          <cell r="J225" t="str">
            <v>KATY</v>
          </cell>
          <cell r="K225" t="str">
            <v>77449</v>
          </cell>
          <cell r="L225">
            <v>1802981</v>
          </cell>
          <cell r="M225">
            <v>1835571</v>
          </cell>
          <cell r="N225">
            <v>1835571</v>
          </cell>
          <cell r="O225">
            <v>0</v>
          </cell>
          <cell r="P225" t="e">
            <v>#REF!</v>
          </cell>
          <cell r="Q225" t="str">
            <v>COMMERCIAL</v>
          </cell>
          <cell r="R225" t="str">
            <v>24</v>
          </cell>
          <cell r="S225" t="str">
            <v>4399</v>
          </cell>
          <cell r="T225" t="str">
            <v>8344</v>
          </cell>
          <cell r="U225" t="str">
            <v>S</v>
          </cell>
          <cell r="V225" t="str">
            <v>Open Steel Skeleton</v>
          </cell>
          <cell r="W225">
            <v>34104</v>
          </cell>
          <cell r="X225">
            <v>0</v>
          </cell>
          <cell r="Y225">
            <v>51672</v>
          </cell>
          <cell r="Z225">
            <v>0</v>
          </cell>
          <cell r="AA225" t="str">
            <v>.340000</v>
          </cell>
          <cell r="AB225" t="str">
            <v>C</v>
          </cell>
          <cell r="AC225" t="str">
            <v>Average</v>
          </cell>
          <cell r="AD225" t="str">
            <v>1998</v>
          </cell>
          <cell r="AE225" t="str">
            <v>1998</v>
          </cell>
          <cell r="AF225" t="str">
            <v>0</v>
          </cell>
          <cell r="AG225" t="str">
            <v>2017</v>
          </cell>
          <cell r="AH225">
            <v>0</v>
          </cell>
          <cell r="AI225" t="str">
            <v>12/30/1899</v>
          </cell>
          <cell r="AJ225">
            <v>0</v>
          </cell>
          <cell r="AK225">
            <v>600</v>
          </cell>
          <cell r="AL225">
            <v>600</v>
          </cell>
          <cell r="AM225">
            <v>0</v>
          </cell>
          <cell r="AN225">
            <v>0</v>
          </cell>
          <cell r="AO225">
            <v>0</v>
          </cell>
          <cell r="AP225">
            <v>600</v>
          </cell>
          <cell r="AQ225">
            <v>80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 t="str">
            <v>14</v>
          </cell>
          <cell r="BB225" t="str">
            <v>RES B BLK 1</v>
          </cell>
          <cell r="BC225" t="str">
            <v>WEST LITTLE YORK PARK</v>
          </cell>
          <cell r="BD225" t="str">
            <v>6014</v>
          </cell>
          <cell r="BE225" t="str">
            <v>Far Northwest</v>
          </cell>
          <cell r="BF225" t="str">
            <v>221</v>
          </cell>
          <cell r="BG225" t="str">
            <v>ISD 04 - Southwest, Outside Hwy 6, South of FM 529</v>
          </cell>
          <cell r="BH225" t="str">
            <v>9173.00</v>
          </cell>
          <cell r="BI225" t="str">
            <v>0</v>
          </cell>
          <cell r="BJ225" t="str">
            <v>04</v>
          </cell>
          <cell r="BK225" t="str">
            <v>4661A</v>
          </cell>
          <cell r="BL225" t="str">
            <v>407T</v>
          </cell>
          <cell r="BM225" t="str">
            <v>004 040 041 042 043 044 045 633</v>
          </cell>
          <cell r="BN225" t="str">
            <v>Real, Commercial</v>
          </cell>
          <cell r="BO225" t="str">
            <v>F1</v>
          </cell>
          <cell r="BP225" t="str">
            <v>Real, Commercial</v>
          </cell>
          <cell r="BQ225" t="str">
            <v>Warehouse - Metallic</v>
          </cell>
          <cell r="BR225" t="str">
            <v>Office Building</v>
          </cell>
          <cell r="BS225" t="str">
            <v>8003</v>
          </cell>
          <cell r="BT225" t="str">
            <v>Land Neighborhood Section 3</v>
          </cell>
          <cell r="BU225">
            <v>147398</v>
          </cell>
          <cell r="BV225" t="str">
            <v>SF</v>
          </cell>
          <cell r="BW225" t="str">
            <v>1.0000</v>
          </cell>
          <cell r="BX225" t="str">
            <v>1.0000</v>
          </cell>
          <cell r="BY225" t="str">
            <v>1.0000</v>
          </cell>
          <cell r="BZ225" t="str">
            <v>1.0000</v>
          </cell>
          <cell r="CA225">
            <v>4</v>
          </cell>
          <cell r="CB225">
            <v>4</v>
          </cell>
          <cell r="CC225">
            <v>515893</v>
          </cell>
          <cell r="CD225">
            <v>-1</v>
          </cell>
          <cell r="CE225" t="str">
            <v>129729001000224</v>
          </cell>
        </row>
        <row r="226">
          <cell r="C226" t="str">
            <v>129729001000225</v>
          </cell>
          <cell r="D226" t="str">
            <v>1297290010002</v>
          </cell>
          <cell r="E226" t="str">
            <v>06/15/2017</v>
          </cell>
          <cell r="F226" t="str">
            <v>WLY 18035 PROPERTIES LLC</v>
          </cell>
          <cell r="G226" t="str">
            <v>WEST LITTLE YORK PARK</v>
          </cell>
          <cell r="H226" t="str">
            <v>Barris</v>
          </cell>
          <cell r="I226" t="str">
            <v>18037 W LITTLE YORK RD</v>
          </cell>
          <cell r="J226" t="str">
            <v>KATY</v>
          </cell>
          <cell r="K226" t="str">
            <v>77449</v>
          </cell>
          <cell r="L226">
            <v>1802981</v>
          </cell>
          <cell r="M226">
            <v>1835571</v>
          </cell>
          <cell r="N226">
            <v>1835571</v>
          </cell>
          <cell r="O226">
            <v>0</v>
          </cell>
          <cell r="P226" t="e">
            <v>#REF!</v>
          </cell>
          <cell r="Q226" t="str">
            <v>COMMERCIAL</v>
          </cell>
          <cell r="R226" t="str">
            <v>25</v>
          </cell>
          <cell r="S226" t="str">
            <v>4399</v>
          </cell>
          <cell r="T226" t="str">
            <v>8344</v>
          </cell>
          <cell r="U226" t="str">
            <v>S</v>
          </cell>
          <cell r="V226" t="str">
            <v>Open Steel Skeleton</v>
          </cell>
          <cell r="W226">
            <v>34104</v>
          </cell>
          <cell r="X226">
            <v>0</v>
          </cell>
          <cell r="Y226">
            <v>51672</v>
          </cell>
          <cell r="Z226">
            <v>0</v>
          </cell>
          <cell r="AA226" t="str">
            <v>.340000</v>
          </cell>
          <cell r="AB226" t="str">
            <v>C</v>
          </cell>
          <cell r="AC226" t="str">
            <v>Average</v>
          </cell>
          <cell r="AD226" t="str">
            <v>1998</v>
          </cell>
          <cell r="AE226" t="str">
            <v>1998</v>
          </cell>
          <cell r="AF226" t="str">
            <v>0</v>
          </cell>
          <cell r="AG226" t="str">
            <v>2017</v>
          </cell>
          <cell r="AH226">
            <v>0</v>
          </cell>
          <cell r="AI226" t="str">
            <v>12/30/1899</v>
          </cell>
          <cell r="AJ226">
            <v>0</v>
          </cell>
          <cell r="AK226">
            <v>600</v>
          </cell>
          <cell r="AL226">
            <v>600</v>
          </cell>
          <cell r="AM226">
            <v>0</v>
          </cell>
          <cell r="AN226">
            <v>0</v>
          </cell>
          <cell r="AO226">
            <v>0</v>
          </cell>
          <cell r="AP226">
            <v>600</v>
          </cell>
          <cell r="AQ226">
            <v>80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 t="str">
            <v>14</v>
          </cell>
          <cell r="BB226" t="str">
            <v>RES B BLK 1</v>
          </cell>
          <cell r="BC226" t="str">
            <v>WEST LITTLE YORK PARK</v>
          </cell>
          <cell r="BD226" t="str">
            <v>6014</v>
          </cell>
          <cell r="BE226" t="str">
            <v>Far Northwest</v>
          </cell>
          <cell r="BF226" t="str">
            <v>221</v>
          </cell>
          <cell r="BG226" t="str">
            <v>ISD 04 - Southwest, Outside Hwy 6, South of FM 529</v>
          </cell>
          <cell r="BH226" t="str">
            <v>9173.00</v>
          </cell>
          <cell r="BI226" t="str">
            <v>0</v>
          </cell>
          <cell r="BJ226" t="str">
            <v>04</v>
          </cell>
          <cell r="BK226" t="str">
            <v>4661A</v>
          </cell>
          <cell r="BL226" t="str">
            <v>407T</v>
          </cell>
          <cell r="BM226" t="str">
            <v>004 040 041 042 043 044 045 633</v>
          </cell>
          <cell r="BN226" t="str">
            <v>Real, Commercial</v>
          </cell>
          <cell r="BO226" t="str">
            <v>F1</v>
          </cell>
          <cell r="BP226" t="str">
            <v>Real, Commercial</v>
          </cell>
          <cell r="BQ226" t="str">
            <v>Warehouse - Metallic</v>
          </cell>
          <cell r="BR226" t="str">
            <v>Office Building</v>
          </cell>
          <cell r="BS226" t="str">
            <v>8003</v>
          </cell>
          <cell r="BT226" t="str">
            <v>Land Neighborhood Section 3</v>
          </cell>
          <cell r="BU226">
            <v>147398</v>
          </cell>
          <cell r="BV226" t="str">
            <v>SF</v>
          </cell>
          <cell r="BW226" t="str">
            <v>1.0000</v>
          </cell>
          <cell r="BX226" t="str">
            <v>1.0000</v>
          </cell>
          <cell r="BY226" t="str">
            <v>1.0000</v>
          </cell>
          <cell r="BZ226" t="str">
            <v>1.0000</v>
          </cell>
          <cell r="CA226">
            <v>4</v>
          </cell>
          <cell r="CB226">
            <v>4</v>
          </cell>
          <cell r="CC226">
            <v>515893</v>
          </cell>
          <cell r="CD226">
            <v>-1</v>
          </cell>
          <cell r="CE226" t="str">
            <v>129729001000225</v>
          </cell>
        </row>
        <row r="227">
          <cell r="C227" t="str">
            <v>129729001000226</v>
          </cell>
          <cell r="D227" t="str">
            <v>1297290010002</v>
          </cell>
          <cell r="E227" t="str">
            <v>06/15/2017</v>
          </cell>
          <cell r="F227" t="str">
            <v>WLY 18035 PROPERTIES LLC</v>
          </cell>
          <cell r="G227" t="str">
            <v>WEST LITTLE YORK PARK</v>
          </cell>
          <cell r="H227" t="str">
            <v>Barris</v>
          </cell>
          <cell r="I227" t="str">
            <v>18037 W LITTLE YORK RD</v>
          </cell>
          <cell r="J227" t="str">
            <v>KATY</v>
          </cell>
          <cell r="K227" t="str">
            <v>77449</v>
          </cell>
          <cell r="L227">
            <v>1802981</v>
          </cell>
          <cell r="M227">
            <v>1835571</v>
          </cell>
          <cell r="N227">
            <v>1835571</v>
          </cell>
          <cell r="O227">
            <v>0</v>
          </cell>
          <cell r="P227" t="e">
            <v>#REF!</v>
          </cell>
          <cell r="Q227" t="str">
            <v>COMMERCIAL</v>
          </cell>
          <cell r="R227" t="str">
            <v>26</v>
          </cell>
          <cell r="S227" t="str">
            <v>4399</v>
          </cell>
          <cell r="T227" t="str">
            <v>8344</v>
          </cell>
          <cell r="U227" t="str">
            <v>S</v>
          </cell>
          <cell r="V227" t="str">
            <v>Open Steel Skeleton</v>
          </cell>
          <cell r="W227">
            <v>34104</v>
          </cell>
          <cell r="X227">
            <v>0</v>
          </cell>
          <cell r="Y227">
            <v>51672</v>
          </cell>
          <cell r="Z227">
            <v>0</v>
          </cell>
          <cell r="AA227" t="str">
            <v>.340000</v>
          </cell>
          <cell r="AB227" t="str">
            <v>C</v>
          </cell>
          <cell r="AC227" t="str">
            <v>Average</v>
          </cell>
          <cell r="AD227" t="str">
            <v>1998</v>
          </cell>
          <cell r="AE227" t="str">
            <v>1998</v>
          </cell>
          <cell r="AF227" t="str">
            <v>0</v>
          </cell>
          <cell r="AG227" t="str">
            <v>2017</v>
          </cell>
          <cell r="AH227">
            <v>0</v>
          </cell>
          <cell r="AI227" t="str">
            <v>12/30/1899</v>
          </cell>
          <cell r="AJ227">
            <v>0</v>
          </cell>
          <cell r="AK227">
            <v>600</v>
          </cell>
          <cell r="AL227">
            <v>600</v>
          </cell>
          <cell r="AM227">
            <v>0</v>
          </cell>
          <cell r="AN227">
            <v>0</v>
          </cell>
          <cell r="AO227">
            <v>0</v>
          </cell>
          <cell r="AP227">
            <v>600</v>
          </cell>
          <cell r="AQ227">
            <v>80</v>
          </cell>
          <cell r="AR227">
            <v>1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 t="str">
            <v>14</v>
          </cell>
          <cell r="BB227" t="str">
            <v>RES B BLK 1</v>
          </cell>
          <cell r="BC227" t="str">
            <v>WEST LITTLE YORK PARK</v>
          </cell>
          <cell r="BD227" t="str">
            <v>6014</v>
          </cell>
          <cell r="BE227" t="str">
            <v>Far Northwest</v>
          </cell>
          <cell r="BF227" t="str">
            <v>221</v>
          </cell>
          <cell r="BG227" t="str">
            <v>ISD 04 - Southwest, Outside Hwy 6, South of FM 529</v>
          </cell>
          <cell r="BH227" t="str">
            <v>9173.00</v>
          </cell>
          <cell r="BI227" t="str">
            <v>0</v>
          </cell>
          <cell r="BJ227" t="str">
            <v>04</v>
          </cell>
          <cell r="BK227" t="str">
            <v>4661A</v>
          </cell>
          <cell r="BL227" t="str">
            <v>407T</v>
          </cell>
          <cell r="BM227" t="str">
            <v>004 040 041 042 043 044 045 633</v>
          </cell>
          <cell r="BN227" t="str">
            <v>Real, Commercial</v>
          </cell>
          <cell r="BO227" t="str">
            <v>F1</v>
          </cell>
          <cell r="BP227" t="str">
            <v>Real, Commercial</v>
          </cell>
          <cell r="BQ227" t="str">
            <v>Warehouse - Metallic</v>
          </cell>
          <cell r="BR227" t="str">
            <v>Office Building</v>
          </cell>
          <cell r="BS227" t="str">
            <v>8003</v>
          </cell>
          <cell r="BT227" t="str">
            <v>Land Neighborhood Section 3</v>
          </cell>
          <cell r="BU227">
            <v>147398</v>
          </cell>
          <cell r="BV227" t="str">
            <v>SF</v>
          </cell>
          <cell r="BW227" t="str">
            <v>1.0000</v>
          </cell>
          <cell r="BX227" t="str">
            <v>1.0000</v>
          </cell>
          <cell r="BY227" t="str">
            <v>1.0000</v>
          </cell>
          <cell r="BZ227" t="str">
            <v>1.0000</v>
          </cell>
          <cell r="CA227">
            <v>4</v>
          </cell>
          <cell r="CB227">
            <v>4</v>
          </cell>
          <cell r="CC227">
            <v>515893</v>
          </cell>
          <cell r="CD227">
            <v>-1</v>
          </cell>
          <cell r="CE227" t="str">
            <v>129729001000226</v>
          </cell>
        </row>
        <row r="228">
          <cell r="C228" t="str">
            <v>129729001000227</v>
          </cell>
          <cell r="D228" t="str">
            <v>1297290010002</v>
          </cell>
          <cell r="E228" t="str">
            <v>06/15/2017</v>
          </cell>
          <cell r="F228" t="str">
            <v>WLY 18035 PROPERTIES LLC</v>
          </cell>
          <cell r="G228" t="str">
            <v>WEST LITTLE YORK PARK</v>
          </cell>
          <cell r="H228" t="str">
            <v>Barris</v>
          </cell>
          <cell r="I228" t="str">
            <v>18037 W LITTLE YORK RD</v>
          </cell>
          <cell r="J228" t="str">
            <v>KATY</v>
          </cell>
          <cell r="K228" t="str">
            <v>77449</v>
          </cell>
          <cell r="L228">
            <v>1802981</v>
          </cell>
          <cell r="M228">
            <v>1835571</v>
          </cell>
          <cell r="N228">
            <v>1835571</v>
          </cell>
          <cell r="O228">
            <v>0</v>
          </cell>
          <cell r="P228" t="e">
            <v>#REF!</v>
          </cell>
          <cell r="Q228" t="str">
            <v>COMMERCIAL</v>
          </cell>
          <cell r="R228" t="str">
            <v>27</v>
          </cell>
          <cell r="S228" t="str">
            <v>4399</v>
          </cell>
          <cell r="T228" t="str">
            <v>8344</v>
          </cell>
          <cell r="U228" t="str">
            <v>S</v>
          </cell>
          <cell r="V228" t="str">
            <v>Open Steel Skeleton</v>
          </cell>
          <cell r="W228">
            <v>34620</v>
          </cell>
          <cell r="X228">
            <v>0</v>
          </cell>
          <cell r="Y228">
            <v>51672</v>
          </cell>
          <cell r="Z228">
            <v>0</v>
          </cell>
          <cell r="AA228" t="str">
            <v>.330000</v>
          </cell>
          <cell r="AB228" t="str">
            <v>C</v>
          </cell>
          <cell r="AC228" t="str">
            <v>Average</v>
          </cell>
          <cell r="AD228" t="str">
            <v>1999</v>
          </cell>
          <cell r="AE228" t="str">
            <v>1999</v>
          </cell>
          <cell r="AF228" t="str">
            <v>0</v>
          </cell>
          <cell r="AG228" t="str">
            <v>2017</v>
          </cell>
          <cell r="AH228">
            <v>0</v>
          </cell>
          <cell r="AI228" t="str">
            <v>12/30/1899</v>
          </cell>
          <cell r="AJ228">
            <v>0</v>
          </cell>
          <cell r="AK228">
            <v>600</v>
          </cell>
          <cell r="AL228">
            <v>600</v>
          </cell>
          <cell r="AM228">
            <v>0</v>
          </cell>
          <cell r="AN228">
            <v>0</v>
          </cell>
          <cell r="AO228">
            <v>0</v>
          </cell>
          <cell r="AP228">
            <v>600</v>
          </cell>
          <cell r="AQ228">
            <v>80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 t="str">
            <v>14</v>
          </cell>
          <cell r="BB228" t="str">
            <v>RES B BLK 1</v>
          </cell>
          <cell r="BC228" t="str">
            <v>WEST LITTLE YORK PARK</v>
          </cell>
          <cell r="BD228" t="str">
            <v>6014</v>
          </cell>
          <cell r="BE228" t="str">
            <v>Far Northwest</v>
          </cell>
          <cell r="BF228" t="str">
            <v>221</v>
          </cell>
          <cell r="BG228" t="str">
            <v>ISD 04 - Southwest, Outside Hwy 6, South of FM 529</v>
          </cell>
          <cell r="BH228" t="str">
            <v>9173.00</v>
          </cell>
          <cell r="BI228" t="str">
            <v>0</v>
          </cell>
          <cell r="BJ228" t="str">
            <v>04</v>
          </cell>
          <cell r="BK228" t="str">
            <v>4661A</v>
          </cell>
          <cell r="BL228" t="str">
            <v>407T</v>
          </cell>
          <cell r="BM228" t="str">
            <v>004 040 041 042 043 044 045 633</v>
          </cell>
          <cell r="BN228" t="str">
            <v>Real, Commercial</v>
          </cell>
          <cell r="BO228" t="str">
            <v>F1</v>
          </cell>
          <cell r="BP228" t="str">
            <v>Real, Commercial</v>
          </cell>
          <cell r="BQ228" t="str">
            <v>Warehouse - Metallic</v>
          </cell>
          <cell r="BR228" t="str">
            <v>Office Building</v>
          </cell>
          <cell r="BS228" t="str">
            <v>8003</v>
          </cell>
          <cell r="BT228" t="str">
            <v>Land Neighborhood Section 3</v>
          </cell>
          <cell r="BU228">
            <v>147398</v>
          </cell>
          <cell r="BV228" t="str">
            <v>SF</v>
          </cell>
          <cell r="BW228" t="str">
            <v>1.0000</v>
          </cell>
          <cell r="BX228" t="str">
            <v>1.0000</v>
          </cell>
          <cell r="BY228" t="str">
            <v>1.0000</v>
          </cell>
          <cell r="BZ228" t="str">
            <v>1.0000</v>
          </cell>
          <cell r="CA228">
            <v>4</v>
          </cell>
          <cell r="CB228">
            <v>4</v>
          </cell>
          <cell r="CC228">
            <v>515893</v>
          </cell>
          <cell r="CD228">
            <v>-1</v>
          </cell>
          <cell r="CE228" t="str">
            <v>129729001000227</v>
          </cell>
        </row>
        <row r="229">
          <cell r="C229" t="str">
            <v>129729001000228</v>
          </cell>
          <cell r="D229" t="str">
            <v>1297290010002</v>
          </cell>
          <cell r="E229" t="str">
            <v>06/15/2017</v>
          </cell>
          <cell r="F229" t="str">
            <v>WLY 18035 PROPERTIES LLC</v>
          </cell>
          <cell r="G229" t="str">
            <v>WEST LITTLE YORK PARK</v>
          </cell>
          <cell r="H229" t="str">
            <v>Barris</v>
          </cell>
          <cell r="I229" t="str">
            <v>18037 W LITTLE YORK RD</v>
          </cell>
          <cell r="J229" t="str">
            <v>KATY</v>
          </cell>
          <cell r="K229" t="str">
            <v>77449</v>
          </cell>
          <cell r="L229">
            <v>1802981</v>
          </cell>
          <cell r="M229">
            <v>1835571</v>
          </cell>
          <cell r="N229">
            <v>1835571</v>
          </cell>
          <cell r="O229">
            <v>0</v>
          </cell>
          <cell r="P229" t="e">
            <v>#REF!</v>
          </cell>
          <cell r="Q229" t="str">
            <v>COMMERCIAL</v>
          </cell>
          <cell r="R229" t="str">
            <v>28</v>
          </cell>
          <cell r="S229" t="str">
            <v>4399</v>
          </cell>
          <cell r="T229" t="str">
            <v>8344</v>
          </cell>
          <cell r="U229" t="str">
            <v>S</v>
          </cell>
          <cell r="V229" t="str">
            <v>Open Steel Skeleton</v>
          </cell>
          <cell r="W229">
            <v>34620</v>
          </cell>
          <cell r="X229">
            <v>0</v>
          </cell>
          <cell r="Y229">
            <v>51672</v>
          </cell>
          <cell r="Z229">
            <v>0</v>
          </cell>
          <cell r="AA229" t="str">
            <v>.330000</v>
          </cell>
          <cell r="AB229" t="str">
            <v>C</v>
          </cell>
          <cell r="AC229" t="str">
            <v>Average</v>
          </cell>
          <cell r="AD229" t="str">
            <v>1999</v>
          </cell>
          <cell r="AE229" t="str">
            <v>1999</v>
          </cell>
          <cell r="AF229" t="str">
            <v>0</v>
          </cell>
          <cell r="AG229" t="str">
            <v>2017</v>
          </cell>
          <cell r="AH229">
            <v>0</v>
          </cell>
          <cell r="AI229" t="str">
            <v>12/30/1899</v>
          </cell>
          <cell r="AJ229">
            <v>0</v>
          </cell>
          <cell r="AK229">
            <v>600</v>
          </cell>
          <cell r="AL229">
            <v>600</v>
          </cell>
          <cell r="AM229">
            <v>0</v>
          </cell>
          <cell r="AN229">
            <v>0</v>
          </cell>
          <cell r="AO229">
            <v>0</v>
          </cell>
          <cell r="AP229">
            <v>600</v>
          </cell>
          <cell r="AQ229">
            <v>80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 t="str">
            <v>14</v>
          </cell>
          <cell r="BB229" t="str">
            <v>RES B BLK 1</v>
          </cell>
          <cell r="BC229" t="str">
            <v>WEST LITTLE YORK PARK</v>
          </cell>
          <cell r="BD229" t="str">
            <v>6014</v>
          </cell>
          <cell r="BE229" t="str">
            <v>Far Northwest</v>
          </cell>
          <cell r="BF229" t="str">
            <v>221</v>
          </cell>
          <cell r="BG229" t="str">
            <v>ISD 04 - Southwest, Outside Hwy 6, South of FM 529</v>
          </cell>
          <cell r="BH229" t="str">
            <v>9173.00</v>
          </cell>
          <cell r="BI229" t="str">
            <v>0</v>
          </cell>
          <cell r="BJ229" t="str">
            <v>04</v>
          </cell>
          <cell r="BK229" t="str">
            <v>4661A</v>
          </cell>
          <cell r="BL229" t="str">
            <v>407T</v>
          </cell>
          <cell r="BM229" t="str">
            <v>004 040 041 042 043 044 045 633</v>
          </cell>
          <cell r="BN229" t="str">
            <v>Real, Commercial</v>
          </cell>
          <cell r="BO229" t="str">
            <v>F1</v>
          </cell>
          <cell r="BP229" t="str">
            <v>Real, Commercial</v>
          </cell>
          <cell r="BQ229" t="str">
            <v>Warehouse - Metallic</v>
          </cell>
          <cell r="BR229" t="str">
            <v>Office Building</v>
          </cell>
          <cell r="BS229" t="str">
            <v>8003</v>
          </cell>
          <cell r="BT229" t="str">
            <v>Land Neighborhood Section 3</v>
          </cell>
          <cell r="BU229">
            <v>147398</v>
          </cell>
          <cell r="BV229" t="str">
            <v>SF</v>
          </cell>
          <cell r="BW229" t="str">
            <v>1.0000</v>
          </cell>
          <cell r="BX229" t="str">
            <v>1.0000</v>
          </cell>
          <cell r="BY229" t="str">
            <v>1.0000</v>
          </cell>
          <cell r="BZ229" t="str">
            <v>1.0000</v>
          </cell>
          <cell r="CA229">
            <v>4</v>
          </cell>
          <cell r="CB229">
            <v>4</v>
          </cell>
          <cell r="CC229">
            <v>515893</v>
          </cell>
          <cell r="CD229">
            <v>-1</v>
          </cell>
          <cell r="CE229" t="str">
            <v>129729001000228</v>
          </cell>
        </row>
        <row r="230">
          <cell r="C230" t="str">
            <v>129729001000229</v>
          </cell>
          <cell r="D230" t="str">
            <v>1297290010002</v>
          </cell>
          <cell r="E230" t="str">
            <v>06/15/2017</v>
          </cell>
          <cell r="F230" t="str">
            <v>WLY 18035 PROPERTIES LLC</v>
          </cell>
          <cell r="G230" t="str">
            <v>WEST LITTLE YORK PARK</v>
          </cell>
          <cell r="H230" t="str">
            <v>Barris</v>
          </cell>
          <cell r="I230" t="str">
            <v>18037 W LITTLE YORK RD</v>
          </cell>
          <cell r="J230" t="str">
            <v>KATY</v>
          </cell>
          <cell r="K230" t="str">
            <v>77449</v>
          </cell>
          <cell r="L230">
            <v>1802981</v>
          </cell>
          <cell r="M230">
            <v>1835571</v>
          </cell>
          <cell r="N230">
            <v>1835571</v>
          </cell>
          <cell r="O230">
            <v>0</v>
          </cell>
          <cell r="P230" t="e">
            <v>#REF!</v>
          </cell>
          <cell r="Q230" t="str">
            <v>COMMERCIAL</v>
          </cell>
          <cell r="R230" t="str">
            <v>29</v>
          </cell>
          <cell r="S230" t="str">
            <v>4399</v>
          </cell>
          <cell r="T230" t="str">
            <v>8344</v>
          </cell>
          <cell r="U230" t="str">
            <v>S</v>
          </cell>
          <cell r="V230" t="str">
            <v>Open Steel Skeleton</v>
          </cell>
          <cell r="W230">
            <v>35137</v>
          </cell>
          <cell r="X230">
            <v>0</v>
          </cell>
          <cell r="Y230">
            <v>51672</v>
          </cell>
          <cell r="Z230">
            <v>0</v>
          </cell>
          <cell r="AA230" t="str">
            <v>.320000</v>
          </cell>
          <cell r="AB230" t="str">
            <v>C</v>
          </cell>
          <cell r="AC230" t="str">
            <v>Average</v>
          </cell>
          <cell r="AD230" t="str">
            <v>2000</v>
          </cell>
          <cell r="AE230" t="str">
            <v>2000</v>
          </cell>
          <cell r="AF230" t="str">
            <v>0</v>
          </cell>
          <cell r="AG230" t="str">
            <v>2017</v>
          </cell>
          <cell r="AH230">
            <v>0</v>
          </cell>
          <cell r="AI230" t="str">
            <v>12/30/1899</v>
          </cell>
          <cell r="AJ230">
            <v>0</v>
          </cell>
          <cell r="AK230">
            <v>600</v>
          </cell>
          <cell r="AL230">
            <v>600</v>
          </cell>
          <cell r="AM230">
            <v>0</v>
          </cell>
          <cell r="AN230">
            <v>0</v>
          </cell>
          <cell r="AO230">
            <v>0</v>
          </cell>
          <cell r="AP230">
            <v>600</v>
          </cell>
          <cell r="AQ230">
            <v>80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 t="str">
            <v>14</v>
          </cell>
          <cell r="BB230" t="str">
            <v>RES B BLK 1</v>
          </cell>
          <cell r="BC230" t="str">
            <v>WEST LITTLE YORK PARK</v>
          </cell>
          <cell r="BD230" t="str">
            <v>6014</v>
          </cell>
          <cell r="BE230" t="str">
            <v>Far Northwest</v>
          </cell>
          <cell r="BF230" t="str">
            <v>221</v>
          </cell>
          <cell r="BG230" t="str">
            <v>ISD 04 - Southwest, Outside Hwy 6, South of FM 529</v>
          </cell>
          <cell r="BH230" t="str">
            <v>9173.00</v>
          </cell>
          <cell r="BI230" t="str">
            <v>0</v>
          </cell>
          <cell r="BJ230" t="str">
            <v>04</v>
          </cell>
          <cell r="BK230" t="str">
            <v>4661A</v>
          </cell>
          <cell r="BL230" t="str">
            <v>407T</v>
          </cell>
          <cell r="BM230" t="str">
            <v>004 040 041 042 043 044 045 633</v>
          </cell>
          <cell r="BN230" t="str">
            <v>Real, Commercial</v>
          </cell>
          <cell r="BO230" t="str">
            <v>F1</v>
          </cell>
          <cell r="BP230" t="str">
            <v>Real, Commercial</v>
          </cell>
          <cell r="BQ230" t="str">
            <v>Warehouse - Metallic</v>
          </cell>
          <cell r="BR230" t="str">
            <v>Office Building</v>
          </cell>
          <cell r="BS230" t="str">
            <v>8003</v>
          </cell>
          <cell r="BT230" t="str">
            <v>Land Neighborhood Section 3</v>
          </cell>
          <cell r="BU230">
            <v>147398</v>
          </cell>
          <cell r="BV230" t="str">
            <v>SF</v>
          </cell>
          <cell r="BW230" t="str">
            <v>1.0000</v>
          </cell>
          <cell r="BX230" t="str">
            <v>1.0000</v>
          </cell>
          <cell r="BY230" t="str">
            <v>1.0000</v>
          </cell>
          <cell r="BZ230" t="str">
            <v>1.0000</v>
          </cell>
          <cell r="CA230">
            <v>4</v>
          </cell>
          <cell r="CB230">
            <v>4</v>
          </cell>
          <cell r="CC230">
            <v>515893</v>
          </cell>
          <cell r="CD230">
            <v>-1</v>
          </cell>
          <cell r="CE230" t="str">
            <v>129729001000229</v>
          </cell>
        </row>
        <row r="231">
          <cell r="C231" t="str">
            <v>129729001000230</v>
          </cell>
          <cell r="D231" t="str">
            <v>1297290010002</v>
          </cell>
          <cell r="E231" t="str">
            <v>06/15/2017</v>
          </cell>
          <cell r="F231" t="str">
            <v>WLY 18035 PROPERTIES LLC</v>
          </cell>
          <cell r="G231" t="str">
            <v>WEST LITTLE YORK PARK</v>
          </cell>
          <cell r="H231" t="str">
            <v>Barris</v>
          </cell>
          <cell r="I231" t="str">
            <v>18037 W LITTLE YORK RD</v>
          </cell>
          <cell r="J231" t="str">
            <v>KATY</v>
          </cell>
          <cell r="K231" t="str">
            <v>77449</v>
          </cell>
          <cell r="L231">
            <v>1802981</v>
          </cell>
          <cell r="M231">
            <v>1835571</v>
          </cell>
          <cell r="N231">
            <v>1835571</v>
          </cell>
          <cell r="O231">
            <v>0</v>
          </cell>
          <cell r="P231" t="e">
            <v>#REF!</v>
          </cell>
          <cell r="Q231" t="str">
            <v>COMMERCIAL</v>
          </cell>
          <cell r="R231" t="str">
            <v>30</v>
          </cell>
          <cell r="S231" t="str">
            <v>4399</v>
          </cell>
          <cell r="T231" t="str">
            <v>8344</v>
          </cell>
          <cell r="U231" t="str">
            <v>S</v>
          </cell>
          <cell r="V231" t="str">
            <v>Open Steel Skeleton</v>
          </cell>
          <cell r="W231">
            <v>37721</v>
          </cell>
          <cell r="X231">
            <v>0</v>
          </cell>
          <cell r="Y231">
            <v>51672</v>
          </cell>
          <cell r="Z231">
            <v>0</v>
          </cell>
          <cell r="AA231" t="str">
            <v>.270000</v>
          </cell>
          <cell r="AB231" t="str">
            <v>C</v>
          </cell>
          <cell r="AC231" t="str">
            <v>Average</v>
          </cell>
          <cell r="AD231" t="str">
            <v>2004</v>
          </cell>
          <cell r="AE231" t="str">
            <v>2004</v>
          </cell>
          <cell r="AF231" t="str">
            <v>0</v>
          </cell>
          <cell r="AG231" t="str">
            <v>2017</v>
          </cell>
          <cell r="AH231">
            <v>0</v>
          </cell>
          <cell r="AI231" t="str">
            <v>12/30/1899</v>
          </cell>
          <cell r="AJ231">
            <v>0</v>
          </cell>
          <cell r="AK231">
            <v>600</v>
          </cell>
          <cell r="AL231">
            <v>600</v>
          </cell>
          <cell r="AM231">
            <v>0</v>
          </cell>
          <cell r="AN231">
            <v>0</v>
          </cell>
          <cell r="AO231">
            <v>0</v>
          </cell>
          <cell r="AP231">
            <v>600</v>
          </cell>
          <cell r="AQ231">
            <v>80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 t="str">
            <v>14</v>
          </cell>
          <cell r="BB231" t="str">
            <v>RES B BLK 1</v>
          </cell>
          <cell r="BC231" t="str">
            <v>WEST LITTLE YORK PARK</v>
          </cell>
          <cell r="BD231" t="str">
            <v>6014</v>
          </cell>
          <cell r="BE231" t="str">
            <v>Far Northwest</v>
          </cell>
          <cell r="BF231" t="str">
            <v>221</v>
          </cell>
          <cell r="BG231" t="str">
            <v>ISD 04 - Southwest, Outside Hwy 6, South of FM 529</v>
          </cell>
          <cell r="BH231" t="str">
            <v>9173.00</v>
          </cell>
          <cell r="BI231" t="str">
            <v>0</v>
          </cell>
          <cell r="BJ231" t="str">
            <v>04</v>
          </cell>
          <cell r="BK231" t="str">
            <v>4661A</v>
          </cell>
          <cell r="BL231" t="str">
            <v>407T</v>
          </cell>
          <cell r="BM231" t="str">
            <v>004 040 041 042 043 044 045 633</v>
          </cell>
          <cell r="BN231" t="str">
            <v>Real, Commercial</v>
          </cell>
          <cell r="BO231" t="str">
            <v>F1</v>
          </cell>
          <cell r="BP231" t="str">
            <v>Real, Commercial</v>
          </cell>
          <cell r="BQ231" t="str">
            <v>Warehouse - Metallic</v>
          </cell>
          <cell r="BR231" t="str">
            <v>Office Building</v>
          </cell>
          <cell r="BS231" t="str">
            <v>8003</v>
          </cell>
          <cell r="BT231" t="str">
            <v>Land Neighborhood Section 3</v>
          </cell>
          <cell r="BU231">
            <v>147398</v>
          </cell>
          <cell r="BV231" t="str">
            <v>SF</v>
          </cell>
          <cell r="BW231" t="str">
            <v>1.0000</v>
          </cell>
          <cell r="BX231" t="str">
            <v>1.0000</v>
          </cell>
          <cell r="BY231" t="str">
            <v>1.0000</v>
          </cell>
          <cell r="BZ231" t="str">
            <v>1.0000</v>
          </cell>
          <cell r="CA231">
            <v>4</v>
          </cell>
          <cell r="CB231">
            <v>4</v>
          </cell>
          <cell r="CC231">
            <v>515893</v>
          </cell>
          <cell r="CD231">
            <v>-1</v>
          </cell>
          <cell r="CE231" t="str">
            <v>129729001000230</v>
          </cell>
        </row>
        <row r="232">
          <cell r="C232" t="str">
            <v>129729001000231</v>
          </cell>
          <cell r="D232" t="str">
            <v>1297290010002</v>
          </cell>
          <cell r="E232" t="str">
            <v>06/15/2017</v>
          </cell>
          <cell r="F232" t="str">
            <v>WLY 18035 PROPERTIES LLC</v>
          </cell>
          <cell r="G232" t="str">
            <v>WEST LITTLE YORK PARK</v>
          </cell>
          <cell r="H232" t="str">
            <v>Barris</v>
          </cell>
          <cell r="I232" t="str">
            <v>18037 W LITTLE YORK RD</v>
          </cell>
          <cell r="J232" t="str">
            <v>KATY</v>
          </cell>
          <cell r="K232" t="str">
            <v>77449</v>
          </cell>
          <cell r="L232">
            <v>1802981</v>
          </cell>
          <cell r="M232">
            <v>1835571</v>
          </cell>
          <cell r="N232">
            <v>1835571</v>
          </cell>
          <cell r="O232">
            <v>0</v>
          </cell>
          <cell r="P232" t="e">
            <v>#REF!</v>
          </cell>
          <cell r="Q232" t="str">
            <v>COMMERCIAL</v>
          </cell>
          <cell r="R232" t="str">
            <v>31</v>
          </cell>
          <cell r="S232" t="str">
            <v>4399</v>
          </cell>
          <cell r="T232" t="str">
            <v>8344</v>
          </cell>
          <cell r="U232" t="str">
            <v>S</v>
          </cell>
          <cell r="V232" t="str">
            <v>Open Steel Skeleton</v>
          </cell>
          <cell r="W232">
            <v>37721</v>
          </cell>
          <cell r="X232">
            <v>0</v>
          </cell>
          <cell r="Y232">
            <v>51672</v>
          </cell>
          <cell r="Z232">
            <v>0</v>
          </cell>
          <cell r="AA232" t="str">
            <v>.270000</v>
          </cell>
          <cell r="AB232" t="str">
            <v>C</v>
          </cell>
          <cell r="AC232" t="str">
            <v>Average</v>
          </cell>
          <cell r="AD232" t="str">
            <v>2004</v>
          </cell>
          <cell r="AE232" t="str">
            <v>2004</v>
          </cell>
          <cell r="AF232" t="str">
            <v>0</v>
          </cell>
          <cell r="AG232" t="str">
            <v>2017</v>
          </cell>
          <cell r="AH232">
            <v>0</v>
          </cell>
          <cell r="AI232" t="str">
            <v>12/30/1899</v>
          </cell>
          <cell r="AJ232">
            <v>0</v>
          </cell>
          <cell r="AK232">
            <v>600</v>
          </cell>
          <cell r="AL232">
            <v>600</v>
          </cell>
          <cell r="AM232">
            <v>0</v>
          </cell>
          <cell r="AN232">
            <v>0</v>
          </cell>
          <cell r="AO232">
            <v>0</v>
          </cell>
          <cell r="AP232">
            <v>600</v>
          </cell>
          <cell r="AQ232">
            <v>80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 t="str">
            <v>14</v>
          </cell>
          <cell r="BB232" t="str">
            <v>RES B BLK 1</v>
          </cell>
          <cell r="BC232" t="str">
            <v>WEST LITTLE YORK PARK</v>
          </cell>
          <cell r="BD232" t="str">
            <v>6014</v>
          </cell>
          <cell r="BE232" t="str">
            <v>Far Northwest</v>
          </cell>
          <cell r="BF232" t="str">
            <v>221</v>
          </cell>
          <cell r="BG232" t="str">
            <v>ISD 04 - Southwest, Outside Hwy 6, South of FM 529</v>
          </cell>
          <cell r="BH232" t="str">
            <v>9173.00</v>
          </cell>
          <cell r="BI232" t="str">
            <v>0</v>
          </cell>
          <cell r="BJ232" t="str">
            <v>04</v>
          </cell>
          <cell r="BK232" t="str">
            <v>4661A</v>
          </cell>
          <cell r="BL232" t="str">
            <v>407T</v>
          </cell>
          <cell r="BM232" t="str">
            <v>004 040 041 042 043 044 045 633</v>
          </cell>
          <cell r="BN232" t="str">
            <v>Real, Commercial</v>
          </cell>
          <cell r="BO232" t="str">
            <v>F1</v>
          </cell>
          <cell r="BP232" t="str">
            <v>Real, Commercial</v>
          </cell>
          <cell r="BQ232" t="str">
            <v>Warehouse - Metallic</v>
          </cell>
          <cell r="BR232" t="str">
            <v>Office Building</v>
          </cell>
          <cell r="BS232" t="str">
            <v>8003</v>
          </cell>
          <cell r="BT232" t="str">
            <v>Land Neighborhood Section 3</v>
          </cell>
          <cell r="BU232">
            <v>147398</v>
          </cell>
          <cell r="BV232" t="str">
            <v>SF</v>
          </cell>
          <cell r="BW232" t="str">
            <v>1.0000</v>
          </cell>
          <cell r="BX232" t="str">
            <v>1.0000</v>
          </cell>
          <cell r="BY232" t="str">
            <v>1.0000</v>
          </cell>
          <cell r="BZ232" t="str">
            <v>1.0000</v>
          </cell>
          <cell r="CA232">
            <v>4</v>
          </cell>
          <cell r="CB232">
            <v>4</v>
          </cell>
          <cell r="CC232">
            <v>515893</v>
          </cell>
          <cell r="CD232">
            <v>-1</v>
          </cell>
          <cell r="CE232" t="str">
            <v>129729001000231</v>
          </cell>
        </row>
        <row r="233">
          <cell r="C233" t="str">
            <v>129729001000232</v>
          </cell>
          <cell r="D233" t="str">
            <v>1297290010002</v>
          </cell>
          <cell r="E233" t="str">
            <v>06/15/2017</v>
          </cell>
          <cell r="F233" t="str">
            <v>WLY 18035 PROPERTIES LLC</v>
          </cell>
          <cell r="G233" t="str">
            <v>WEST LITTLE YORK PARK</v>
          </cell>
          <cell r="H233" t="str">
            <v>Barris</v>
          </cell>
          <cell r="I233" t="str">
            <v>18037 W LITTLE YORK RD</v>
          </cell>
          <cell r="J233" t="str">
            <v>KATY</v>
          </cell>
          <cell r="K233" t="str">
            <v>77449</v>
          </cell>
          <cell r="L233">
            <v>1802981</v>
          </cell>
          <cell r="M233">
            <v>1835571</v>
          </cell>
          <cell r="N233">
            <v>1835571</v>
          </cell>
          <cell r="O233">
            <v>0</v>
          </cell>
          <cell r="P233" t="e">
            <v>#REF!</v>
          </cell>
          <cell r="Q233" t="str">
            <v>COMMERCIAL</v>
          </cell>
          <cell r="R233" t="str">
            <v>32</v>
          </cell>
          <cell r="S233" t="str">
            <v>4399</v>
          </cell>
          <cell r="T233" t="str">
            <v>8344</v>
          </cell>
          <cell r="U233" t="str">
            <v>S</v>
          </cell>
          <cell r="V233" t="str">
            <v>Open Steel Skeleton</v>
          </cell>
          <cell r="W233">
            <v>37721</v>
          </cell>
          <cell r="X233">
            <v>0</v>
          </cell>
          <cell r="Y233">
            <v>51672</v>
          </cell>
          <cell r="Z233">
            <v>0</v>
          </cell>
          <cell r="AA233" t="str">
            <v>.270000</v>
          </cell>
          <cell r="AB233" t="str">
            <v>C</v>
          </cell>
          <cell r="AC233" t="str">
            <v>Average</v>
          </cell>
          <cell r="AD233" t="str">
            <v>2004</v>
          </cell>
          <cell r="AE233" t="str">
            <v>2004</v>
          </cell>
          <cell r="AF233" t="str">
            <v>0</v>
          </cell>
          <cell r="AG233" t="str">
            <v>2017</v>
          </cell>
          <cell r="AH233">
            <v>0</v>
          </cell>
          <cell r="AI233" t="str">
            <v>12/30/1899</v>
          </cell>
          <cell r="AJ233">
            <v>0</v>
          </cell>
          <cell r="AK233">
            <v>600</v>
          </cell>
          <cell r="AL233">
            <v>600</v>
          </cell>
          <cell r="AM233">
            <v>0</v>
          </cell>
          <cell r="AN233">
            <v>0</v>
          </cell>
          <cell r="AO233">
            <v>0</v>
          </cell>
          <cell r="AP233">
            <v>600</v>
          </cell>
          <cell r="AQ233">
            <v>80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 t="str">
            <v>14</v>
          </cell>
          <cell r="BB233" t="str">
            <v>RES B BLK 1</v>
          </cell>
          <cell r="BC233" t="str">
            <v>WEST LITTLE YORK PARK</v>
          </cell>
          <cell r="BD233" t="str">
            <v>6014</v>
          </cell>
          <cell r="BE233" t="str">
            <v>Far Northwest</v>
          </cell>
          <cell r="BF233" t="str">
            <v>221</v>
          </cell>
          <cell r="BG233" t="str">
            <v>ISD 04 - Southwest, Outside Hwy 6, South of FM 529</v>
          </cell>
          <cell r="BH233" t="str">
            <v>9173.00</v>
          </cell>
          <cell r="BI233" t="str">
            <v>0</v>
          </cell>
          <cell r="BJ233" t="str">
            <v>04</v>
          </cell>
          <cell r="BK233" t="str">
            <v>4661A</v>
          </cell>
          <cell r="BL233" t="str">
            <v>407T</v>
          </cell>
          <cell r="BM233" t="str">
            <v>004 040 041 042 043 044 045 633</v>
          </cell>
          <cell r="BN233" t="str">
            <v>Real, Commercial</v>
          </cell>
          <cell r="BO233" t="str">
            <v>F1</v>
          </cell>
          <cell r="BP233" t="str">
            <v>Real, Commercial</v>
          </cell>
          <cell r="BQ233" t="str">
            <v>Warehouse - Metallic</v>
          </cell>
          <cell r="BR233" t="str">
            <v>Office Building</v>
          </cell>
          <cell r="BS233" t="str">
            <v>8003</v>
          </cell>
          <cell r="BT233" t="str">
            <v>Land Neighborhood Section 3</v>
          </cell>
          <cell r="BU233">
            <v>147398</v>
          </cell>
          <cell r="BV233" t="str">
            <v>SF</v>
          </cell>
          <cell r="BW233" t="str">
            <v>1.0000</v>
          </cell>
          <cell r="BX233" t="str">
            <v>1.0000</v>
          </cell>
          <cell r="BY233" t="str">
            <v>1.0000</v>
          </cell>
          <cell r="BZ233" t="str">
            <v>1.0000</v>
          </cell>
          <cell r="CA233">
            <v>4</v>
          </cell>
          <cell r="CB233">
            <v>4</v>
          </cell>
          <cell r="CC233">
            <v>515893</v>
          </cell>
          <cell r="CD233">
            <v>-1</v>
          </cell>
          <cell r="CE233" t="str">
            <v>129729001000232</v>
          </cell>
        </row>
        <row r="234">
          <cell r="C234" t="str">
            <v>129729001000233</v>
          </cell>
          <cell r="D234" t="str">
            <v>1297290010002</v>
          </cell>
          <cell r="E234" t="str">
            <v>06/15/2017</v>
          </cell>
          <cell r="F234" t="str">
            <v>WLY 18035 PROPERTIES LLC</v>
          </cell>
          <cell r="G234" t="str">
            <v>WEST LITTLE YORK PARK</v>
          </cell>
          <cell r="H234" t="str">
            <v>Barris</v>
          </cell>
          <cell r="I234" t="str">
            <v>18037 W LITTLE YORK RD</v>
          </cell>
          <cell r="J234" t="str">
            <v>KATY</v>
          </cell>
          <cell r="K234" t="str">
            <v>77449</v>
          </cell>
          <cell r="L234">
            <v>1802981</v>
          </cell>
          <cell r="M234">
            <v>1835571</v>
          </cell>
          <cell r="N234">
            <v>1835571</v>
          </cell>
          <cell r="O234">
            <v>0</v>
          </cell>
          <cell r="P234" t="e">
            <v>#REF!</v>
          </cell>
          <cell r="Q234" t="str">
            <v>COMMERCIAL</v>
          </cell>
          <cell r="R234" t="str">
            <v>33</v>
          </cell>
          <cell r="S234" t="str">
            <v>4399</v>
          </cell>
          <cell r="T234" t="str">
            <v>8344</v>
          </cell>
          <cell r="U234" t="str">
            <v>S</v>
          </cell>
          <cell r="V234" t="str">
            <v>Open Steel Skeleton</v>
          </cell>
          <cell r="W234">
            <v>37721</v>
          </cell>
          <cell r="X234">
            <v>0</v>
          </cell>
          <cell r="Y234">
            <v>51672</v>
          </cell>
          <cell r="Z234">
            <v>0</v>
          </cell>
          <cell r="AA234" t="str">
            <v>.270000</v>
          </cell>
          <cell r="AB234" t="str">
            <v>C</v>
          </cell>
          <cell r="AC234" t="str">
            <v>Average</v>
          </cell>
          <cell r="AD234" t="str">
            <v>2004</v>
          </cell>
          <cell r="AE234" t="str">
            <v>2004</v>
          </cell>
          <cell r="AF234" t="str">
            <v>0</v>
          </cell>
          <cell r="AG234" t="str">
            <v>2017</v>
          </cell>
          <cell r="AH234">
            <v>0</v>
          </cell>
          <cell r="AI234" t="str">
            <v>12/30/1899</v>
          </cell>
          <cell r="AJ234">
            <v>0</v>
          </cell>
          <cell r="AK234">
            <v>600</v>
          </cell>
          <cell r="AL234">
            <v>600</v>
          </cell>
          <cell r="AM234">
            <v>0</v>
          </cell>
          <cell r="AN234">
            <v>0</v>
          </cell>
          <cell r="AO234">
            <v>0</v>
          </cell>
          <cell r="AP234">
            <v>600</v>
          </cell>
          <cell r="AQ234">
            <v>80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 t="str">
            <v>14</v>
          </cell>
          <cell r="BB234" t="str">
            <v>RES B BLK 1</v>
          </cell>
          <cell r="BC234" t="str">
            <v>WEST LITTLE YORK PARK</v>
          </cell>
          <cell r="BD234" t="str">
            <v>6014</v>
          </cell>
          <cell r="BE234" t="str">
            <v>Far Northwest</v>
          </cell>
          <cell r="BF234" t="str">
            <v>221</v>
          </cell>
          <cell r="BG234" t="str">
            <v>ISD 04 - Southwest, Outside Hwy 6, South of FM 529</v>
          </cell>
          <cell r="BH234" t="str">
            <v>9173.00</v>
          </cell>
          <cell r="BI234" t="str">
            <v>0</v>
          </cell>
          <cell r="BJ234" t="str">
            <v>04</v>
          </cell>
          <cell r="BK234" t="str">
            <v>4661A</v>
          </cell>
          <cell r="BL234" t="str">
            <v>407T</v>
          </cell>
          <cell r="BM234" t="str">
            <v>004 040 041 042 043 044 045 633</v>
          </cell>
          <cell r="BN234" t="str">
            <v>Real, Commercial</v>
          </cell>
          <cell r="BO234" t="str">
            <v>F1</v>
          </cell>
          <cell r="BP234" t="str">
            <v>Real, Commercial</v>
          </cell>
          <cell r="BQ234" t="str">
            <v>Warehouse - Metallic</v>
          </cell>
          <cell r="BR234" t="str">
            <v>Office Building</v>
          </cell>
          <cell r="BS234" t="str">
            <v>8003</v>
          </cell>
          <cell r="BT234" t="str">
            <v>Land Neighborhood Section 3</v>
          </cell>
          <cell r="BU234">
            <v>147398</v>
          </cell>
          <cell r="BV234" t="str">
            <v>SF</v>
          </cell>
          <cell r="BW234" t="str">
            <v>1.0000</v>
          </cell>
          <cell r="BX234" t="str">
            <v>1.0000</v>
          </cell>
          <cell r="BY234" t="str">
            <v>1.0000</v>
          </cell>
          <cell r="BZ234" t="str">
            <v>1.0000</v>
          </cell>
          <cell r="CA234">
            <v>4</v>
          </cell>
          <cell r="CB234">
            <v>4</v>
          </cell>
          <cell r="CC234">
            <v>515893</v>
          </cell>
          <cell r="CD234">
            <v>-1</v>
          </cell>
          <cell r="CE234" t="str">
            <v>129729001000233</v>
          </cell>
        </row>
        <row r="235">
          <cell r="C235" t="str">
            <v>129729001000234</v>
          </cell>
          <cell r="D235" t="str">
            <v>1297290010002</v>
          </cell>
          <cell r="E235" t="str">
            <v>06/15/2017</v>
          </cell>
          <cell r="F235" t="str">
            <v>WLY 18035 PROPERTIES LLC</v>
          </cell>
          <cell r="G235" t="str">
            <v>WEST LITTLE YORK PARK</v>
          </cell>
          <cell r="H235" t="str">
            <v>Barris</v>
          </cell>
          <cell r="I235" t="str">
            <v>18037 W LITTLE YORK RD</v>
          </cell>
          <cell r="J235" t="str">
            <v>KATY</v>
          </cell>
          <cell r="K235" t="str">
            <v>77449</v>
          </cell>
          <cell r="L235">
            <v>1802981</v>
          </cell>
          <cell r="M235">
            <v>1835571</v>
          </cell>
          <cell r="N235">
            <v>1835571</v>
          </cell>
          <cell r="O235">
            <v>0</v>
          </cell>
          <cell r="P235" t="e">
            <v>#REF!</v>
          </cell>
          <cell r="Q235" t="str">
            <v>COMMERCIAL</v>
          </cell>
          <cell r="R235" t="str">
            <v>34</v>
          </cell>
          <cell r="S235" t="str">
            <v>4399</v>
          </cell>
          <cell r="T235" t="str">
            <v>8344</v>
          </cell>
          <cell r="U235" t="str">
            <v>S</v>
          </cell>
          <cell r="V235" t="str">
            <v>Open Steel Skeleton</v>
          </cell>
          <cell r="W235">
            <v>37721</v>
          </cell>
          <cell r="X235">
            <v>0</v>
          </cell>
          <cell r="Y235">
            <v>51672</v>
          </cell>
          <cell r="Z235">
            <v>0</v>
          </cell>
          <cell r="AA235" t="str">
            <v>.270000</v>
          </cell>
          <cell r="AB235" t="str">
            <v>C</v>
          </cell>
          <cell r="AC235" t="str">
            <v>Average</v>
          </cell>
          <cell r="AD235" t="str">
            <v>2004</v>
          </cell>
          <cell r="AE235" t="str">
            <v>2004</v>
          </cell>
          <cell r="AF235" t="str">
            <v>0</v>
          </cell>
          <cell r="AG235" t="str">
            <v>2017</v>
          </cell>
          <cell r="AH235">
            <v>0</v>
          </cell>
          <cell r="AI235" t="str">
            <v>12/30/1899</v>
          </cell>
          <cell r="AJ235">
            <v>0</v>
          </cell>
          <cell r="AK235">
            <v>600</v>
          </cell>
          <cell r="AL235">
            <v>600</v>
          </cell>
          <cell r="AM235">
            <v>0</v>
          </cell>
          <cell r="AN235">
            <v>0</v>
          </cell>
          <cell r="AO235">
            <v>0</v>
          </cell>
          <cell r="AP235">
            <v>600</v>
          </cell>
          <cell r="AQ235">
            <v>80</v>
          </cell>
          <cell r="AR235">
            <v>1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 t="str">
            <v>14</v>
          </cell>
          <cell r="BB235" t="str">
            <v>RES B BLK 1</v>
          </cell>
          <cell r="BC235" t="str">
            <v>WEST LITTLE YORK PARK</v>
          </cell>
          <cell r="BD235" t="str">
            <v>6014</v>
          </cell>
          <cell r="BE235" t="str">
            <v>Far Northwest</v>
          </cell>
          <cell r="BF235" t="str">
            <v>221</v>
          </cell>
          <cell r="BG235" t="str">
            <v>ISD 04 - Southwest, Outside Hwy 6, South of FM 529</v>
          </cell>
          <cell r="BH235" t="str">
            <v>9173.00</v>
          </cell>
          <cell r="BI235" t="str">
            <v>0</v>
          </cell>
          <cell r="BJ235" t="str">
            <v>04</v>
          </cell>
          <cell r="BK235" t="str">
            <v>4661A</v>
          </cell>
          <cell r="BL235" t="str">
            <v>407T</v>
          </cell>
          <cell r="BM235" t="str">
            <v>004 040 041 042 043 044 045 633</v>
          </cell>
          <cell r="BN235" t="str">
            <v>Real, Commercial</v>
          </cell>
          <cell r="BO235" t="str">
            <v>F1</v>
          </cell>
          <cell r="BP235" t="str">
            <v>Real, Commercial</v>
          </cell>
          <cell r="BQ235" t="str">
            <v>Warehouse - Metallic</v>
          </cell>
          <cell r="BR235" t="str">
            <v>Office Building</v>
          </cell>
          <cell r="BS235" t="str">
            <v>8003</v>
          </cell>
          <cell r="BT235" t="str">
            <v>Land Neighborhood Section 3</v>
          </cell>
          <cell r="BU235">
            <v>147398</v>
          </cell>
          <cell r="BV235" t="str">
            <v>SF</v>
          </cell>
          <cell r="BW235" t="str">
            <v>1.0000</v>
          </cell>
          <cell r="BX235" t="str">
            <v>1.0000</v>
          </cell>
          <cell r="BY235" t="str">
            <v>1.0000</v>
          </cell>
          <cell r="BZ235" t="str">
            <v>1.0000</v>
          </cell>
          <cell r="CA235">
            <v>4</v>
          </cell>
          <cell r="CB235">
            <v>4</v>
          </cell>
          <cell r="CC235">
            <v>515893</v>
          </cell>
          <cell r="CD235">
            <v>-1</v>
          </cell>
          <cell r="CE235" t="str">
            <v>129729001000234</v>
          </cell>
        </row>
        <row r="236">
          <cell r="C236" t="str">
            <v>129729001000235</v>
          </cell>
          <cell r="D236" t="str">
            <v>1297290010002</v>
          </cell>
          <cell r="E236" t="str">
            <v>06/15/2017</v>
          </cell>
          <cell r="F236" t="str">
            <v>WLY 18035 PROPERTIES LLC</v>
          </cell>
          <cell r="G236" t="str">
            <v>WEST LITTLE YORK PARK</v>
          </cell>
          <cell r="H236" t="str">
            <v>Barris</v>
          </cell>
          <cell r="I236" t="str">
            <v>18037 W LITTLE YORK RD</v>
          </cell>
          <cell r="J236" t="str">
            <v>KATY</v>
          </cell>
          <cell r="K236" t="str">
            <v>77449</v>
          </cell>
          <cell r="L236">
            <v>1802981</v>
          </cell>
          <cell r="M236">
            <v>1835571</v>
          </cell>
          <cell r="N236">
            <v>1835571</v>
          </cell>
          <cell r="O236">
            <v>0</v>
          </cell>
          <cell r="P236" t="e">
            <v>#REF!</v>
          </cell>
          <cell r="Q236" t="str">
            <v>COMMERCIAL</v>
          </cell>
          <cell r="R236" t="str">
            <v>35</v>
          </cell>
          <cell r="S236" t="str">
            <v>4399</v>
          </cell>
          <cell r="T236" t="str">
            <v>8344</v>
          </cell>
          <cell r="U236" t="str">
            <v>S</v>
          </cell>
          <cell r="V236" t="str">
            <v>Open Steel Skeleton</v>
          </cell>
          <cell r="W236">
            <v>37721</v>
          </cell>
          <cell r="X236">
            <v>0</v>
          </cell>
          <cell r="Y236">
            <v>51672</v>
          </cell>
          <cell r="Z236">
            <v>0</v>
          </cell>
          <cell r="AA236" t="str">
            <v>.270000</v>
          </cell>
          <cell r="AB236" t="str">
            <v>C</v>
          </cell>
          <cell r="AC236" t="str">
            <v>Average</v>
          </cell>
          <cell r="AD236" t="str">
            <v>2004</v>
          </cell>
          <cell r="AE236" t="str">
            <v>2004</v>
          </cell>
          <cell r="AF236" t="str">
            <v>0</v>
          </cell>
          <cell r="AG236" t="str">
            <v>2017</v>
          </cell>
          <cell r="AH236">
            <v>0</v>
          </cell>
          <cell r="AI236" t="str">
            <v>12/30/1899</v>
          </cell>
          <cell r="AJ236">
            <v>0</v>
          </cell>
          <cell r="AK236">
            <v>600</v>
          </cell>
          <cell r="AL236">
            <v>600</v>
          </cell>
          <cell r="AM236">
            <v>0</v>
          </cell>
          <cell r="AN236">
            <v>0</v>
          </cell>
          <cell r="AO236">
            <v>0</v>
          </cell>
          <cell r="AP236">
            <v>600</v>
          </cell>
          <cell r="AQ236">
            <v>80</v>
          </cell>
          <cell r="AR236">
            <v>1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 t="str">
            <v>14</v>
          </cell>
          <cell r="BB236" t="str">
            <v>RES B BLK 1</v>
          </cell>
          <cell r="BC236" t="str">
            <v>WEST LITTLE YORK PARK</v>
          </cell>
          <cell r="BD236" t="str">
            <v>6014</v>
          </cell>
          <cell r="BE236" t="str">
            <v>Far Northwest</v>
          </cell>
          <cell r="BF236" t="str">
            <v>221</v>
          </cell>
          <cell r="BG236" t="str">
            <v>ISD 04 - Southwest, Outside Hwy 6, South of FM 529</v>
          </cell>
          <cell r="BH236" t="str">
            <v>9173.00</v>
          </cell>
          <cell r="BI236" t="str">
            <v>0</v>
          </cell>
          <cell r="BJ236" t="str">
            <v>04</v>
          </cell>
          <cell r="BK236" t="str">
            <v>4661A</v>
          </cell>
          <cell r="BL236" t="str">
            <v>407T</v>
          </cell>
          <cell r="BM236" t="str">
            <v>004 040 041 042 043 044 045 633</v>
          </cell>
          <cell r="BN236" t="str">
            <v>Real, Commercial</v>
          </cell>
          <cell r="BO236" t="str">
            <v>F1</v>
          </cell>
          <cell r="BP236" t="str">
            <v>Real, Commercial</v>
          </cell>
          <cell r="BQ236" t="str">
            <v>Warehouse - Metallic</v>
          </cell>
          <cell r="BR236" t="str">
            <v>Office Building</v>
          </cell>
          <cell r="BS236" t="str">
            <v>8003</v>
          </cell>
          <cell r="BT236" t="str">
            <v>Land Neighborhood Section 3</v>
          </cell>
          <cell r="BU236">
            <v>147398</v>
          </cell>
          <cell r="BV236" t="str">
            <v>SF</v>
          </cell>
          <cell r="BW236" t="str">
            <v>1.0000</v>
          </cell>
          <cell r="BX236" t="str">
            <v>1.0000</v>
          </cell>
          <cell r="BY236" t="str">
            <v>1.0000</v>
          </cell>
          <cell r="BZ236" t="str">
            <v>1.0000</v>
          </cell>
          <cell r="CA236">
            <v>4</v>
          </cell>
          <cell r="CB236">
            <v>4</v>
          </cell>
          <cell r="CC236">
            <v>515893</v>
          </cell>
          <cell r="CD236">
            <v>-1</v>
          </cell>
          <cell r="CE236" t="str">
            <v>129729001000235</v>
          </cell>
        </row>
        <row r="237">
          <cell r="C237" t="str">
            <v>13030900100011</v>
          </cell>
          <cell r="D237" t="str">
            <v>1303090010001</v>
          </cell>
          <cell r="E237" t="str">
            <v>01/01/2008</v>
          </cell>
          <cell r="F237" t="str">
            <v>HK CLEAR LAKE PROPERTIES LLC</v>
          </cell>
          <cell r="G237" t="str">
            <v>PRECISION RADIOTHERAPY CENTER</v>
          </cell>
          <cell r="H237" t="str">
            <v>Kanady</v>
          </cell>
          <cell r="I237" t="str">
            <v>11950 GALVESTON RD</v>
          </cell>
          <cell r="J237" t="str">
            <v>HOUSTON</v>
          </cell>
          <cell r="K237" t="str">
            <v>77034</v>
          </cell>
          <cell r="L237">
            <v>2947436</v>
          </cell>
          <cell r="M237">
            <v>0</v>
          </cell>
          <cell r="N237">
            <v>3617839</v>
          </cell>
          <cell r="O237">
            <v>0</v>
          </cell>
          <cell r="P237" t="e">
            <v>#REF!</v>
          </cell>
          <cell r="Q237" t="str">
            <v>COMMERCIAL</v>
          </cell>
          <cell r="R237" t="str">
            <v>1</v>
          </cell>
          <cell r="S237" t="str">
            <v>4349</v>
          </cell>
          <cell r="T237" t="str">
            <v>8341</v>
          </cell>
          <cell r="U237" t="str">
            <v>C</v>
          </cell>
          <cell r="V237" t="str">
            <v>Masonry Bearing</v>
          </cell>
          <cell r="W237">
            <v>1598889</v>
          </cell>
          <cell r="X237">
            <v>0</v>
          </cell>
          <cell r="Y237">
            <v>1998611</v>
          </cell>
          <cell r="Z237">
            <v>0</v>
          </cell>
          <cell r="AA237" t="str">
            <v>.200000</v>
          </cell>
          <cell r="AB237" t="str">
            <v>B</v>
          </cell>
          <cell r="AC237" t="str">
            <v>Good</v>
          </cell>
          <cell r="AD237" t="str">
            <v>2008</v>
          </cell>
          <cell r="AE237" t="str">
            <v>2008</v>
          </cell>
          <cell r="AF237" t="str">
            <v>0</v>
          </cell>
          <cell r="AG237" t="str">
            <v>2009</v>
          </cell>
          <cell r="AH237">
            <v>0</v>
          </cell>
          <cell r="AI237" t="str">
            <v>12/30/1899</v>
          </cell>
          <cell r="AJ237">
            <v>0</v>
          </cell>
          <cell r="AK237">
            <v>12157</v>
          </cell>
          <cell r="AL237">
            <v>14305</v>
          </cell>
          <cell r="AM237">
            <v>0</v>
          </cell>
          <cell r="AN237">
            <v>0</v>
          </cell>
          <cell r="AO237">
            <v>0</v>
          </cell>
          <cell r="AP237">
            <v>12157</v>
          </cell>
          <cell r="AQ237">
            <v>421</v>
          </cell>
          <cell r="AR237">
            <v>1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 t="str">
            <v>20</v>
          </cell>
          <cell r="BB237" t="str">
            <v>RES A BLK 1</v>
          </cell>
          <cell r="BC237" t="str">
            <v>HK CLEAR LAKE PROPERTIES</v>
          </cell>
          <cell r="BD237" t="str">
            <v>1120</v>
          </cell>
          <cell r="BE237" t="str">
            <v>Clear Creek</v>
          </cell>
          <cell r="BF237" t="str">
            <v>360</v>
          </cell>
          <cell r="BG237" t="str">
            <v>ISD 21 - Pasadena ISD</v>
          </cell>
          <cell r="BH237" t="str">
            <v>9737.00</v>
          </cell>
          <cell r="BI237" t="str">
            <v>0</v>
          </cell>
          <cell r="BJ237" t="str">
            <v>21</v>
          </cell>
          <cell r="BK237" t="str">
            <v>5851D</v>
          </cell>
          <cell r="BL237" t="str">
            <v>577X</v>
          </cell>
          <cell r="BM237" t="str">
            <v>021 040 041 042 043 044 047 061</v>
          </cell>
          <cell r="BN237" t="str">
            <v>Real, Commercial</v>
          </cell>
          <cell r="BO237" t="str">
            <v>F1</v>
          </cell>
          <cell r="BP237" t="str">
            <v>Real, Commercial</v>
          </cell>
          <cell r="BQ237" t="str">
            <v>Medical Office</v>
          </cell>
          <cell r="BR237" t="str">
            <v>Medical Office</v>
          </cell>
          <cell r="BS237" t="str">
            <v>8002</v>
          </cell>
          <cell r="BT237" t="str">
            <v>Land Neighborhood Section 2</v>
          </cell>
          <cell r="BU237">
            <v>308492</v>
          </cell>
          <cell r="BV237" t="str">
            <v>SF</v>
          </cell>
          <cell r="BW237" t="str">
            <v>1.0000</v>
          </cell>
          <cell r="BX237" t="str">
            <v>1.0000</v>
          </cell>
          <cell r="BY237" t="str">
            <v>1.0000</v>
          </cell>
          <cell r="BZ237" t="str">
            <v>1.0000</v>
          </cell>
          <cell r="CA237">
            <v>5</v>
          </cell>
          <cell r="CB237">
            <v>5</v>
          </cell>
          <cell r="CC237">
            <v>1542460</v>
          </cell>
          <cell r="CD237">
            <v>-1</v>
          </cell>
          <cell r="CE237" t="str">
            <v>13030900100011</v>
          </cell>
        </row>
        <row r="238">
          <cell r="C238" t="str">
            <v>13030900100012</v>
          </cell>
          <cell r="D238" t="str">
            <v>1303090010001</v>
          </cell>
          <cell r="E238" t="str">
            <v>01/01/2008</v>
          </cell>
          <cell r="F238" t="str">
            <v>HK CLEAR LAKE PROPERTIES LLC</v>
          </cell>
          <cell r="G238" t="str">
            <v>PRECISION RADIOTHERAPY CENTER</v>
          </cell>
          <cell r="H238" t="str">
            <v>Kanady</v>
          </cell>
          <cell r="I238" t="str">
            <v>11950 GALVESTON RD</v>
          </cell>
          <cell r="J238" t="str">
            <v>HOUSTON</v>
          </cell>
          <cell r="K238" t="str">
            <v>77034</v>
          </cell>
          <cell r="L238">
            <v>2947436</v>
          </cell>
          <cell r="M238">
            <v>0</v>
          </cell>
          <cell r="N238">
            <v>3617839</v>
          </cell>
          <cell r="O238">
            <v>0</v>
          </cell>
          <cell r="P238" t="e">
            <v>#REF!</v>
          </cell>
          <cell r="Q238" t="str">
            <v>COMMERCIAL</v>
          </cell>
          <cell r="R238" t="str">
            <v>2</v>
          </cell>
          <cell r="S238" t="str">
            <v>4349</v>
          </cell>
          <cell r="T238" t="str">
            <v>8341</v>
          </cell>
          <cell r="U238" t="str">
            <v>C</v>
          </cell>
          <cell r="V238" t="str">
            <v>Masonry Bearing</v>
          </cell>
          <cell r="W238">
            <v>361236</v>
          </cell>
          <cell r="X238">
            <v>0</v>
          </cell>
          <cell r="Y238">
            <v>420042</v>
          </cell>
          <cell r="Z238">
            <v>0</v>
          </cell>
          <cell r="AA238" t="str">
            <v>.140000</v>
          </cell>
          <cell r="AB238" t="str">
            <v>B</v>
          </cell>
          <cell r="AC238" t="str">
            <v>Good</v>
          </cell>
          <cell r="AD238" t="str">
            <v>2012</v>
          </cell>
          <cell r="AE238" t="str">
            <v>2012</v>
          </cell>
          <cell r="AF238" t="str">
            <v>0</v>
          </cell>
          <cell r="AG238" t="str">
            <v>2013</v>
          </cell>
          <cell r="AH238">
            <v>0</v>
          </cell>
          <cell r="AI238" t="str">
            <v>12/30/1899</v>
          </cell>
          <cell r="AJ238">
            <v>0</v>
          </cell>
          <cell r="AK238">
            <v>2555</v>
          </cell>
          <cell r="AL238">
            <v>2555</v>
          </cell>
          <cell r="AM238">
            <v>0</v>
          </cell>
          <cell r="AN238">
            <v>0</v>
          </cell>
          <cell r="AO238">
            <v>0</v>
          </cell>
          <cell r="AP238">
            <v>2555</v>
          </cell>
          <cell r="AQ238">
            <v>169</v>
          </cell>
          <cell r="AR238">
            <v>1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 t="str">
            <v>20</v>
          </cell>
          <cell r="BB238" t="str">
            <v>RES A BLK 1</v>
          </cell>
          <cell r="BC238" t="str">
            <v>HK CLEAR LAKE PROPERTIES</v>
          </cell>
          <cell r="BD238" t="str">
            <v>1120</v>
          </cell>
          <cell r="BE238" t="str">
            <v>Clear Creek</v>
          </cell>
          <cell r="BF238" t="str">
            <v>360</v>
          </cell>
          <cell r="BG238" t="str">
            <v>ISD 21 - Pasadena ISD</v>
          </cell>
          <cell r="BH238" t="str">
            <v>9737.00</v>
          </cell>
          <cell r="BI238" t="str">
            <v>0</v>
          </cell>
          <cell r="BJ238" t="str">
            <v>21</v>
          </cell>
          <cell r="BK238" t="str">
            <v>5851D</v>
          </cell>
          <cell r="BL238" t="str">
            <v>577X</v>
          </cell>
          <cell r="BM238" t="str">
            <v>021 040 041 042 043 044 047 061</v>
          </cell>
          <cell r="BN238" t="str">
            <v>Real, Commercial</v>
          </cell>
          <cell r="BO238" t="str">
            <v>F1</v>
          </cell>
          <cell r="BP238" t="str">
            <v>Real, Commercial</v>
          </cell>
          <cell r="BQ238" t="str">
            <v>Medical Office</v>
          </cell>
          <cell r="BR238" t="str">
            <v>Medical Office</v>
          </cell>
          <cell r="BS238" t="str">
            <v>8002</v>
          </cell>
          <cell r="BT238" t="str">
            <v>Land Neighborhood Section 2</v>
          </cell>
          <cell r="BU238">
            <v>67069</v>
          </cell>
          <cell r="BV238" t="str">
            <v>SF</v>
          </cell>
          <cell r="BW238" t="str">
            <v>1.0000</v>
          </cell>
          <cell r="BX238" t="str">
            <v>.2500</v>
          </cell>
          <cell r="BY238" t="str">
            <v>1.0000</v>
          </cell>
          <cell r="BZ238" t="str">
            <v>.2500</v>
          </cell>
          <cell r="CA238">
            <v>5</v>
          </cell>
          <cell r="CB238">
            <v>1</v>
          </cell>
          <cell r="CC238">
            <v>83836</v>
          </cell>
          <cell r="CD238">
            <v>-1</v>
          </cell>
          <cell r="CE238" t="str">
            <v>13030900100012</v>
          </cell>
        </row>
        <row r="239">
          <cell r="C239" t="str">
            <v>13093700100011</v>
          </cell>
          <cell r="D239" t="str">
            <v>1309370010001</v>
          </cell>
          <cell r="E239" t="str">
            <v>12/27/2017</v>
          </cell>
          <cell r="F239" t="str">
            <v>C6 HOLDINGS LLC</v>
          </cell>
          <cell r="G239" t="str">
            <v>ADVANCE AUTO PARTS</v>
          </cell>
          <cell r="H239" t="str">
            <v>An Suhyun</v>
          </cell>
          <cell r="I239" t="str">
            <v>909 TELEPHONE RD</v>
          </cell>
          <cell r="J239" t="str">
            <v>HOUSTON</v>
          </cell>
          <cell r="K239" t="str">
            <v>77023</v>
          </cell>
          <cell r="L239">
            <v>647691</v>
          </cell>
          <cell r="M239">
            <v>651477</v>
          </cell>
          <cell r="N239">
            <v>651477</v>
          </cell>
          <cell r="O239">
            <v>0</v>
          </cell>
          <cell r="P239" t="e">
            <v>#REF!</v>
          </cell>
          <cell r="Q239" t="str">
            <v>COMMERCIAL</v>
          </cell>
          <cell r="R239" t="str">
            <v>1</v>
          </cell>
          <cell r="S239" t="str">
            <v>4373</v>
          </cell>
          <cell r="T239" t="str">
            <v>8353</v>
          </cell>
          <cell r="U239" t="str">
            <v>C</v>
          </cell>
          <cell r="V239" t="str">
            <v>Masonry Bearing</v>
          </cell>
          <cell r="W239">
            <v>427710</v>
          </cell>
          <cell r="X239">
            <v>0</v>
          </cell>
          <cell r="Y239">
            <v>534638</v>
          </cell>
          <cell r="Z239">
            <v>0</v>
          </cell>
          <cell r="AA239" t="str">
            <v>.200000</v>
          </cell>
          <cell r="AB239" t="str">
            <v>C</v>
          </cell>
          <cell r="AC239" t="str">
            <v>Average</v>
          </cell>
          <cell r="AD239" t="str">
            <v>2008</v>
          </cell>
          <cell r="AE239" t="str">
            <v>2008</v>
          </cell>
          <cell r="AF239" t="str">
            <v>0</v>
          </cell>
          <cell r="AG239" t="str">
            <v>2009</v>
          </cell>
          <cell r="AH239">
            <v>0</v>
          </cell>
          <cell r="AI239" t="str">
            <v>12/30/1899</v>
          </cell>
          <cell r="AJ239">
            <v>0</v>
          </cell>
          <cell r="AK239">
            <v>6099</v>
          </cell>
          <cell r="AL239">
            <v>6099</v>
          </cell>
          <cell r="AM239">
            <v>0</v>
          </cell>
          <cell r="AN239">
            <v>0</v>
          </cell>
          <cell r="AO239">
            <v>0</v>
          </cell>
          <cell r="AP239">
            <v>6099</v>
          </cell>
          <cell r="AQ239">
            <v>338</v>
          </cell>
          <cell r="AR239">
            <v>1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 t="str">
            <v>2</v>
          </cell>
          <cell r="BB239" t="str">
            <v>RES A BLK 1</v>
          </cell>
          <cell r="BC239" t="str">
            <v>ADVANCE AUTO HAUSER</v>
          </cell>
          <cell r="BD239" t="str">
            <v>5002</v>
          </cell>
          <cell r="BE239" t="str">
            <v>Inner Loop East</v>
          </cell>
          <cell r="BF239" t="str">
            <v>140</v>
          </cell>
          <cell r="BG239" t="str">
            <v>1D Navigation, Harrisburg, Lawndale Areas</v>
          </cell>
          <cell r="BH239" t="str">
            <v>5915.27</v>
          </cell>
          <cell r="BI239" t="str">
            <v>0</v>
          </cell>
          <cell r="BJ239" t="str">
            <v>01</v>
          </cell>
          <cell r="BK239" t="str">
            <v>5556A</v>
          </cell>
          <cell r="BL239" t="str">
            <v>494X</v>
          </cell>
          <cell r="BM239" t="str">
            <v>001 040 041 042 043 044 048 061 976</v>
          </cell>
          <cell r="BN239" t="str">
            <v>Real, Commercial</v>
          </cell>
          <cell r="BO239" t="str">
            <v>F1</v>
          </cell>
          <cell r="BP239" t="str">
            <v>Real, Commercial</v>
          </cell>
          <cell r="BQ239" t="str">
            <v>Retail Single-Occupancy</v>
          </cell>
          <cell r="BR239" t="str">
            <v>Retail Store</v>
          </cell>
          <cell r="BS239" t="str">
            <v>8003</v>
          </cell>
          <cell r="BT239" t="str">
            <v>Land Neighborhood Section 3</v>
          </cell>
          <cell r="BU239">
            <v>21891</v>
          </cell>
          <cell r="BV239" t="str">
            <v>SF</v>
          </cell>
          <cell r="BW239" t="str">
            <v>1.0000</v>
          </cell>
          <cell r="BX239" t="str">
            <v>1.0000</v>
          </cell>
          <cell r="BY239" t="str">
            <v>1.0000</v>
          </cell>
          <cell r="BZ239" t="str">
            <v>1.0000</v>
          </cell>
          <cell r="CA239">
            <v>10</v>
          </cell>
          <cell r="CB239">
            <v>10</v>
          </cell>
          <cell r="CC239">
            <v>218910</v>
          </cell>
          <cell r="CD239">
            <v>-1</v>
          </cell>
          <cell r="CE239" t="str">
            <v>13093700100011</v>
          </cell>
        </row>
        <row r="240">
          <cell r="C240" t="str">
            <v>13155900100011</v>
          </cell>
          <cell r="D240" t="str">
            <v>1315590010001</v>
          </cell>
          <cell r="E240" t="str">
            <v>01/01/2010</v>
          </cell>
          <cell r="F240" t="str">
            <v>M &amp; M COASTAL REAL ESTATE LP</v>
          </cell>
          <cell r="G240" t="str">
            <v>INDUSTRIAL CATERING</v>
          </cell>
          <cell r="H240">
            <v>0</v>
          </cell>
          <cell r="I240" t="str">
            <v>8700 HIRSCH RD</v>
          </cell>
          <cell r="J240" t="str">
            <v>HOUSTON</v>
          </cell>
          <cell r="K240" t="str">
            <v>77016</v>
          </cell>
          <cell r="L240">
            <v>532742</v>
          </cell>
          <cell r="M240">
            <v>672351</v>
          </cell>
          <cell r="N240">
            <v>672302</v>
          </cell>
          <cell r="O240">
            <v>0</v>
          </cell>
          <cell r="P240" t="e">
            <v>#REF!</v>
          </cell>
          <cell r="Q240" t="str">
            <v>COMMERCIAL</v>
          </cell>
          <cell r="R240" t="str">
            <v>1</v>
          </cell>
          <cell r="S240" t="str">
            <v>4399</v>
          </cell>
          <cell r="T240" t="str">
            <v>8454</v>
          </cell>
          <cell r="U240" t="str">
            <v>S</v>
          </cell>
          <cell r="V240" t="str">
            <v>Open Steel Skeleton</v>
          </cell>
          <cell r="W240">
            <v>223266</v>
          </cell>
          <cell r="X240">
            <v>0</v>
          </cell>
          <cell r="Y240">
            <v>750473</v>
          </cell>
          <cell r="Z240">
            <v>0</v>
          </cell>
          <cell r="AA240" t="str">
            <v>.702500</v>
          </cell>
          <cell r="AB240" t="str">
            <v>C</v>
          </cell>
          <cell r="AC240" t="str">
            <v>Average</v>
          </cell>
          <cell r="AD240" t="str">
            <v>1975</v>
          </cell>
          <cell r="AE240" t="str">
            <v>1975</v>
          </cell>
          <cell r="AF240" t="str">
            <v>0</v>
          </cell>
          <cell r="AG240" t="str">
            <v>1976</v>
          </cell>
          <cell r="AH240" t="str">
            <v>LYV</v>
          </cell>
          <cell r="AI240" t="str">
            <v>01/01/2004</v>
          </cell>
          <cell r="AJ240" t="str">
            <v>INDUSTRIAL CATERING    STI HAD: BAS(19970).</v>
          </cell>
          <cell r="AK240">
            <v>19970</v>
          </cell>
          <cell r="AL240">
            <v>20854</v>
          </cell>
          <cell r="AM240">
            <v>0</v>
          </cell>
          <cell r="AN240">
            <v>0</v>
          </cell>
          <cell r="AO240">
            <v>0</v>
          </cell>
          <cell r="AP240">
            <v>19970</v>
          </cell>
          <cell r="AQ240">
            <v>656</v>
          </cell>
          <cell r="AR240">
            <v>1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 t="str">
            <v>8</v>
          </cell>
          <cell r="BB240" t="str">
            <v>RES A BLK 1</v>
          </cell>
          <cell r="BC240" t="str">
            <v>M &amp; M COASTAL MANUFACTURING</v>
          </cell>
          <cell r="BD240" t="str">
            <v>6008</v>
          </cell>
          <cell r="BE240" t="str">
            <v>Near North</v>
          </cell>
          <cell r="BF240" t="str">
            <v>151</v>
          </cell>
          <cell r="BG240" t="str">
            <v>1E Liberty/Kashmere/Houston/Croyden Gardens Areas</v>
          </cell>
          <cell r="BH240" t="str">
            <v>5921.01</v>
          </cell>
          <cell r="BI240" t="str">
            <v>0</v>
          </cell>
          <cell r="BJ240" t="str">
            <v>01</v>
          </cell>
          <cell r="BK240" t="str">
            <v>5460B</v>
          </cell>
          <cell r="BL240" t="str">
            <v>454F</v>
          </cell>
          <cell r="BM240" t="str">
            <v>001 040 041 042 043 044 048 061</v>
          </cell>
          <cell r="BN240" t="str">
            <v>Real, Commercial</v>
          </cell>
          <cell r="BO240" t="str">
            <v>F1</v>
          </cell>
          <cell r="BP240" t="str">
            <v>Real, Commercial</v>
          </cell>
          <cell r="BQ240" t="str">
            <v>Warehouse - Metallic</v>
          </cell>
          <cell r="BR240" t="str">
            <v>Shell, Industrial</v>
          </cell>
          <cell r="BS240" t="str">
            <v>8002</v>
          </cell>
          <cell r="BT240" t="str">
            <v>Land Neighborhood Section 2</v>
          </cell>
          <cell r="BU240">
            <v>113134</v>
          </cell>
          <cell r="BV240" t="str">
            <v>SF</v>
          </cell>
          <cell r="BW240" t="str">
            <v>1.0000</v>
          </cell>
          <cell r="BX240" t="str">
            <v>1.0000</v>
          </cell>
          <cell r="BY240" t="str">
            <v>1.0000</v>
          </cell>
          <cell r="BZ240" t="str">
            <v>1.0000</v>
          </cell>
          <cell r="CA240">
            <v>2</v>
          </cell>
          <cell r="CB240">
            <v>2</v>
          </cell>
          <cell r="CC240">
            <v>226268</v>
          </cell>
          <cell r="CD240">
            <v>-1</v>
          </cell>
          <cell r="CE240" t="str">
            <v>13155900100011</v>
          </cell>
        </row>
        <row r="241">
          <cell r="C241" t="str">
            <v>13155900100012</v>
          </cell>
          <cell r="D241" t="str">
            <v>1315590010001</v>
          </cell>
          <cell r="E241" t="str">
            <v>01/01/2010</v>
          </cell>
          <cell r="F241" t="str">
            <v>M &amp; M COASTAL REAL ESTATE LP</v>
          </cell>
          <cell r="G241" t="str">
            <v>INDUSTRIAL CATERING</v>
          </cell>
          <cell r="H241">
            <v>0</v>
          </cell>
          <cell r="I241" t="str">
            <v>8700 HIRSCH RD</v>
          </cell>
          <cell r="J241" t="str">
            <v>HOUSTON</v>
          </cell>
          <cell r="K241" t="str">
            <v>77016</v>
          </cell>
          <cell r="L241">
            <v>532742</v>
          </cell>
          <cell r="M241">
            <v>672351</v>
          </cell>
          <cell r="N241">
            <v>672302</v>
          </cell>
          <cell r="O241">
            <v>0</v>
          </cell>
          <cell r="P241" t="e">
            <v>#REF!</v>
          </cell>
          <cell r="Q241" t="str">
            <v>COMMERCIAL</v>
          </cell>
          <cell r="R241" t="str">
            <v>2</v>
          </cell>
          <cell r="S241" t="str">
            <v>4399</v>
          </cell>
          <cell r="T241" t="str">
            <v>8454</v>
          </cell>
          <cell r="U241" t="str">
            <v>S</v>
          </cell>
          <cell r="V241" t="str">
            <v>Open Steel Skeleton</v>
          </cell>
          <cell r="W241">
            <v>66841</v>
          </cell>
          <cell r="X241">
            <v>0</v>
          </cell>
          <cell r="Y241">
            <v>90325</v>
          </cell>
          <cell r="Z241">
            <v>0</v>
          </cell>
          <cell r="AA241" t="str">
            <v>.260000</v>
          </cell>
          <cell r="AB241" t="str">
            <v>C</v>
          </cell>
          <cell r="AC241" t="str">
            <v>Average</v>
          </cell>
          <cell r="AD241" t="str">
            <v>2005</v>
          </cell>
          <cell r="AE241" t="str">
            <v>2005</v>
          </cell>
          <cell r="AF241" t="str">
            <v>0</v>
          </cell>
          <cell r="AG241" t="str">
            <v>2009</v>
          </cell>
          <cell r="AH241">
            <v>0</v>
          </cell>
          <cell r="AI241" t="str">
            <v>12/30/1899</v>
          </cell>
          <cell r="AJ241">
            <v>0</v>
          </cell>
          <cell r="AK241">
            <v>2500</v>
          </cell>
          <cell r="AL241">
            <v>2500</v>
          </cell>
          <cell r="AM241">
            <v>0</v>
          </cell>
          <cell r="AN241">
            <v>0</v>
          </cell>
          <cell r="AO241">
            <v>0</v>
          </cell>
          <cell r="AP241">
            <v>2500</v>
          </cell>
          <cell r="AQ241">
            <v>250</v>
          </cell>
          <cell r="AR241">
            <v>1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 t="str">
            <v>8</v>
          </cell>
          <cell r="BB241" t="str">
            <v>RES A BLK 1</v>
          </cell>
          <cell r="BC241" t="str">
            <v>M &amp; M COASTAL MANUFACTURING</v>
          </cell>
          <cell r="BD241" t="str">
            <v>6008</v>
          </cell>
          <cell r="BE241" t="str">
            <v>Near North</v>
          </cell>
          <cell r="BF241" t="str">
            <v>151</v>
          </cell>
          <cell r="BG241" t="str">
            <v>1E Liberty/Kashmere/Houston/Croyden Gardens Areas</v>
          </cell>
          <cell r="BH241" t="str">
            <v>5921.01</v>
          </cell>
          <cell r="BI241" t="str">
            <v>0</v>
          </cell>
          <cell r="BJ241" t="str">
            <v>01</v>
          </cell>
          <cell r="BK241" t="str">
            <v>5460B</v>
          </cell>
          <cell r="BL241" t="str">
            <v>454F</v>
          </cell>
          <cell r="BM241" t="str">
            <v>001 040 041 042 043 044 048 061</v>
          </cell>
          <cell r="BN241" t="str">
            <v>Real, Commercial</v>
          </cell>
          <cell r="BO241" t="str">
            <v>F1</v>
          </cell>
          <cell r="BP241" t="str">
            <v>Real, Commercial</v>
          </cell>
          <cell r="BQ241" t="str">
            <v>Warehouse - Metallic</v>
          </cell>
          <cell r="BR241" t="str">
            <v>Shell, Industrial</v>
          </cell>
          <cell r="BS241" t="str">
            <v>8002</v>
          </cell>
          <cell r="BT241" t="str">
            <v>Land Neighborhood Section 2</v>
          </cell>
          <cell r="BU241">
            <v>113134</v>
          </cell>
          <cell r="BV241" t="str">
            <v>SF</v>
          </cell>
          <cell r="BW241" t="str">
            <v>1.0000</v>
          </cell>
          <cell r="BX241" t="str">
            <v>1.0000</v>
          </cell>
          <cell r="BY241" t="str">
            <v>1.0000</v>
          </cell>
          <cell r="BZ241" t="str">
            <v>1.0000</v>
          </cell>
          <cell r="CA241">
            <v>2</v>
          </cell>
          <cell r="CB241">
            <v>2</v>
          </cell>
          <cell r="CC241">
            <v>226268</v>
          </cell>
          <cell r="CD241">
            <v>-1</v>
          </cell>
          <cell r="CE241" t="str">
            <v>13155900100012</v>
          </cell>
        </row>
        <row r="242">
          <cell r="C242" t="str">
            <v>13219300200011</v>
          </cell>
          <cell r="D242" t="str">
            <v>1321930020001</v>
          </cell>
          <cell r="E242" t="str">
            <v>05/03/2018</v>
          </cell>
          <cell r="F242" t="str">
            <v>SAO GLOBAL LLC</v>
          </cell>
          <cell r="G242" t="str">
            <v>SUMMIT FENCE SOUTH</v>
          </cell>
          <cell r="H242">
            <v>0</v>
          </cell>
          <cell r="I242" t="str">
            <v>4116 ROSE WAY LN</v>
          </cell>
          <cell r="J242" t="str">
            <v>HOUSTON</v>
          </cell>
          <cell r="K242" t="str">
            <v>77025</v>
          </cell>
          <cell r="L242">
            <v>407428</v>
          </cell>
          <cell r="M242">
            <v>0</v>
          </cell>
          <cell r="N242">
            <v>408022</v>
          </cell>
          <cell r="O242">
            <v>0</v>
          </cell>
          <cell r="P242" t="e">
            <v>#REF!</v>
          </cell>
          <cell r="Q242" t="str">
            <v>COMMERCIAL</v>
          </cell>
          <cell r="R242" t="str">
            <v>1</v>
          </cell>
          <cell r="S242" t="str">
            <v>4399</v>
          </cell>
          <cell r="T242" t="str">
            <v>8454</v>
          </cell>
          <cell r="U242" t="str">
            <v>S</v>
          </cell>
          <cell r="V242" t="str">
            <v>Open Steel Skeleton</v>
          </cell>
          <cell r="W242">
            <v>52943</v>
          </cell>
          <cell r="X242">
            <v>0</v>
          </cell>
          <cell r="Y242">
            <v>110991</v>
          </cell>
          <cell r="Z242">
            <v>0</v>
          </cell>
          <cell r="AA242" t="str">
            <v>.523000</v>
          </cell>
          <cell r="AB242" t="str">
            <v>C</v>
          </cell>
          <cell r="AC242" t="str">
            <v>Average</v>
          </cell>
          <cell r="AD242" t="str">
            <v>1984</v>
          </cell>
          <cell r="AE242" t="str">
            <v>1984</v>
          </cell>
          <cell r="AF242" t="str">
            <v>0</v>
          </cell>
          <cell r="AG242" t="str">
            <v>2011</v>
          </cell>
          <cell r="AH242">
            <v>0</v>
          </cell>
          <cell r="AI242" t="str">
            <v>12/30/1899</v>
          </cell>
          <cell r="AJ242" t="str">
            <v>1/2 BLDG OFFICE ENCLOSURE. FAIR QUALITY. RE-ADDED TO EXTRA FEATURES FOR 2011</v>
          </cell>
          <cell r="AK242">
            <v>3072</v>
          </cell>
          <cell r="AL242">
            <v>5033</v>
          </cell>
          <cell r="AM242">
            <v>0</v>
          </cell>
          <cell r="AN242">
            <v>0</v>
          </cell>
          <cell r="AO242">
            <v>0</v>
          </cell>
          <cell r="AP242">
            <v>3072</v>
          </cell>
          <cell r="AQ242">
            <v>256</v>
          </cell>
          <cell r="AR242">
            <v>1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 t="str">
            <v>20</v>
          </cell>
          <cell r="BB242" t="str">
            <v>RES B BLK 2</v>
          </cell>
          <cell r="BC242" t="str">
            <v>ROSEWAY ESTATES</v>
          </cell>
          <cell r="BD242" t="str">
            <v>6020</v>
          </cell>
          <cell r="BE242" t="str">
            <v>Inner Loop South</v>
          </cell>
          <cell r="BF242" t="str">
            <v>112</v>
          </cell>
          <cell r="BG242" t="str">
            <v>1B Linkwood, Willow Meadows, Knollwood Vlg Areas</v>
          </cell>
          <cell r="BH242" t="str">
            <v>5933.00</v>
          </cell>
          <cell r="BI242" t="str">
            <v>0</v>
          </cell>
          <cell r="BJ242" t="str">
            <v>01</v>
          </cell>
          <cell r="BK242" t="str">
            <v>5253C</v>
          </cell>
          <cell r="BL242" t="str">
            <v>532W</v>
          </cell>
          <cell r="BM242" t="str">
            <v>001 040 041 042 043 044 048 061</v>
          </cell>
          <cell r="BN242" t="str">
            <v>Real, Commercial</v>
          </cell>
          <cell r="BO242" t="str">
            <v>F1</v>
          </cell>
          <cell r="BP242" t="str">
            <v>Real, Commercial</v>
          </cell>
          <cell r="BQ242" t="str">
            <v>Warehouse - Metallic</v>
          </cell>
          <cell r="BR242" t="str">
            <v>Shell, Industrial</v>
          </cell>
          <cell r="BS242" t="str">
            <v>8004</v>
          </cell>
          <cell r="BT242" t="str">
            <v>Land Neighborhood Section 4</v>
          </cell>
          <cell r="BU242">
            <v>37649</v>
          </cell>
          <cell r="BV242" t="str">
            <v>SF</v>
          </cell>
          <cell r="BW242" t="str">
            <v>1.0000</v>
          </cell>
          <cell r="BX242" t="str">
            <v>1.0000</v>
          </cell>
          <cell r="BY242" t="str">
            <v>1.0000</v>
          </cell>
          <cell r="BZ242" t="str">
            <v>1.0000</v>
          </cell>
          <cell r="CA242">
            <v>8</v>
          </cell>
          <cell r="CB242">
            <v>8</v>
          </cell>
          <cell r="CC242">
            <v>301192</v>
          </cell>
          <cell r="CD242">
            <v>-1</v>
          </cell>
          <cell r="CE242" t="str">
            <v>13219300200011</v>
          </cell>
        </row>
        <row r="243">
          <cell r="C243" t="str">
            <v>13243700100011</v>
          </cell>
          <cell r="D243" t="str">
            <v>1324370010001</v>
          </cell>
          <cell r="E243" t="str">
            <v>01/01/2011</v>
          </cell>
          <cell r="F243" t="str">
            <v>SOUTH YARD LLC</v>
          </cell>
          <cell r="G243" t="str">
            <v>TEXAS STEEL CONVERSION</v>
          </cell>
          <cell r="H243" t="str">
            <v>Noel</v>
          </cell>
          <cell r="I243" t="str">
            <v>8006 CANYON ST</v>
          </cell>
          <cell r="J243" t="str">
            <v>HOUSTON</v>
          </cell>
          <cell r="K243" t="str">
            <v>77051</v>
          </cell>
          <cell r="L243">
            <v>2000000</v>
          </cell>
          <cell r="M243">
            <v>2616306</v>
          </cell>
          <cell r="N243">
            <v>2616120</v>
          </cell>
          <cell r="O243">
            <v>0</v>
          </cell>
          <cell r="P243" t="e">
            <v>#REF!</v>
          </cell>
          <cell r="Q243" t="str">
            <v>COMMERCIAL</v>
          </cell>
          <cell r="R243" t="str">
            <v>1</v>
          </cell>
          <cell r="S243" t="str">
            <v>4399</v>
          </cell>
          <cell r="T243" t="str">
            <v>8454</v>
          </cell>
          <cell r="U243" t="str">
            <v>S</v>
          </cell>
          <cell r="V243" t="str">
            <v>Open Steel Skeleton</v>
          </cell>
          <cell r="W243">
            <v>901723</v>
          </cell>
          <cell r="X243">
            <v>0</v>
          </cell>
          <cell r="Y243">
            <v>1086413</v>
          </cell>
          <cell r="Z243">
            <v>0</v>
          </cell>
          <cell r="AA243" t="str">
            <v>.170000</v>
          </cell>
          <cell r="AB243" t="str">
            <v>C</v>
          </cell>
          <cell r="AC243" t="str">
            <v>Average</v>
          </cell>
          <cell r="AD243" t="str">
            <v>2011</v>
          </cell>
          <cell r="AE243" t="str">
            <v>2011</v>
          </cell>
          <cell r="AF243" t="str">
            <v>0</v>
          </cell>
          <cell r="AG243" t="str">
            <v>1973</v>
          </cell>
          <cell r="AH243" t="str">
            <v>888</v>
          </cell>
          <cell r="AI243" t="str">
            <v>01/01/2004</v>
          </cell>
          <cell r="AJ243" t="str">
            <v>TEXAS STEEL CONVERSION  713-733-6013  ALSO ADDRESS 3102 HOLMES RD</v>
          </cell>
          <cell r="AK243">
            <v>27750</v>
          </cell>
          <cell r="AL243">
            <v>27750</v>
          </cell>
          <cell r="AM243">
            <v>0</v>
          </cell>
          <cell r="AN243">
            <v>0</v>
          </cell>
          <cell r="AO243">
            <v>0</v>
          </cell>
          <cell r="AP243">
            <v>27750</v>
          </cell>
          <cell r="AQ243">
            <v>1090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 t="str">
            <v>20</v>
          </cell>
          <cell r="BB243" t="str">
            <v>RES A BLK 1</v>
          </cell>
          <cell r="BC243" t="str">
            <v>TEXAS STEEL CONVERSION HOLMES ROAD</v>
          </cell>
          <cell r="BD243" t="str">
            <v>6020</v>
          </cell>
          <cell r="BE243" t="str">
            <v>Inner Loop South</v>
          </cell>
          <cell r="BF243" t="str">
            <v>132</v>
          </cell>
          <cell r="BG243" t="str">
            <v>1C South of Old Spanish Trail btwn SH 288 and I-45</v>
          </cell>
          <cell r="BH243" t="str">
            <v>5943.01</v>
          </cell>
          <cell r="BI243" t="str">
            <v>0</v>
          </cell>
          <cell r="BJ243" t="str">
            <v>01</v>
          </cell>
          <cell r="BK243">
            <v>0</v>
          </cell>
          <cell r="BL243" t="str">
            <v>533T</v>
          </cell>
          <cell r="BM243" t="str">
            <v>001 040 041 042 043 044 048 061 840</v>
          </cell>
          <cell r="BN243" t="str">
            <v>Real, Commercial</v>
          </cell>
          <cell r="BO243" t="str">
            <v>F1</v>
          </cell>
          <cell r="BP243" t="str">
            <v>Real, Commercial</v>
          </cell>
          <cell r="BQ243" t="str">
            <v>Warehouse - Metallic</v>
          </cell>
          <cell r="BR243" t="str">
            <v>Shell, Industrial</v>
          </cell>
          <cell r="BS243" t="str">
            <v>8003</v>
          </cell>
          <cell r="BT243" t="str">
            <v>Land Neighborhood Section 3</v>
          </cell>
          <cell r="BU243">
            <v>578438</v>
          </cell>
          <cell r="BV243" t="str">
            <v>SF</v>
          </cell>
          <cell r="BW243" t="str">
            <v>1.0000</v>
          </cell>
          <cell r="BX243" t="str">
            <v>1.0000</v>
          </cell>
          <cell r="BY243" t="str">
            <v>.7000</v>
          </cell>
          <cell r="BZ243" t="str">
            <v>.7000</v>
          </cell>
          <cell r="CA243">
            <v>3</v>
          </cell>
          <cell r="CB243">
            <v>2</v>
          </cell>
          <cell r="CC243">
            <v>1214720</v>
          </cell>
          <cell r="CD243">
            <v>-1</v>
          </cell>
          <cell r="CE243" t="str">
            <v>13243700100011</v>
          </cell>
        </row>
        <row r="244">
          <cell r="C244" t="str">
            <v>13243700100012</v>
          </cell>
          <cell r="D244" t="str">
            <v>1324370010001</v>
          </cell>
          <cell r="E244" t="str">
            <v>01/01/2011</v>
          </cell>
          <cell r="F244" t="str">
            <v>SOUTH YARD LLC</v>
          </cell>
          <cell r="G244" t="str">
            <v>TEXAS STEEL CONVERSION</v>
          </cell>
          <cell r="H244" t="str">
            <v>Noel</v>
          </cell>
          <cell r="I244" t="str">
            <v>8006 CANYON ST</v>
          </cell>
          <cell r="J244" t="str">
            <v>HOUSTON</v>
          </cell>
          <cell r="K244" t="str">
            <v>77051</v>
          </cell>
          <cell r="L244">
            <v>2000000</v>
          </cell>
          <cell r="M244">
            <v>2616306</v>
          </cell>
          <cell r="N244">
            <v>2616120</v>
          </cell>
          <cell r="O244">
            <v>0</v>
          </cell>
          <cell r="P244" t="e">
            <v>#REF!</v>
          </cell>
          <cell r="Q244" t="str">
            <v>COMMERCIAL</v>
          </cell>
          <cell r="R244" t="str">
            <v>2</v>
          </cell>
          <cell r="S244" t="str">
            <v>4397</v>
          </cell>
          <cell r="T244" t="str">
            <v>8454</v>
          </cell>
          <cell r="U244" t="str">
            <v>C</v>
          </cell>
          <cell r="V244" t="str">
            <v>Masonry Bearing</v>
          </cell>
          <cell r="W244">
            <v>49383</v>
          </cell>
          <cell r="X244">
            <v>0</v>
          </cell>
          <cell r="Y244">
            <v>98766</v>
          </cell>
          <cell r="Z244">
            <v>0</v>
          </cell>
          <cell r="AA244" t="str">
            <v>.500000</v>
          </cell>
          <cell r="AB244" t="str">
            <v>D</v>
          </cell>
          <cell r="AC244" t="str">
            <v>Low</v>
          </cell>
          <cell r="AD244" t="str">
            <v>1972</v>
          </cell>
          <cell r="AE244" t="str">
            <v>1972</v>
          </cell>
          <cell r="AF244" t="str">
            <v>2012</v>
          </cell>
          <cell r="AG244" t="str">
            <v>1973</v>
          </cell>
          <cell r="AH244">
            <v>0</v>
          </cell>
          <cell r="AI244" t="str">
            <v>01/01/1997</v>
          </cell>
          <cell r="AJ244" t="str">
            <v>7/2012-BLDG BEING REMODELED AS A OFFICE BLDG.  COMPLETELY GUTTED AT TIME OF INSPECTION  CONNECTED WITH BUILDING 6</v>
          </cell>
          <cell r="AK244">
            <v>2700</v>
          </cell>
          <cell r="AL244">
            <v>2700</v>
          </cell>
          <cell r="AM244">
            <v>0</v>
          </cell>
          <cell r="AN244">
            <v>0</v>
          </cell>
          <cell r="AO244">
            <v>0</v>
          </cell>
          <cell r="AP244">
            <v>2700</v>
          </cell>
          <cell r="AQ244">
            <v>210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 t="str">
            <v>20</v>
          </cell>
          <cell r="BB244" t="str">
            <v>RES A BLK 1</v>
          </cell>
          <cell r="BC244" t="str">
            <v>TEXAS STEEL CONVERSION HOLMES ROAD</v>
          </cell>
          <cell r="BD244" t="str">
            <v>6020</v>
          </cell>
          <cell r="BE244" t="str">
            <v>Inner Loop South</v>
          </cell>
          <cell r="BF244" t="str">
            <v>132</v>
          </cell>
          <cell r="BG244" t="str">
            <v>1C South of Old Spanish Trail btwn SH 288 and I-45</v>
          </cell>
          <cell r="BH244" t="str">
            <v>5943.01</v>
          </cell>
          <cell r="BI244" t="str">
            <v>0</v>
          </cell>
          <cell r="BJ244" t="str">
            <v>01</v>
          </cell>
          <cell r="BK244">
            <v>0</v>
          </cell>
          <cell r="BL244" t="str">
            <v>533T</v>
          </cell>
          <cell r="BM244" t="str">
            <v>001 040 041 042 043 044 048 061 840</v>
          </cell>
          <cell r="BN244" t="str">
            <v>Real, Commercial</v>
          </cell>
          <cell r="BO244" t="str">
            <v>F1</v>
          </cell>
          <cell r="BP244" t="str">
            <v>Real, Commercial</v>
          </cell>
          <cell r="BQ244" t="str">
            <v>Office - Warehouse</v>
          </cell>
          <cell r="BR244" t="str">
            <v>Shell, Industrial</v>
          </cell>
          <cell r="BS244" t="str">
            <v>8003</v>
          </cell>
          <cell r="BT244" t="str">
            <v>Land Neighborhood Section 3</v>
          </cell>
          <cell r="BU244">
            <v>43560</v>
          </cell>
          <cell r="BV244" t="str">
            <v>SF</v>
          </cell>
          <cell r="BW244" t="str">
            <v>1.0000</v>
          </cell>
          <cell r="BX244" t="str">
            <v>1.0000</v>
          </cell>
          <cell r="BY244" t="str">
            <v>.7000</v>
          </cell>
          <cell r="BZ244" t="str">
            <v>.7000</v>
          </cell>
          <cell r="CA244">
            <v>3</v>
          </cell>
          <cell r="CB244">
            <v>2</v>
          </cell>
          <cell r="CC244">
            <v>91476</v>
          </cell>
          <cell r="CD244">
            <v>-1</v>
          </cell>
          <cell r="CE244" t="str">
            <v>13243700100012</v>
          </cell>
        </row>
        <row r="245">
          <cell r="C245" t="str">
            <v>13243700100013</v>
          </cell>
          <cell r="D245" t="str">
            <v>1324370010001</v>
          </cell>
          <cell r="E245" t="str">
            <v>01/01/2011</v>
          </cell>
          <cell r="F245" t="str">
            <v>SOUTH YARD LLC</v>
          </cell>
          <cell r="G245" t="str">
            <v>TEXAS STEEL CONVERSION</v>
          </cell>
          <cell r="H245" t="str">
            <v>Noel</v>
          </cell>
          <cell r="I245" t="str">
            <v>8006 CANYON ST</v>
          </cell>
          <cell r="J245" t="str">
            <v>HOUSTON</v>
          </cell>
          <cell r="K245" t="str">
            <v>77051</v>
          </cell>
          <cell r="L245">
            <v>2000000</v>
          </cell>
          <cell r="M245">
            <v>2616306</v>
          </cell>
          <cell r="N245">
            <v>2616120</v>
          </cell>
          <cell r="O245">
            <v>0</v>
          </cell>
          <cell r="P245" t="e">
            <v>#REF!</v>
          </cell>
          <cell r="Q245" t="str">
            <v>COMMERCIAL</v>
          </cell>
          <cell r="R245" t="str">
            <v>3</v>
          </cell>
          <cell r="S245" t="str">
            <v>4399</v>
          </cell>
          <cell r="T245" t="str">
            <v>8454</v>
          </cell>
          <cell r="U245" t="str">
            <v>S</v>
          </cell>
          <cell r="V245" t="str">
            <v>Open Steel Skeleton</v>
          </cell>
          <cell r="W245">
            <v>80358</v>
          </cell>
          <cell r="X245">
            <v>0</v>
          </cell>
          <cell r="Y245">
            <v>222474</v>
          </cell>
          <cell r="Z245">
            <v>0</v>
          </cell>
          <cell r="AA245" t="str">
            <v>.638800</v>
          </cell>
          <cell r="AB245" t="str">
            <v>C</v>
          </cell>
          <cell r="AC245" t="str">
            <v>Average</v>
          </cell>
          <cell r="AD245" t="str">
            <v>1972</v>
          </cell>
          <cell r="AE245" t="str">
            <v>1972</v>
          </cell>
          <cell r="AF245" t="str">
            <v>0</v>
          </cell>
          <cell r="AG245" t="str">
            <v>1973</v>
          </cell>
          <cell r="AH245">
            <v>0</v>
          </cell>
          <cell r="AI245" t="str">
            <v>01/01/1997</v>
          </cell>
          <cell r="AJ245">
            <v>0</v>
          </cell>
          <cell r="AK245">
            <v>5920</v>
          </cell>
          <cell r="AL245">
            <v>7720</v>
          </cell>
          <cell r="AM245">
            <v>0</v>
          </cell>
          <cell r="AN245">
            <v>0</v>
          </cell>
          <cell r="AO245">
            <v>0</v>
          </cell>
          <cell r="AP245">
            <v>5920</v>
          </cell>
          <cell r="AQ245">
            <v>328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 t="str">
            <v>20</v>
          </cell>
          <cell r="BB245" t="str">
            <v>RES A BLK 1</v>
          </cell>
          <cell r="BC245" t="str">
            <v>TEXAS STEEL CONVERSION HOLMES ROAD</v>
          </cell>
          <cell r="BD245" t="str">
            <v>6020</v>
          </cell>
          <cell r="BE245" t="str">
            <v>Inner Loop South</v>
          </cell>
          <cell r="BF245" t="str">
            <v>132</v>
          </cell>
          <cell r="BG245" t="str">
            <v>1C South of Old Spanish Trail btwn SH 288 and I-45</v>
          </cell>
          <cell r="BH245" t="str">
            <v>5943.01</v>
          </cell>
          <cell r="BI245" t="str">
            <v>0</v>
          </cell>
          <cell r="BJ245" t="str">
            <v>01</v>
          </cell>
          <cell r="BK245">
            <v>0</v>
          </cell>
          <cell r="BL245" t="str">
            <v>533T</v>
          </cell>
          <cell r="BM245" t="str">
            <v>001 040 041 042 043 044 048 061 840</v>
          </cell>
          <cell r="BN245" t="str">
            <v>Real, Commercial</v>
          </cell>
          <cell r="BO245" t="str">
            <v>F1</v>
          </cell>
          <cell r="BP245" t="str">
            <v>Real, Commercial</v>
          </cell>
          <cell r="BQ245" t="str">
            <v>Warehouse - Metallic</v>
          </cell>
          <cell r="BR245" t="str">
            <v>Shell, Industrial</v>
          </cell>
          <cell r="BS245" t="str">
            <v>8003</v>
          </cell>
          <cell r="BT245" t="str">
            <v>Land Neighborhood Section 3</v>
          </cell>
          <cell r="BU245">
            <v>43560</v>
          </cell>
          <cell r="BV245" t="str">
            <v>SF</v>
          </cell>
          <cell r="BW245" t="str">
            <v>1.0000</v>
          </cell>
          <cell r="BX245" t="str">
            <v>1.0000</v>
          </cell>
          <cell r="BY245" t="str">
            <v>.7000</v>
          </cell>
          <cell r="BZ245" t="str">
            <v>.7000</v>
          </cell>
          <cell r="CA245">
            <v>3</v>
          </cell>
          <cell r="CB245">
            <v>2</v>
          </cell>
          <cell r="CC245">
            <v>91476</v>
          </cell>
          <cell r="CD245">
            <v>-1</v>
          </cell>
          <cell r="CE245" t="str">
            <v>13243700100013</v>
          </cell>
        </row>
        <row r="246">
          <cell r="C246" t="str">
            <v>13243700100014</v>
          </cell>
          <cell r="D246" t="str">
            <v>1324370010001</v>
          </cell>
          <cell r="E246" t="str">
            <v>01/01/2011</v>
          </cell>
          <cell r="F246" t="str">
            <v>SOUTH YARD LLC</v>
          </cell>
          <cell r="G246" t="str">
            <v>TEXAS STEEL CONVERSION</v>
          </cell>
          <cell r="H246" t="str">
            <v>Noel</v>
          </cell>
          <cell r="I246" t="str">
            <v>8006 CANYON ST</v>
          </cell>
          <cell r="J246" t="str">
            <v>HOUSTON</v>
          </cell>
          <cell r="K246" t="str">
            <v>77051</v>
          </cell>
          <cell r="L246">
            <v>2000000</v>
          </cell>
          <cell r="M246">
            <v>2616306</v>
          </cell>
          <cell r="N246">
            <v>2616120</v>
          </cell>
          <cell r="O246">
            <v>0</v>
          </cell>
          <cell r="P246" t="e">
            <v>#REF!</v>
          </cell>
          <cell r="Q246" t="str">
            <v>COMMERCIAL</v>
          </cell>
          <cell r="R246" t="str">
            <v>4</v>
          </cell>
          <cell r="S246" t="str">
            <v>4399</v>
          </cell>
          <cell r="T246" t="str">
            <v>8454</v>
          </cell>
          <cell r="U246" t="str">
            <v>S</v>
          </cell>
          <cell r="V246" t="str">
            <v>Open Steel Skeleton</v>
          </cell>
          <cell r="W246">
            <v>53557</v>
          </cell>
          <cell r="X246">
            <v>0</v>
          </cell>
          <cell r="Y246">
            <v>107114</v>
          </cell>
          <cell r="Z246">
            <v>0</v>
          </cell>
          <cell r="AA246" t="str">
            <v>.500000</v>
          </cell>
          <cell r="AB246" t="str">
            <v>C</v>
          </cell>
          <cell r="AC246" t="str">
            <v>Average</v>
          </cell>
          <cell r="AD246" t="str">
            <v>1972</v>
          </cell>
          <cell r="AE246" t="str">
            <v>1972</v>
          </cell>
          <cell r="AF246" t="str">
            <v>0</v>
          </cell>
          <cell r="AG246" t="str">
            <v>1973</v>
          </cell>
          <cell r="AH246">
            <v>0</v>
          </cell>
          <cell r="AI246" t="str">
            <v>01/01/1997</v>
          </cell>
          <cell r="AJ246">
            <v>0</v>
          </cell>
          <cell r="AK246">
            <v>2720</v>
          </cell>
          <cell r="AL246">
            <v>2720</v>
          </cell>
          <cell r="AM246">
            <v>0</v>
          </cell>
          <cell r="AN246">
            <v>0</v>
          </cell>
          <cell r="AO246">
            <v>0</v>
          </cell>
          <cell r="AP246">
            <v>2720</v>
          </cell>
          <cell r="AQ246">
            <v>216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 t="str">
            <v>20</v>
          </cell>
          <cell r="BB246" t="str">
            <v>RES A BLK 1</v>
          </cell>
          <cell r="BC246" t="str">
            <v>TEXAS STEEL CONVERSION HOLMES ROAD</v>
          </cell>
          <cell r="BD246" t="str">
            <v>6020</v>
          </cell>
          <cell r="BE246" t="str">
            <v>Inner Loop South</v>
          </cell>
          <cell r="BF246" t="str">
            <v>132</v>
          </cell>
          <cell r="BG246" t="str">
            <v>1C South of Old Spanish Trail btwn SH 288 and I-45</v>
          </cell>
          <cell r="BH246" t="str">
            <v>5943.01</v>
          </cell>
          <cell r="BI246" t="str">
            <v>0</v>
          </cell>
          <cell r="BJ246" t="str">
            <v>01</v>
          </cell>
          <cell r="BK246">
            <v>0</v>
          </cell>
          <cell r="BL246" t="str">
            <v>533T</v>
          </cell>
          <cell r="BM246" t="str">
            <v>001 040 041 042 043 044 048 061 840</v>
          </cell>
          <cell r="BN246" t="str">
            <v>Real, Commercial</v>
          </cell>
          <cell r="BO246" t="str">
            <v>F1</v>
          </cell>
          <cell r="BP246" t="str">
            <v>Real, Commercial</v>
          </cell>
          <cell r="BQ246" t="str">
            <v>Warehouse - Metallic</v>
          </cell>
          <cell r="BR246" t="str">
            <v>Shell, Industrial</v>
          </cell>
          <cell r="BS246" t="str">
            <v>8003</v>
          </cell>
          <cell r="BT246" t="str">
            <v>Land Neighborhood Section 3</v>
          </cell>
          <cell r="BU246">
            <v>578438</v>
          </cell>
          <cell r="BV246" t="str">
            <v>SF</v>
          </cell>
          <cell r="BW246" t="str">
            <v>1.0000</v>
          </cell>
          <cell r="BX246" t="str">
            <v>1.0000</v>
          </cell>
          <cell r="BY246" t="str">
            <v>.7000</v>
          </cell>
          <cell r="BZ246" t="str">
            <v>.7000</v>
          </cell>
          <cell r="CA246">
            <v>3</v>
          </cell>
          <cell r="CB246">
            <v>2</v>
          </cell>
          <cell r="CC246">
            <v>1214720</v>
          </cell>
          <cell r="CD246">
            <v>-1</v>
          </cell>
          <cell r="CE246" t="str">
            <v>13243700100014</v>
          </cell>
        </row>
        <row r="247">
          <cell r="C247" t="str">
            <v>13243700100015</v>
          </cell>
          <cell r="D247" t="str">
            <v>1324370010001</v>
          </cell>
          <cell r="E247" t="str">
            <v>01/01/2011</v>
          </cell>
          <cell r="F247" t="str">
            <v>SOUTH YARD LLC</v>
          </cell>
          <cell r="G247" t="str">
            <v>TEXAS STEEL CONVERSION</v>
          </cell>
          <cell r="H247" t="str">
            <v>Noel</v>
          </cell>
          <cell r="I247" t="str">
            <v>8006 CANYON ST</v>
          </cell>
          <cell r="J247" t="str">
            <v>HOUSTON</v>
          </cell>
          <cell r="K247" t="str">
            <v>77051</v>
          </cell>
          <cell r="L247">
            <v>2000000</v>
          </cell>
          <cell r="M247">
            <v>2616306</v>
          </cell>
          <cell r="N247">
            <v>2616120</v>
          </cell>
          <cell r="O247">
            <v>0</v>
          </cell>
          <cell r="P247" t="e">
            <v>#REF!</v>
          </cell>
          <cell r="Q247" t="str">
            <v>COMMERCIAL</v>
          </cell>
          <cell r="R247" t="str">
            <v>5</v>
          </cell>
          <cell r="S247" t="str">
            <v>4373</v>
          </cell>
          <cell r="T247" t="str">
            <v>8344</v>
          </cell>
          <cell r="U247" t="str">
            <v>C</v>
          </cell>
          <cell r="V247" t="str">
            <v>Masonry Bearing</v>
          </cell>
          <cell r="W247">
            <v>42347</v>
          </cell>
          <cell r="X247">
            <v>0</v>
          </cell>
          <cell r="Y247">
            <v>94104</v>
          </cell>
          <cell r="Z247">
            <v>0</v>
          </cell>
          <cell r="AA247" t="str">
            <v>.550000</v>
          </cell>
          <cell r="AB247" t="str">
            <v>D</v>
          </cell>
          <cell r="AC247" t="str">
            <v>Low</v>
          </cell>
          <cell r="AD247" t="str">
            <v>1970</v>
          </cell>
          <cell r="AE247" t="str">
            <v>1970</v>
          </cell>
          <cell r="AF247" t="str">
            <v>0</v>
          </cell>
          <cell r="AG247" t="str">
            <v>1971</v>
          </cell>
          <cell r="AH247">
            <v>0</v>
          </cell>
          <cell r="AI247" t="str">
            <v>01/01/1997</v>
          </cell>
          <cell r="AJ247" t="str">
            <v>NOW 100% NEW OFFICE INSIDE</v>
          </cell>
          <cell r="AK247">
            <v>1200</v>
          </cell>
          <cell r="AL247">
            <v>1200</v>
          </cell>
          <cell r="AM247">
            <v>0</v>
          </cell>
          <cell r="AN247">
            <v>0</v>
          </cell>
          <cell r="AO247">
            <v>0</v>
          </cell>
          <cell r="AP247">
            <v>1200</v>
          </cell>
          <cell r="AQ247">
            <v>140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 t="str">
            <v>20</v>
          </cell>
          <cell r="BB247" t="str">
            <v>RES A BLK 1</v>
          </cell>
          <cell r="BC247" t="str">
            <v>TEXAS STEEL CONVERSION HOLMES ROAD</v>
          </cell>
          <cell r="BD247" t="str">
            <v>6020</v>
          </cell>
          <cell r="BE247" t="str">
            <v>Inner Loop South</v>
          </cell>
          <cell r="BF247" t="str">
            <v>132</v>
          </cell>
          <cell r="BG247" t="str">
            <v>1C South of Old Spanish Trail btwn SH 288 and I-45</v>
          </cell>
          <cell r="BH247" t="str">
            <v>5943.01</v>
          </cell>
          <cell r="BI247" t="str">
            <v>0</v>
          </cell>
          <cell r="BJ247" t="str">
            <v>01</v>
          </cell>
          <cell r="BK247">
            <v>0</v>
          </cell>
          <cell r="BL247" t="str">
            <v>533T</v>
          </cell>
          <cell r="BM247" t="str">
            <v>001 040 041 042 043 044 048 061 840</v>
          </cell>
          <cell r="BN247" t="str">
            <v>Real, Commercial</v>
          </cell>
          <cell r="BO247" t="str">
            <v>F1</v>
          </cell>
          <cell r="BP247" t="str">
            <v>Real, Commercial</v>
          </cell>
          <cell r="BQ247" t="str">
            <v>Retail Single-Occupancy</v>
          </cell>
          <cell r="BR247" t="str">
            <v>Office Building</v>
          </cell>
          <cell r="BS247" t="str">
            <v>8003</v>
          </cell>
          <cell r="BT247" t="str">
            <v>Land Neighborhood Section 3</v>
          </cell>
          <cell r="BU247">
            <v>578438</v>
          </cell>
          <cell r="BV247" t="str">
            <v>SF</v>
          </cell>
          <cell r="BW247" t="str">
            <v>1.0000</v>
          </cell>
          <cell r="BX247" t="str">
            <v>1.0000</v>
          </cell>
          <cell r="BY247" t="str">
            <v>.7000</v>
          </cell>
          <cell r="BZ247" t="str">
            <v>.7000</v>
          </cell>
          <cell r="CA247">
            <v>3</v>
          </cell>
          <cell r="CB247">
            <v>2</v>
          </cell>
          <cell r="CC247">
            <v>1214720</v>
          </cell>
          <cell r="CD247">
            <v>-1</v>
          </cell>
          <cell r="CE247" t="str">
            <v>13243700100015</v>
          </cell>
        </row>
        <row r="248">
          <cell r="C248" t="str">
            <v>13243700100016</v>
          </cell>
          <cell r="D248" t="str">
            <v>1324370010001</v>
          </cell>
          <cell r="E248" t="str">
            <v>01/01/2011</v>
          </cell>
          <cell r="F248" t="str">
            <v>SOUTH YARD LLC</v>
          </cell>
          <cell r="G248" t="str">
            <v>TEXAS STEEL CONVERSION</v>
          </cell>
          <cell r="H248" t="str">
            <v>Noel</v>
          </cell>
          <cell r="I248" t="str">
            <v>8006 CANYON ST</v>
          </cell>
          <cell r="J248" t="str">
            <v>HOUSTON</v>
          </cell>
          <cell r="K248" t="str">
            <v>77051</v>
          </cell>
          <cell r="L248">
            <v>2000000</v>
          </cell>
          <cell r="M248">
            <v>2616306</v>
          </cell>
          <cell r="N248">
            <v>2616120</v>
          </cell>
          <cell r="O248">
            <v>0</v>
          </cell>
          <cell r="P248" t="e">
            <v>#REF!</v>
          </cell>
          <cell r="Q248" t="str">
            <v>COMMERCIAL</v>
          </cell>
          <cell r="R248" t="str">
            <v>6</v>
          </cell>
          <cell r="S248" t="str">
            <v>4399</v>
          </cell>
          <cell r="T248" t="str">
            <v>8454</v>
          </cell>
          <cell r="U248" t="str">
            <v>S</v>
          </cell>
          <cell r="V248" t="str">
            <v>Open Steel Skeleton</v>
          </cell>
          <cell r="W248">
            <v>159715</v>
          </cell>
          <cell r="X248">
            <v>0</v>
          </cell>
          <cell r="Y248">
            <v>319430</v>
          </cell>
          <cell r="Z248">
            <v>0</v>
          </cell>
          <cell r="AA248" t="str">
            <v>.500000</v>
          </cell>
          <cell r="AB248" t="str">
            <v>C</v>
          </cell>
          <cell r="AC248" t="str">
            <v>Average</v>
          </cell>
          <cell r="AD248" t="str">
            <v>1972</v>
          </cell>
          <cell r="AE248" t="str">
            <v>1972</v>
          </cell>
          <cell r="AF248" t="str">
            <v>0</v>
          </cell>
          <cell r="AG248" t="str">
            <v>2012</v>
          </cell>
          <cell r="AH248">
            <v>0</v>
          </cell>
          <cell r="AI248" t="str">
            <v>12/30/1899</v>
          </cell>
          <cell r="AJ248" t="str">
            <v>SEE BUILDING 2,ON ONE END</v>
          </cell>
          <cell r="AK248">
            <v>8500</v>
          </cell>
          <cell r="AL248">
            <v>10300</v>
          </cell>
          <cell r="AM248">
            <v>0</v>
          </cell>
          <cell r="AN248">
            <v>0</v>
          </cell>
          <cell r="AO248">
            <v>0</v>
          </cell>
          <cell r="AP248">
            <v>8500</v>
          </cell>
          <cell r="AQ248">
            <v>440</v>
          </cell>
          <cell r="AR248">
            <v>1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 t="str">
            <v>20</v>
          </cell>
          <cell r="BB248" t="str">
            <v>RES A BLK 1</v>
          </cell>
          <cell r="BC248" t="str">
            <v>TEXAS STEEL CONVERSION HOLMES ROAD</v>
          </cell>
          <cell r="BD248" t="str">
            <v>6020</v>
          </cell>
          <cell r="BE248" t="str">
            <v>Inner Loop South</v>
          </cell>
          <cell r="BF248" t="str">
            <v>132</v>
          </cell>
          <cell r="BG248" t="str">
            <v>1C South of Old Spanish Trail btwn SH 288 and I-45</v>
          </cell>
          <cell r="BH248" t="str">
            <v>5943.01</v>
          </cell>
          <cell r="BI248" t="str">
            <v>0</v>
          </cell>
          <cell r="BJ248" t="str">
            <v>01</v>
          </cell>
          <cell r="BK248">
            <v>0</v>
          </cell>
          <cell r="BL248" t="str">
            <v>533T</v>
          </cell>
          <cell r="BM248" t="str">
            <v>001 040 041 042 043 044 048 061 840</v>
          </cell>
          <cell r="BN248" t="str">
            <v>Real, Commercial</v>
          </cell>
          <cell r="BO248" t="str">
            <v>F1</v>
          </cell>
          <cell r="BP248" t="str">
            <v>Real, Commercial</v>
          </cell>
          <cell r="BQ248" t="str">
            <v>Warehouse - Metallic</v>
          </cell>
          <cell r="BR248" t="str">
            <v>Shell, Industrial</v>
          </cell>
          <cell r="BS248" t="str">
            <v>8003</v>
          </cell>
          <cell r="BT248" t="str">
            <v>Land Neighborhood Section 3</v>
          </cell>
          <cell r="BU248">
            <v>578438</v>
          </cell>
          <cell r="BV248" t="str">
            <v>SF</v>
          </cell>
          <cell r="BW248" t="str">
            <v>1.0000</v>
          </cell>
          <cell r="BX248" t="str">
            <v>1.0000</v>
          </cell>
          <cell r="BY248" t="str">
            <v>.7000</v>
          </cell>
          <cell r="BZ248" t="str">
            <v>.7000</v>
          </cell>
          <cell r="CA248">
            <v>3</v>
          </cell>
          <cell r="CB248">
            <v>2</v>
          </cell>
          <cell r="CC248">
            <v>1214720</v>
          </cell>
          <cell r="CD248">
            <v>-1</v>
          </cell>
          <cell r="CE248" t="str">
            <v>13243700100016</v>
          </cell>
        </row>
        <row r="249">
          <cell r="C249" t="str">
            <v>13299500100011</v>
          </cell>
          <cell r="D249" t="str">
            <v>1329950010001</v>
          </cell>
          <cell r="E249" t="str">
            <v>01/01/2012</v>
          </cell>
          <cell r="F249" t="str">
            <v>PIERCE JUNCTION PROPERTIES LLC</v>
          </cell>
          <cell r="G249" t="str">
            <v>TEXAS STEEL CONVERSION</v>
          </cell>
          <cell r="H249" t="str">
            <v>Noel</v>
          </cell>
          <cell r="I249" t="str">
            <v>10881 ALMEDA RD D</v>
          </cell>
          <cell r="J249" t="str">
            <v>HOUSTON</v>
          </cell>
          <cell r="K249" t="str">
            <v>77051</v>
          </cell>
          <cell r="L249">
            <v>23500000</v>
          </cell>
          <cell r="M249">
            <v>28389151</v>
          </cell>
          <cell r="N249">
            <v>27827800</v>
          </cell>
          <cell r="O249">
            <v>0</v>
          </cell>
          <cell r="P249" t="e">
            <v>#REF!</v>
          </cell>
          <cell r="Q249" t="str">
            <v>COMMERCIAL</v>
          </cell>
          <cell r="R249" t="str">
            <v>1</v>
          </cell>
          <cell r="S249" t="str">
            <v>4426</v>
          </cell>
          <cell r="T249" t="str">
            <v>9495</v>
          </cell>
          <cell r="U249" t="str">
            <v>S</v>
          </cell>
          <cell r="V249" t="str">
            <v>Open Steel Skeleton</v>
          </cell>
          <cell r="W249">
            <v>3830931</v>
          </cell>
          <cell r="X249">
            <v>0</v>
          </cell>
          <cell r="Y249">
            <v>4304417</v>
          </cell>
          <cell r="Z249">
            <v>0</v>
          </cell>
          <cell r="AA249" t="str">
            <v>.110000</v>
          </cell>
          <cell r="AB249" t="str">
            <v>C</v>
          </cell>
          <cell r="AC249" t="str">
            <v>Average</v>
          </cell>
          <cell r="AD249" t="str">
            <v>2012</v>
          </cell>
          <cell r="AE249" t="str">
            <v>2012</v>
          </cell>
          <cell r="AF249" t="str">
            <v>0</v>
          </cell>
          <cell r="AG249" t="str">
            <v>2014</v>
          </cell>
          <cell r="AH249">
            <v>0</v>
          </cell>
          <cell r="AI249" t="str">
            <v>12/30/1899</v>
          </cell>
          <cell r="AJ249" t="str">
            <v>HEAT TREAT BUILDING</v>
          </cell>
          <cell r="AK249">
            <v>40056</v>
          </cell>
          <cell r="AL249">
            <v>40056</v>
          </cell>
          <cell r="AM249">
            <v>0</v>
          </cell>
          <cell r="AN249">
            <v>0</v>
          </cell>
          <cell r="AO249">
            <v>0</v>
          </cell>
          <cell r="AP249">
            <v>40056</v>
          </cell>
          <cell r="AQ249">
            <v>1198</v>
          </cell>
          <cell r="AR249">
            <v>1</v>
          </cell>
          <cell r="AS249">
            <v>0</v>
          </cell>
          <cell r="AT249">
            <v>0</v>
          </cell>
          <cell r="AU249">
            <v>0</v>
          </cell>
          <cell r="AV249" t="str">
            <v>D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 t="str">
            <v>20</v>
          </cell>
          <cell r="BB249" t="str">
            <v>RES A BLK 1</v>
          </cell>
          <cell r="BC249" t="str">
            <v>PIERCE JUNCTION BUSINESS PARK</v>
          </cell>
          <cell r="BD249" t="str">
            <v>4025</v>
          </cell>
          <cell r="BE249" t="str">
            <v>South</v>
          </cell>
          <cell r="BF249" t="str">
            <v>121</v>
          </cell>
          <cell r="BG249" t="str">
            <v>1B South of US 90, West of SH 288</v>
          </cell>
          <cell r="BH249" t="str">
            <v>5981.12</v>
          </cell>
          <cell r="BI249" t="str">
            <v>0</v>
          </cell>
          <cell r="BJ249" t="str">
            <v>01</v>
          </cell>
          <cell r="BK249" t="str">
            <v>5353B</v>
          </cell>
          <cell r="BL249" t="str">
            <v>533W</v>
          </cell>
          <cell r="BM249" t="str">
            <v>001 040 041 042 043 044 048 061 919 920</v>
          </cell>
          <cell r="BN249" t="str">
            <v>Real, Industrial</v>
          </cell>
          <cell r="BO249" t="str">
            <v>F2</v>
          </cell>
          <cell r="BP249" t="str">
            <v>Real, Industrial</v>
          </cell>
          <cell r="BQ249" t="str">
            <v>Industrial Manufacturing - Heavy</v>
          </cell>
          <cell r="BR249" t="str">
            <v>Industrial, Heavy Mftg</v>
          </cell>
          <cell r="BS249" t="str">
            <v>8003</v>
          </cell>
          <cell r="BT249" t="str">
            <v>Land Neighborhood Section 3</v>
          </cell>
          <cell r="BU249">
            <v>1480169</v>
          </cell>
          <cell r="BV249" t="str">
            <v>SF</v>
          </cell>
          <cell r="BW249" t="str">
            <v>1.0000</v>
          </cell>
          <cell r="BX249" t="str">
            <v>1.0000</v>
          </cell>
          <cell r="BY249" t="str">
            <v>.6000</v>
          </cell>
          <cell r="BZ249" t="str">
            <v>.6000</v>
          </cell>
          <cell r="CA249">
            <v>3</v>
          </cell>
          <cell r="CB249">
            <v>2</v>
          </cell>
          <cell r="CC249">
            <v>2664304</v>
          </cell>
          <cell r="CD249">
            <v>-1</v>
          </cell>
          <cell r="CE249" t="str">
            <v>13299500100011</v>
          </cell>
        </row>
        <row r="250">
          <cell r="C250" t="str">
            <v>13299500100012</v>
          </cell>
          <cell r="D250" t="str">
            <v>1329950010001</v>
          </cell>
          <cell r="E250" t="str">
            <v>01/01/2012</v>
          </cell>
          <cell r="F250" t="str">
            <v>PIERCE JUNCTION PROPERTIES LLC</v>
          </cell>
          <cell r="G250" t="str">
            <v>TEXAS STEEL CONVERSION</v>
          </cell>
          <cell r="H250" t="str">
            <v>Noel</v>
          </cell>
          <cell r="I250" t="str">
            <v>10881 ALMEDA RD D</v>
          </cell>
          <cell r="J250" t="str">
            <v>HOUSTON</v>
          </cell>
          <cell r="K250" t="str">
            <v>77051</v>
          </cell>
          <cell r="L250">
            <v>23500000</v>
          </cell>
          <cell r="M250">
            <v>28389151</v>
          </cell>
          <cell r="N250">
            <v>27827800</v>
          </cell>
          <cell r="O250">
            <v>0</v>
          </cell>
          <cell r="P250" t="e">
            <v>#REF!</v>
          </cell>
          <cell r="Q250" t="str">
            <v>COMMERCIAL</v>
          </cell>
          <cell r="R250" t="str">
            <v>2</v>
          </cell>
          <cell r="S250" t="str">
            <v>4426</v>
          </cell>
          <cell r="T250" t="str">
            <v>9495</v>
          </cell>
          <cell r="U250" t="str">
            <v>S</v>
          </cell>
          <cell r="V250" t="str">
            <v>Open Steel Skeleton</v>
          </cell>
          <cell r="W250">
            <v>3034112</v>
          </cell>
          <cell r="X250">
            <v>0</v>
          </cell>
          <cell r="Y250">
            <v>3371235</v>
          </cell>
          <cell r="Z250">
            <v>0</v>
          </cell>
          <cell r="AA250" t="str">
            <v>.100000</v>
          </cell>
          <cell r="AB250" t="str">
            <v>C</v>
          </cell>
          <cell r="AC250" t="str">
            <v>Average</v>
          </cell>
          <cell r="AD250" t="str">
            <v>2013</v>
          </cell>
          <cell r="AE250" t="str">
            <v>2013</v>
          </cell>
          <cell r="AF250" t="str">
            <v>0</v>
          </cell>
          <cell r="AG250" t="str">
            <v>2014</v>
          </cell>
          <cell r="AH250">
            <v>0</v>
          </cell>
          <cell r="AI250" t="str">
            <v>12/30/1899</v>
          </cell>
          <cell r="AJ250" t="str">
            <v>EMI BUILDING</v>
          </cell>
          <cell r="AK250">
            <v>33100</v>
          </cell>
          <cell r="AL250">
            <v>33660</v>
          </cell>
          <cell r="AM250">
            <v>0</v>
          </cell>
          <cell r="AN250">
            <v>0</v>
          </cell>
          <cell r="AO250">
            <v>0</v>
          </cell>
          <cell r="AP250">
            <v>33100</v>
          </cell>
          <cell r="AQ250">
            <v>862</v>
          </cell>
          <cell r="AR250">
            <v>1</v>
          </cell>
          <cell r="AS250">
            <v>0</v>
          </cell>
          <cell r="AT250">
            <v>0</v>
          </cell>
          <cell r="AU250">
            <v>0</v>
          </cell>
          <cell r="AV250" t="str">
            <v>D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 t="str">
            <v>20</v>
          </cell>
          <cell r="BB250" t="str">
            <v>RES A BLK 1</v>
          </cell>
          <cell r="BC250" t="str">
            <v>PIERCE JUNCTION BUSINESS PARK</v>
          </cell>
          <cell r="BD250" t="str">
            <v>4025</v>
          </cell>
          <cell r="BE250" t="str">
            <v>South</v>
          </cell>
          <cell r="BF250" t="str">
            <v>121</v>
          </cell>
          <cell r="BG250" t="str">
            <v>1B South of US 90, West of SH 288</v>
          </cell>
          <cell r="BH250" t="str">
            <v>5981.12</v>
          </cell>
          <cell r="BI250" t="str">
            <v>0</v>
          </cell>
          <cell r="BJ250" t="str">
            <v>01</v>
          </cell>
          <cell r="BK250" t="str">
            <v>5353B</v>
          </cell>
          <cell r="BL250" t="str">
            <v>533W</v>
          </cell>
          <cell r="BM250" t="str">
            <v>001 040 041 042 043 044 048 061 919 920</v>
          </cell>
          <cell r="BN250" t="str">
            <v>Real, Industrial</v>
          </cell>
          <cell r="BO250" t="str">
            <v>F2</v>
          </cell>
          <cell r="BP250" t="str">
            <v>Real, Industrial</v>
          </cell>
          <cell r="BQ250" t="str">
            <v>Industrial Manufacturing - Heavy</v>
          </cell>
          <cell r="BR250" t="str">
            <v>Industrial, Heavy Mftg</v>
          </cell>
          <cell r="BS250" t="str">
            <v>8003</v>
          </cell>
          <cell r="BT250" t="str">
            <v>Land Neighborhood Section 3</v>
          </cell>
          <cell r="BU250">
            <v>1480169</v>
          </cell>
          <cell r="BV250" t="str">
            <v>SF</v>
          </cell>
          <cell r="BW250" t="str">
            <v>1.0000</v>
          </cell>
          <cell r="BX250" t="str">
            <v>1.0000</v>
          </cell>
          <cell r="BY250" t="str">
            <v>.6000</v>
          </cell>
          <cell r="BZ250" t="str">
            <v>.6000</v>
          </cell>
          <cell r="CA250">
            <v>3</v>
          </cell>
          <cell r="CB250">
            <v>2</v>
          </cell>
          <cell r="CC250">
            <v>2664304</v>
          </cell>
          <cell r="CD250">
            <v>-1</v>
          </cell>
          <cell r="CE250" t="str">
            <v>13299500100012</v>
          </cell>
        </row>
        <row r="251">
          <cell r="C251" t="str">
            <v>13299500100014</v>
          </cell>
          <cell r="D251" t="str">
            <v>1329950010001</v>
          </cell>
          <cell r="E251" t="str">
            <v>01/01/2012</v>
          </cell>
          <cell r="F251" t="str">
            <v>PIERCE JUNCTION PROPERTIES LLC</v>
          </cell>
          <cell r="G251" t="str">
            <v>TEXAS STEEL CONVERSION</v>
          </cell>
          <cell r="H251" t="str">
            <v>Noel</v>
          </cell>
          <cell r="I251" t="str">
            <v>10881 ALMEDA RD D</v>
          </cell>
          <cell r="J251" t="str">
            <v>HOUSTON</v>
          </cell>
          <cell r="K251" t="str">
            <v>77051</v>
          </cell>
          <cell r="L251">
            <v>23500000</v>
          </cell>
          <cell r="M251">
            <v>28389151</v>
          </cell>
          <cell r="N251">
            <v>27827800</v>
          </cell>
          <cell r="O251">
            <v>0</v>
          </cell>
          <cell r="P251" t="e">
            <v>#REF!</v>
          </cell>
          <cell r="Q251" t="str">
            <v>COMMERCIAL</v>
          </cell>
          <cell r="R251" t="str">
            <v>4</v>
          </cell>
          <cell r="S251" t="str">
            <v>4426</v>
          </cell>
          <cell r="T251" t="str">
            <v>9495</v>
          </cell>
          <cell r="U251" t="str">
            <v>S</v>
          </cell>
          <cell r="V251" t="str">
            <v>Open Steel Skeleton</v>
          </cell>
          <cell r="W251">
            <v>2998464</v>
          </cell>
          <cell r="X251">
            <v>0</v>
          </cell>
          <cell r="Y251">
            <v>3259200</v>
          </cell>
          <cell r="Z251">
            <v>0</v>
          </cell>
          <cell r="AA251" t="str">
            <v>.080000</v>
          </cell>
          <cell r="AB251" t="str">
            <v>C</v>
          </cell>
          <cell r="AC251" t="str">
            <v>Average</v>
          </cell>
          <cell r="AD251" t="str">
            <v>2014</v>
          </cell>
          <cell r="AE251" t="str">
            <v>2014</v>
          </cell>
          <cell r="AF251" t="str">
            <v>0</v>
          </cell>
          <cell r="AG251" t="str">
            <v>2015</v>
          </cell>
          <cell r="AH251" t="str">
            <v>01352</v>
          </cell>
          <cell r="AI251" t="str">
            <v>02/05/2015</v>
          </cell>
          <cell r="AJ251" t="str">
            <v>FAB BGDN</v>
          </cell>
          <cell r="AK251">
            <v>32000</v>
          </cell>
          <cell r="AL251">
            <v>32000</v>
          </cell>
          <cell r="AM251">
            <v>0</v>
          </cell>
          <cell r="AN251">
            <v>0</v>
          </cell>
          <cell r="AO251">
            <v>0</v>
          </cell>
          <cell r="AP251">
            <v>32000</v>
          </cell>
          <cell r="AQ251">
            <v>840</v>
          </cell>
          <cell r="AR251">
            <v>1</v>
          </cell>
          <cell r="AS251">
            <v>0</v>
          </cell>
          <cell r="AT251">
            <v>0</v>
          </cell>
          <cell r="AU251">
            <v>0</v>
          </cell>
          <cell r="AV251" t="str">
            <v>D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 t="str">
            <v>20</v>
          </cell>
          <cell r="BB251" t="str">
            <v>RES A BLK 1</v>
          </cell>
          <cell r="BC251" t="str">
            <v>PIERCE JUNCTION BUSINESS PARK</v>
          </cell>
          <cell r="BD251" t="str">
            <v>4025</v>
          </cell>
          <cell r="BE251" t="str">
            <v>South</v>
          </cell>
          <cell r="BF251" t="str">
            <v>121</v>
          </cell>
          <cell r="BG251" t="str">
            <v>1B South of US 90, West of SH 288</v>
          </cell>
          <cell r="BH251" t="str">
            <v>5981.12</v>
          </cell>
          <cell r="BI251" t="str">
            <v>0</v>
          </cell>
          <cell r="BJ251" t="str">
            <v>01</v>
          </cell>
          <cell r="BK251" t="str">
            <v>5353B</v>
          </cell>
          <cell r="BL251" t="str">
            <v>533W</v>
          </cell>
          <cell r="BM251" t="str">
            <v>001 040 041 042 043 044 048 061 919 920</v>
          </cell>
          <cell r="BN251" t="str">
            <v>Real, Industrial</v>
          </cell>
          <cell r="BO251" t="str">
            <v>F2</v>
          </cell>
          <cell r="BP251" t="str">
            <v>Real, Industrial</v>
          </cell>
          <cell r="BQ251" t="str">
            <v>Industrial Manufacturing - Heavy</v>
          </cell>
          <cell r="BR251" t="str">
            <v>Industrial, Heavy Mftg</v>
          </cell>
          <cell r="BS251" t="str">
            <v>8003</v>
          </cell>
          <cell r="BT251" t="str">
            <v>Land Neighborhood Section 3</v>
          </cell>
          <cell r="BU251">
            <v>1480169</v>
          </cell>
          <cell r="BV251" t="str">
            <v>SF</v>
          </cell>
          <cell r="BW251" t="str">
            <v>1.0000</v>
          </cell>
          <cell r="BX251" t="str">
            <v>1.0000</v>
          </cell>
          <cell r="BY251" t="str">
            <v>.6000</v>
          </cell>
          <cell r="BZ251" t="str">
            <v>.6000</v>
          </cell>
          <cell r="CA251">
            <v>3</v>
          </cell>
          <cell r="CB251">
            <v>2</v>
          </cell>
          <cell r="CC251">
            <v>2664304</v>
          </cell>
          <cell r="CD251">
            <v>-1</v>
          </cell>
          <cell r="CE251" t="str">
            <v>13299500100014</v>
          </cell>
        </row>
        <row r="252">
          <cell r="C252" t="str">
            <v>13299500100015</v>
          </cell>
          <cell r="D252" t="str">
            <v>1329950010001</v>
          </cell>
          <cell r="E252" t="str">
            <v>01/01/2012</v>
          </cell>
          <cell r="F252" t="str">
            <v>PIERCE JUNCTION PROPERTIES LLC</v>
          </cell>
          <cell r="G252" t="str">
            <v>TEXAS STEEL CONVERSION</v>
          </cell>
          <cell r="H252" t="str">
            <v>Noel</v>
          </cell>
          <cell r="I252" t="str">
            <v>10881 ALMEDA RD D</v>
          </cell>
          <cell r="J252" t="str">
            <v>HOUSTON</v>
          </cell>
          <cell r="K252" t="str">
            <v>77051</v>
          </cell>
          <cell r="L252">
            <v>23500000</v>
          </cell>
          <cell r="M252">
            <v>28389151</v>
          </cell>
          <cell r="N252">
            <v>27827800</v>
          </cell>
          <cell r="O252">
            <v>0</v>
          </cell>
          <cell r="P252" t="e">
            <v>#REF!</v>
          </cell>
          <cell r="Q252" t="str">
            <v>COMMERCIAL</v>
          </cell>
          <cell r="R252" t="str">
            <v>5</v>
          </cell>
          <cell r="S252" t="str">
            <v>4426</v>
          </cell>
          <cell r="T252" t="str">
            <v>9495</v>
          </cell>
          <cell r="U252" t="str">
            <v>S</v>
          </cell>
          <cell r="V252" t="str">
            <v>Open Steel Skeleton</v>
          </cell>
          <cell r="W252">
            <v>5991688</v>
          </cell>
          <cell r="X252">
            <v>0</v>
          </cell>
          <cell r="Y252">
            <v>6512704</v>
          </cell>
          <cell r="Z252">
            <v>0</v>
          </cell>
          <cell r="AA252" t="str">
            <v>.080000</v>
          </cell>
          <cell r="AB252" t="str">
            <v>C</v>
          </cell>
          <cell r="AC252" t="str">
            <v>Average</v>
          </cell>
          <cell r="AD252" t="str">
            <v>2014</v>
          </cell>
          <cell r="AE252" t="str">
            <v>2014</v>
          </cell>
          <cell r="AF252" t="str">
            <v>0</v>
          </cell>
          <cell r="AG252" t="str">
            <v>2015</v>
          </cell>
          <cell r="AH252">
            <v>0</v>
          </cell>
          <cell r="AI252" t="str">
            <v>12/30/1899</v>
          </cell>
          <cell r="AJ252" t="str">
            <v>THREAD BUILDING</v>
          </cell>
          <cell r="AK252">
            <v>67280</v>
          </cell>
          <cell r="AL252">
            <v>67280</v>
          </cell>
          <cell r="AM252">
            <v>0</v>
          </cell>
          <cell r="AN252">
            <v>0</v>
          </cell>
          <cell r="AO252">
            <v>0</v>
          </cell>
          <cell r="AP252">
            <v>67280</v>
          </cell>
          <cell r="AQ252">
            <v>1392</v>
          </cell>
          <cell r="AR252">
            <v>1</v>
          </cell>
          <cell r="AS252">
            <v>0</v>
          </cell>
          <cell r="AT252">
            <v>0</v>
          </cell>
          <cell r="AU252">
            <v>0</v>
          </cell>
          <cell r="AV252" t="str">
            <v>D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 t="str">
            <v>20</v>
          </cell>
          <cell r="BB252" t="str">
            <v>RES A BLK 1</v>
          </cell>
          <cell r="BC252" t="str">
            <v>PIERCE JUNCTION BUSINESS PARK</v>
          </cell>
          <cell r="BD252" t="str">
            <v>4025</v>
          </cell>
          <cell r="BE252" t="str">
            <v>South</v>
          </cell>
          <cell r="BF252" t="str">
            <v>121</v>
          </cell>
          <cell r="BG252" t="str">
            <v>1B South of US 90, West of SH 288</v>
          </cell>
          <cell r="BH252" t="str">
            <v>5981.12</v>
          </cell>
          <cell r="BI252" t="str">
            <v>0</v>
          </cell>
          <cell r="BJ252" t="str">
            <v>01</v>
          </cell>
          <cell r="BK252" t="str">
            <v>5353B</v>
          </cell>
          <cell r="BL252" t="str">
            <v>533W</v>
          </cell>
          <cell r="BM252" t="str">
            <v>001 040 041 042 043 044 048 061 919 920</v>
          </cell>
          <cell r="BN252" t="str">
            <v>Real, Industrial</v>
          </cell>
          <cell r="BO252" t="str">
            <v>F2</v>
          </cell>
          <cell r="BP252" t="str">
            <v>Real, Industrial</v>
          </cell>
          <cell r="BQ252" t="str">
            <v>Industrial Manufacturing - Heavy</v>
          </cell>
          <cell r="BR252" t="str">
            <v>Industrial, Heavy Mftg</v>
          </cell>
          <cell r="BS252" t="str">
            <v>8003</v>
          </cell>
          <cell r="BT252" t="str">
            <v>Land Neighborhood Section 3</v>
          </cell>
          <cell r="BU252">
            <v>1480169</v>
          </cell>
          <cell r="BV252" t="str">
            <v>SF</v>
          </cell>
          <cell r="BW252" t="str">
            <v>1.0000</v>
          </cell>
          <cell r="BX252" t="str">
            <v>1.0000</v>
          </cell>
          <cell r="BY252" t="str">
            <v>.6000</v>
          </cell>
          <cell r="BZ252" t="str">
            <v>.6000</v>
          </cell>
          <cell r="CA252">
            <v>3</v>
          </cell>
          <cell r="CB252">
            <v>2</v>
          </cell>
          <cell r="CC252">
            <v>2664304</v>
          </cell>
          <cell r="CD252">
            <v>-1</v>
          </cell>
          <cell r="CE252" t="str">
            <v>13299500100015</v>
          </cell>
        </row>
        <row r="253">
          <cell r="C253" t="str">
            <v>13508300100011</v>
          </cell>
          <cell r="D253" t="str">
            <v>1350830010001</v>
          </cell>
          <cell r="E253" t="str">
            <v>01/01/2015</v>
          </cell>
          <cell r="F253" t="str">
            <v>CURRENT OWNER</v>
          </cell>
          <cell r="G253">
            <v>0</v>
          </cell>
          <cell r="H253">
            <v>0</v>
          </cell>
          <cell r="I253" t="str">
            <v>2009 POLK AVE</v>
          </cell>
          <cell r="J253" t="str">
            <v>HOUSTON</v>
          </cell>
          <cell r="K253" t="str">
            <v>77003</v>
          </cell>
          <cell r="L253">
            <v>1821731</v>
          </cell>
          <cell r="M253">
            <v>2276364</v>
          </cell>
          <cell r="N253">
            <v>2276364</v>
          </cell>
          <cell r="O253">
            <v>0</v>
          </cell>
          <cell r="P253" t="e">
            <v>#REF!</v>
          </cell>
          <cell r="Q253" t="str">
            <v>COMMERCIAL</v>
          </cell>
          <cell r="R253" t="str">
            <v>1</v>
          </cell>
          <cell r="S253" t="str">
            <v>4319</v>
          </cell>
          <cell r="T253" t="str">
            <v>8412</v>
          </cell>
          <cell r="U253" t="str">
            <v>C</v>
          </cell>
          <cell r="V253" t="str">
            <v>Masonry Bearing</v>
          </cell>
          <cell r="W253">
            <v>514403</v>
          </cell>
          <cell r="X253">
            <v>0</v>
          </cell>
          <cell r="Y253">
            <v>657804</v>
          </cell>
          <cell r="Z253">
            <v>0</v>
          </cell>
          <cell r="AA253" t="str">
            <v>.218000</v>
          </cell>
          <cell r="AB253" t="str">
            <v>B</v>
          </cell>
          <cell r="AC253" t="str">
            <v>Good</v>
          </cell>
          <cell r="AD253" t="str">
            <v>2015</v>
          </cell>
          <cell r="AE253" t="str">
            <v>2015</v>
          </cell>
          <cell r="AF253" t="str">
            <v>0</v>
          </cell>
          <cell r="AG253" t="str">
            <v>2016</v>
          </cell>
          <cell r="AH253">
            <v>0</v>
          </cell>
          <cell r="AI253" t="str">
            <v>12/30/1899</v>
          </cell>
          <cell r="AJ253" t="str">
            <v>RETAIL SPACE VAC. 11/17    NO CHANGE 11/18</v>
          </cell>
          <cell r="AK253">
            <v>6150</v>
          </cell>
          <cell r="AL253">
            <v>6270</v>
          </cell>
          <cell r="AM253">
            <v>0</v>
          </cell>
          <cell r="AN253">
            <v>0</v>
          </cell>
          <cell r="AO253">
            <v>0</v>
          </cell>
          <cell r="AP253">
            <v>6150</v>
          </cell>
          <cell r="AQ253">
            <v>326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 t="str">
            <v>01</v>
          </cell>
          <cell r="BB253" t="str">
            <v>RES A BLK 1</v>
          </cell>
          <cell r="BC253" t="str">
            <v>YEP ESTATES</v>
          </cell>
          <cell r="BD253" t="str">
            <v>5001</v>
          </cell>
          <cell r="BE253" t="str">
            <v>Central Business District</v>
          </cell>
          <cell r="BF253" t="str">
            <v>140</v>
          </cell>
          <cell r="BG253" t="str">
            <v>1D Navigation, Harrisburg, Lawndale Areas</v>
          </cell>
          <cell r="BH253" t="str">
            <v>5915.05</v>
          </cell>
          <cell r="BI253" t="str">
            <v>0</v>
          </cell>
          <cell r="BJ253" t="str">
            <v>01</v>
          </cell>
          <cell r="BK253">
            <v>0</v>
          </cell>
          <cell r="BL253" t="str">
            <v>493R</v>
          </cell>
          <cell r="BM253" t="str">
            <v>001 040 041 042 043 044 048 061 596 923 975 995</v>
          </cell>
          <cell r="BN253" t="str">
            <v>Real, Commercial</v>
          </cell>
          <cell r="BO253" t="str">
            <v>F1</v>
          </cell>
          <cell r="BP253" t="str">
            <v>Real, Commercial</v>
          </cell>
          <cell r="BQ253" t="str">
            <v>Commercial Bldg. - Mixed Res.</v>
          </cell>
          <cell r="BR253" t="str">
            <v>Neighborhood Shopping Ctr</v>
          </cell>
          <cell r="BS253" t="str">
            <v>8001</v>
          </cell>
          <cell r="BT253" t="str">
            <v>Land Neighborhood Section 1</v>
          </cell>
          <cell r="BU253">
            <v>22852</v>
          </cell>
          <cell r="BV253" t="str">
            <v>SF</v>
          </cell>
          <cell r="BW253" t="str">
            <v>1.0000</v>
          </cell>
          <cell r="BX253" t="str">
            <v>1.0000</v>
          </cell>
          <cell r="BY253" t="str">
            <v>1.0000</v>
          </cell>
          <cell r="BZ253" t="str">
            <v>1.0000</v>
          </cell>
          <cell r="CA253">
            <v>55</v>
          </cell>
          <cell r="CB253">
            <v>55</v>
          </cell>
          <cell r="CC253">
            <v>1256860</v>
          </cell>
          <cell r="CD253">
            <v>-1</v>
          </cell>
          <cell r="CE253" t="str">
            <v>13508300100011</v>
          </cell>
        </row>
        <row r="254">
          <cell r="C254" t="str">
            <v>13508300100012</v>
          </cell>
          <cell r="D254" t="str">
            <v>1350830010001</v>
          </cell>
          <cell r="E254" t="str">
            <v>01/01/2015</v>
          </cell>
          <cell r="F254" t="str">
            <v>CURRENT OWNER</v>
          </cell>
          <cell r="G254">
            <v>0</v>
          </cell>
          <cell r="H254">
            <v>0</v>
          </cell>
          <cell r="I254" t="str">
            <v>2009 POLK AVE</v>
          </cell>
          <cell r="J254" t="str">
            <v>HOUSTON</v>
          </cell>
          <cell r="K254" t="str">
            <v>77003</v>
          </cell>
          <cell r="L254">
            <v>1821731</v>
          </cell>
          <cell r="M254">
            <v>2276364</v>
          </cell>
          <cell r="N254">
            <v>2276364</v>
          </cell>
          <cell r="O254">
            <v>0</v>
          </cell>
          <cell r="P254" t="e">
            <v>#REF!</v>
          </cell>
          <cell r="Q254" t="str">
            <v>COMMERCIAL</v>
          </cell>
          <cell r="R254" t="str">
            <v>2</v>
          </cell>
          <cell r="S254" t="str">
            <v>4373</v>
          </cell>
          <cell r="T254" t="str">
            <v>8351</v>
          </cell>
          <cell r="U254" t="str">
            <v>C</v>
          </cell>
          <cell r="V254" t="str">
            <v>Masonry Bearing</v>
          </cell>
          <cell r="W254">
            <v>479032</v>
          </cell>
          <cell r="X254">
            <v>0</v>
          </cell>
          <cell r="Y254">
            <v>520687</v>
          </cell>
          <cell r="Z254">
            <v>0</v>
          </cell>
          <cell r="AA254" t="str">
            <v>.080000</v>
          </cell>
          <cell r="AB254" t="str">
            <v>C</v>
          </cell>
          <cell r="AC254" t="str">
            <v>Average</v>
          </cell>
          <cell r="AD254" t="str">
            <v>2015</v>
          </cell>
          <cell r="AE254" t="str">
            <v>2015</v>
          </cell>
          <cell r="AF254" t="str">
            <v>0</v>
          </cell>
          <cell r="AG254" t="str">
            <v>2018</v>
          </cell>
          <cell r="AH254">
            <v>0</v>
          </cell>
          <cell r="AI254" t="str">
            <v>12/30/1899</v>
          </cell>
          <cell r="AJ254" t="str">
            <v>EST. 2ND FL LIVING AREA FINISHED. EXEMPT APPL. LISTS SUBJ AS HOME ADDRESS.</v>
          </cell>
          <cell r="AK254">
            <v>5514</v>
          </cell>
          <cell r="AL254">
            <v>6126</v>
          </cell>
          <cell r="AM254">
            <v>0</v>
          </cell>
          <cell r="AN254">
            <v>0</v>
          </cell>
          <cell r="AO254">
            <v>0</v>
          </cell>
          <cell r="AP254">
            <v>5514</v>
          </cell>
          <cell r="AQ254">
            <v>402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 t="str">
            <v>01</v>
          </cell>
          <cell r="BB254" t="str">
            <v>RES A BLK 1</v>
          </cell>
          <cell r="BC254" t="str">
            <v>YEP ESTATES</v>
          </cell>
          <cell r="BD254" t="str">
            <v>5001</v>
          </cell>
          <cell r="BE254" t="str">
            <v>Central Business District</v>
          </cell>
          <cell r="BF254" t="str">
            <v>140</v>
          </cell>
          <cell r="BG254" t="str">
            <v>1D Navigation, Harrisburg, Lawndale Areas</v>
          </cell>
          <cell r="BH254" t="str">
            <v>5915.05</v>
          </cell>
          <cell r="BI254" t="str">
            <v>0</v>
          </cell>
          <cell r="BJ254" t="str">
            <v>01</v>
          </cell>
          <cell r="BK254">
            <v>0</v>
          </cell>
          <cell r="BL254" t="str">
            <v>493R</v>
          </cell>
          <cell r="BM254" t="str">
            <v>001 040 041 042 043 044 048 061 596 923 975 995</v>
          </cell>
          <cell r="BN254" t="str">
            <v>Real, Commercial</v>
          </cell>
          <cell r="BO254" t="str">
            <v>F1</v>
          </cell>
          <cell r="BP254" t="str">
            <v>Real, Commercial</v>
          </cell>
          <cell r="BQ254" t="str">
            <v>Retail Single-Occupancy</v>
          </cell>
          <cell r="BR254" t="str">
            <v>Single-Family Residence</v>
          </cell>
          <cell r="BS254" t="str">
            <v>8001</v>
          </cell>
          <cell r="BT254" t="str">
            <v>Land Neighborhood Section 1</v>
          </cell>
          <cell r="BU254">
            <v>22852</v>
          </cell>
          <cell r="BV254" t="str">
            <v>SF</v>
          </cell>
          <cell r="BW254" t="str">
            <v>1.0000</v>
          </cell>
          <cell r="BX254" t="str">
            <v>1.0000</v>
          </cell>
          <cell r="BY254" t="str">
            <v>1.0000</v>
          </cell>
          <cell r="BZ254" t="str">
            <v>1.0000</v>
          </cell>
          <cell r="CA254">
            <v>55</v>
          </cell>
          <cell r="CB254">
            <v>55</v>
          </cell>
          <cell r="CC254">
            <v>1256860</v>
          </cell>
          <cell r="CD254">
            <v>-1</v>
          </cell>
          <cell r="CE254" t="str">
            <v>13508300100012</v>
          </cell>
        </row>
        <row r="255">
          <cell r="C255" t="str">
            <v>13666600100011</v>
          </cell>
          <cell r="D255" t="str">
            <v>1366660010001</v>
          </cell>
          <cell r="E255" t="str">
            <v>01/01/2016</v>
          </cell>
          <cell r="F255" t="str">
            <v>CULLEN HOLDINGS LP</v>
          </cell>
          <cell r="G255">
            <v>0</v>
          </cell>
          <cell r="H255" t="str">
            <v>Avi</v>
          </cell>
          <cell r="I255" t="str">
            <v>9451 CULLEN BLVD</v>
          </cell>
          <cell r="J255" t="str">
            <v>HOUSTON</v>
          </cell>
          <cell r="K255" t="str">
            <v>77033</v>
          </cell>
          <cell r="L255">
            <v>649970</v>
          </cell>
          <cell r="M255">
            <v>731157</v>
          </cell>
          <cell r="N255">
            <v>731157</v>
          </cell>
          <cell r="O255">
            <v>0</v>
          </cell>
          <cell r="P255" t="e">
            <v>#REF!</v>
          </cell>
          <cell r="Q255" t="str">
            <v>COMMERCIAL</v>
          </cell>
          <cell r="R255" t="str">
            <v>1</v>
          </cell>
          <cell r="S255" t="str">
            <v>4499</v>
          </cell>
          <cell r="T255" t="str">
            <v>8460</v>
          </cell>
          <cell r="U255" t="str">
            <v>C</v>
          </cell>
          <cell r="V255" t="str">
            <v>Masonry Bearing</v>
          </cell>
          <cell r="W255">
            <v>455609</v>
          </cell>
          <cell r="X255">
            <v>0</v>
          </cell>
          <cell r="Y255">
            <v>455609</v>
          </cell>
          <cell r="Z255">
            <v>0</v>
          </cell>
          <cell r="AA255" t="str">
            <v>.000000</v>
          </cell>
          <cell r="AB255" t="str">
            <v>B</v>
          </cell>
          <cell r="AC255" t="str">
            <v>Good</v>
          </cell>
          <cell r="AD255" t="str">
            <v>2016</v>
          </cell>
          <cell r="AE255" t="str">
            <v>2016</v>
          </cell>
          <cell r="AF255" t="str">
            <v>0</v>
          </cell>
          <cell r="AG255" t="str">
            <v>2017</v>
          </cell>
          <cell r="AH255">
            <v>0</v>
          </cell>
          <cell r="AI255" t="str">
            <v>12/30/1899</v>
          </cell>
          <cell r="AJ255" t="str">
            <v>PER F/C, DOMINO PIZZA OPENED IN AUGUST 2017</v>
          </cell>
          <cell r="AK255">
            <v>7225</v>
          </cell>
          <cell r="AL255">
            <v>7650</v>
          </cell>
          <cell r="AM255">
            <v>0</v>
          </cell>
          <cell r="AN255">
            <v>0</v>
          </cell>
          <cell r="AO255">
            <v>0</v>
          </cell>
          <cell r="AP255">
            <v>7225</v>
          </cell>
          <cell r="AQ255">
            <v>340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 t="str">
            <v>7</v>
          </cell>
          <cell r="BB255" t="str">
            <v>RES A BLK 1</v>
          </cell>
          <cell r="BC255" t="str">
            <v>DOMINOS PLAZA</v>
          </cell>
          <cell r="BD255" t="str">
            <v>3011</v>
          </cell>
          <cell r="BE255" t="str">
            <v>HISD Outside 610 Loop</v>
          </cell>
          <cell r="BF255" t="str">
            <v>132</v>
          </cell>
          <cell r="BG255" t="str">
            <v>1C South of Old Spanish Trail btwn SH 288 and I-45</v>
          </cell>
          <cell r="BH255" t="str">
            <v>5943.01</v>
          </cell>
          <cell r="BI255" t="str">
            <v>0</v>
          </cell>
          <cell r="BJ255" t="str">
            <v>01</v>
          </cell>
          <cell r="BK255">
            <v>0</v>
          </cell>
          <cell r="BL255" t="str">
            <v>573D</v>
          </cell>
          <cell r="BM255" t="str">
            <v>001 040 041 042 043 044 048 061</v>
          </cell>
          <cell r="BN255" t="str">
            <v>Real, Commercial</v>
          </cell>
          <cell r="BO255" t="str">
            <v>F1</v>
          </cell>
          <cell r="BP255" t="str">
            <v>Real, Commercial</v>
          </cell>
          <cell r="BQ255" t="str">
            <v>Commercial New Construction</v>
          </cell>
          <cell r="BR255" t="str">
            <v>Shell, Neigh. Shop. Ctr.</v>
          </cell>
          <cell r="BS255" t="str">
            <v>8001</v>
          </cell>
          <cell r="BT255" t="str">
            <v>Land Neighborhood Section 1</v>
          </cell>
          <cell r="BU255">
            <v>34195</v>
          </cell>
          <cell r="BV255" t="str">
            <v>SF</v>
          </cell>
          <cell r="BW255" t="str">
            <v>1.0000</v>
          </cell>
          <cell r="BX255" t="str">
            <v>1.0000</v>
          </cell>
          <cell r="BY255" t="str">
            <v>1.0000</v>
          </cell>
          <cell r="BZ255" t="str">
            <v>1.0000</v>
          </cell>
          <cell r="CA255">
            <v>5</v>
          </cell>
          <cell r="CB255">
            <v>5</v>
          </cell>
          <cell r="CC255">
            <v>170975</v>
          </cell>
          <cell r="CD255">
            <v>-1</v>
          </cell>
          <cell r="CE255" t="str">
            <v>13666600100011</v>
          </cell>
        </row>
        <row r="256">
          <cell r="C256" t="str">
            <v>13672100100011</v>
          </cell>
          <cell r="D256" t="str">
            <v>1367210010001</v>
          </cell>
          <cell r="E256" t="str">
            <v>01/01/2016</v>
          </cell>
          <cell r="F256" t="str">
            <v>SRI COMMERCIAL 2 LLC</v>
          </cell>
          <cell r="G256" t="str">
            <v>6300 N MAIN ST</v>
          </cell>
          <cell r="H256">
            <v>0</v>
          </cell>
          <cell r="I256" t="str">
            <v>6300 N MAIN ST</v>
          </cell>
          <cell r="J256" t="str">
            <v>HOUSTON</v>
          </cell>
          <cell r="K256" t="str">
            <v>77009</v>
          </cell>
          <cell r="L256">
            <v>1661266</v>
          </cell>
          <cell r="M256">
            <v>1503953</v>
          </cell>
          <cell r="N256">
            <v>1503953</v>
          </cell>
          <cell r="O256">
            <v>0</v>
          </cell>
          <cell r="P256" t="e">
            <v>#REF!</v>
          </cell>
          <cell r="Q256" t="str">
            <v>COMMERCIAL</v>
          </cell>
          <cell r="R256" t="str">
            <v>1</v>
          </cell>
          <cell r="S256" t="str">
            <v>4353</v>
          </cell>
          <cell r="T256" t="str">
            <v>8344</v>
          </cell>
          <cell r="U256" t="str">
            <v>C</v>
          </cell>
          <cell r="V256" t="str">
            <v>Masonry Bearing</v>
          </cell>
          <cell r="W256">
            <v>984889</v>
          </cell>
          <cell r="X256">
            <v>0</v>
          </cell>
          <cell r="Y256">
            <v>1070532</v>
          </cell>
          <cell r="Z256">
            <v>0</v>
          </cell>
          <cell r="AA256" t="str">
            <v>.080000</v>
          </cell>
          <cell r="AB256" t="str">
            <v>C</v>
          </cell>
          <cell r="AC256" t="str">
            <v>Average</v>
          </cell>
          <cell r="AD256" t="str">
            <v>2015</v>
          </cell>
          <cell r="AE256" t="str">
            <v>2015</v>
          </cell>
          <cell r="AF256" t="str">
            <v>0</v>
          </cell>
          <cell r="AG256" t="str">
            <v>2016</v>
          </cell>
          <cell r="AH256">
            <v>0</v>
          </cell>
          <cell r="AI256" t="str">
            <v>12/30/1899</v>
          </cell>
          <cell r="AJ256">
            <v>0</v>
          </cell>
          <cell r="AK256">
            <v>9964</v>
          </cell>
          <cell r="AL256">
            <v>12088</v>
          </cell>
          <cell r="AM256">
            <v>0</v>
          </cell>
          <cell r="AN256">
            <v>0</v>
          </cell>
          <cell r="AO256">
            <v>0</v>
          </cell>
          <cell r="AP256">
            <v>9964</v>
          </cell>
          <cell r="AQ256">
            <v>600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 t="str">
            <v>08</v>
          </cell>
          <cell r="BB256" t="str">
            <v>RES A BLK 1</v>
          </cell>
          <cell r="BC256" t="str">
            <v>MAIN CENTER</v>
          </cell>
          <cell r="BD256" t="str">
            <v>4008</v>
          </cell>
          <cell r="BE256" t="str">
            <v>Brookhollow</v>
          </cell>
          <cell r="BF256" t="str">
            <v>161</v>
          </cell>
          <cell r="BG256" t="str">
            <v>1F Heights, Brooksmith, Norhill Areas</v>
          </cell>
          <cell r="BH256" t="str">
            <v>5938.07</v>
          </cell>
          <cell r="BI256" t="str">
            <v>0</v>
          </cell>
          <cell r="BJ256" t="str">
            <v>01</v>
          </cell>
          <cell r="BK256">
            <v>0</v>
          </cell>
          <cell r="BL256" t="str">
            <v>453S</v>
          </cell>
          <cell r="BM256" t="str">
            <v>001 040 041 042 043 044 048 061 949</v>
          </cell>
          <cell r="BN256" t="str">
            <v>Real, Commercial</v>
          </cell>
          <cell r="BO256" t="str">
            <v>F1</v>
          </cell>
          <cell r="BP256" t="str">
            <v>Real, Commercial</v>
          </cell>
          <cell r="BQ256" t="str">
            <v>Office Bldgs. Low-Rise (1 to 4 Stories)</v>
          </cell>
          <cell r="BR256" t="str">
            <v>Office Building</v>
          </cell>
          <cell r="BS256" t="str">
            <v>8001</v>
          </cell>
          <cell r="BT256" t="str">
            <v>Land Neighborhood Section 1</v>
          </cell>
          <cell r="BU256">
            <v>11543</v>
          </cell>
          <cell r="BV256" t="str">
            <v>SF</v>
          </cell>
          <cell r="BW256" t="str">
            <v>1.0000</v>
          </cell>
          <cell r="BX256" t="str">
            <v>1.0000</v>
          </cell>
          <cell r="BY256" t="str">
            <v>1.0000</v>
          </cell>
          <cell r="BZ256" t="str">
            <v>1.0000</v>
          </cell>
          <cell r="CA256">
            <v>48</v>
          </cell>
          <cell r="CB256">
            <v>48</v>
          </cell>
          <cell r="CC256">
            <v>554064</v>
          </cell>
          <cell r="CD256">
            <v>-1</v>
          </cell>
          <cell r="CE256" t="str">
            <v>13672100100011</v>
          </cell>
        </row>
        <row r="257">
          <cell r="C257" t="str">
            <v>13780700100021</v>
          </cell>
          <cell r="D257" t="str">
            <v>1378070010002</v>
          </cell>
          <cell r="E257" t="str">
            <v>11/20/2017</v>
          </cell>
          <cell r="F257" t="str">
            <v>LAMBDA PROPERTY LLC</v>
          </cell>
          <cell r="G257" t="str">
            <v>DYNAMIC AUTOWORKS</v>
          </cell>
          <cell r="H257">
            <v>0</v>
          </cell>
          <cell r="I257" t="str">
            <v>17134 STUEBNER AIRLINE RD</v>
          </cell>
          <cell r="J257" t="str">
            <v>SPRING</v>
          </cell>
          <cell r="K257" t="str">
            <v>77379</v>
          </cell>
          <cell r="L257">
            <v>287395</v>
          </cell>
          <cell r="M257">
            <v>0</v>
          </cell>
          <cell r="N257">
            <v>295770</v>
          </cell>
          <cell r="O257">
            <v>0</v>
          </cell>
          <cell r="P257" t="e">
            <v>#REF!</v>
          </cell>
          <cell r="Q257" t="str">
            <v>COMMERCIAL</v>
          </cell>
          <cell r="R257" t="str">
            <v>1</v>
          </cell>
          <cell r="S257" t="str">
            <v>4399</v>
          </cell>
          <cell r="T257" t="str">
            <v>8454</v>
          </cell>
          <cell r="U257" t="str">
            <v>S</v>
          </cell>
          <cell r="V257" t="str">
            <v>Open Steel Skeleton</v>
          </cell>
          <cell r="W257">
            <v>125425</v>
          </cell>
          <cell r="X257">
            <v>0</v>
          </cell>
          <cell r="Y257">
            <v>137830</v>
          </cell>
          <cell r="Z257">
            <v>0</v>
          </cell>
          <cell r="AA257" t="str">
            <v>.090000</v>
          </cell>
          <cell r="AB257" t="str">
            <v>C</v>
          </cell>
          <cell r="AC257" t="str">
            <v>Average</v>
          </cell>
          <cell r="AD257" t="str">
            <v>2015</v>
          </cell>
          <cell r="AE257" t="str">
            <v>2015</v>
          </cell>
          <cell r="AF257" t="str">
            <v>0</v>
          </cell>
          <cell r="AG257" t="str">
            <v>2016</v>
          </cell>
          <cell r="AH257">
            <v>0</v>
          </cell>
          <cell r="AI257" t="str">
            <v>12/30/1899</v>
          </cell>
          <cell r="AJ257">
            <v>0</v>
          </cell>
          <cell r="AK257">
            <v>3500</v>
          </cell>
          <cell r="AL257">
            <v>4260</v>
          </cell>
          <cell r="AM257">
            <v>0</v>
          </cell>
          <cell r="AN257">
            <v>0</v>
          </cell>
          <cell r="AO257">
            <v>0</v>
          </cell>
          <cell r="AP257">
            <v>3500</v>
          </cell>
          <cell r="AQ257">
            <v>270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 t="str">
            <v>15</v>
          </cell>
          <cell r="BB257" t="str">
            <v>RES A1 BLK 1</v>
          </cell>
          <cell r="BC257" t="str">
            <v>DNA PROPERTIES</v>
          </cell>
          <cell r="BD257" t="str">
            <v>6015</v>
          </cell>
          <cell r="BE257" t="str">
            <v>Far North</v>
          </cell>
          <cell r="BF257" t="str">
            <v>320</v>
          </cell>
          <cell r="BG257" t="str">
            <v>ISD 17 - Klein ISD</v>
          </cell>
          <cell r="BH257" t="str">
            <v>9516.04</v>
          </cell>
          <cell r="BI257" t="str">
            <v>0</v>
          </cell>
          <cell r="BJ257" t="str">
            <v>17</v>
          </cell>
          <cell r="BK257" t="str">
            <v>4968B</v>
          </cell>
          <cell r="BL257" t="str">
            <v>330L</v>
          </cell>
          <cell r="BM257" t="str">
            <v>017 040 041 042 043 044 045 324 635 666</v>
          </cell>
          <cell r="BN257" t="str">
            <v>Real, Commercial</v>
          </cell>
          <cell r="BO257" t="str">
            <v>F1</v>
          </cell>
          <cell r="BP257" t="str">
            <v>Real, Commercial</v>
          </cell>
          <cell r="BQ257" t="str">
            <v>Warehouse - Metallic</v>
          </cell>
          <cell r="BR257" t="str">
            <v>Shell, Industrial</v>
          </cell>
          <cell r="BS257" t="str">
            <v>8003</v>
          </cell>
          <cell r="BT257" t="str">
            <v>Land Neighborhood Section 3</v>
          </cell>
          <cell r="BU257">
            <v>15790</v>
          </cell>
          <cell r="BV257" t="str">
            <v>SF</v>
          </cell>
          <cell r="BW257" t="str">
            <v>1.0000</v>
          </cell>
          <cell r="BX257" t="str">
            <v>1.0000</v>
          </cell>
          <cell r="BY257" t="str">
            <v>1.0000</v>
          </cell>
          <cell r="BZ257" t="str">
            <v>1.0000</v>
          </cell>
          <cell r="CA257">
            <v>8</v>
          </cell>
          <cell r="CB257">
            <v>8</v>
          </cell>
          <cell r="CC257">
            <v>126320</v>
          </cell>
          <cell r="CD257">
            <v>-1</v>
          </cell>
          <cell r="CE257" t="str">
            <v>13780700100021</v>
          </cell>
        </row>
        <row r="258">
          <cell r="C258" t="str">
            <v>13807900100011</v>
          </cell>
          <cell r="D258" t="str">
            <v>1380790010001</v>
          </cell>
          <cell r="E258" t="str">
            <v>01/01/2017</v>
          </cell>
          <cell r="F258" t="str">
            <v>1433 N SHEPHERD PROPERTY LLC</v>
          </cell>
          <cell r="G258" t="str">
            <v>HEIGHTS BIER GARTEN</v>
          </cell>
          <cell r="H258" t="str">
            <v>Aweida &amp; Baratizadeh</v>
          </cell>
          <cell r="I258" t="str">
            <v>1433 N SHEPHERD DR</v>
          </cell>
          <cell r="J258" t="str">
            <v>HOUSTON</v>
          </cell>
          <cell r="K258" t="str">
            <v>77008</v>
          </cell>
          <cell r="L258">
            <v>1008339</v>
          </cell>
          <cell r="M258">
            <v>1126465</v>
          </cell>
          <cell r="N258">
            <v>1008339</v>
          </cell>
          <cell r="O258">
            <v>0</v>
          </cell>
          <cell r="P258" t="e">
            <v>#REF!</v>
          </cell>
          <cell r="Q258" t="str">
            <v>COMMERCIAL</v>
          </cell>
          <cell r="R258" t="str">
            <v>1</v>
          </cell>
          <cell r="S258" t="str">
            <v>4328</v>
          </cell>
          <cell r="T258" t="str">
            <v>8441</v>
          </cell>
          <cell r="U258" t="str">
            <v>D</v>
          </cell>
          <cell r="V258" t="str">
            <v>Wood or Light Steel</v>
          </cell>
          <cell r="W258">
            <v>170101</v>
          </cell>
          <cell r="X258">
            <v>0</v>
          </cell>
          <cell r="Y258">
            <v>270002</v>
          </cell>
          <cell r="Z258">
            <v>0</v>
          </cell>
          <cell r="AA258" t="str">
            <v>.370000</v>
          </cell>
          <cell r="AB258" t="str">
            <v>B</v>
          </cell>
          <cell r="AC258" t="str">
            <v>Good</v>
          </cell>
          <cell r="AD258" t="str">
            <v>1955</v>
          </cell>
          <cell r="AE258" t="str">
            <v>1998</v>
          </cell>
          <cell r="AF258" t="str">
            <v>0</v>
          </cell>
          <cell r="AG258" t="str">
            <v>1956</v>
          </cell>
          <cell r="AH258" t="str">
            <v>124</v>
          </cell>
          <cell r="AI258" t="str">
            <v>01/01/2004</v>
          </cell>
          <cell r="AJ258" t="str">
            <v>OLD DECK DEMO'D, NEW CPY IN PLACE. EST SEC 1 SHELL FOR 1/1/17 FROM VISIT &amp; 12/30/16 AERIAL PHOTOS. REMOVED EXTRA FUNCT. &amp; ECO OBS. CHANGE PHYS OBS AND</v>
          </cell>
          <cell r="AK258">
            <v>2052</v>
          </cell>
          <cell r="AL258">
            <v>2532</v>
          </cell>
          <cell r="AM258">
            <v>0</v>
          </cell>
          <cell r="AN258">
            <v>0</v>
          </cell>
          <cell r="AO258">
            <v>0</v>
          </cell>
          <cell r="AP258">
            <v>2052</v>
          </cell>
          <cell r="AQ258">
            <v>152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 t="str">
            <v>20</v>
          </cell>
          <cell r="BB258" t="str">
            <v>RES A BLK 1</v>
          </cell>
          <cell r="BC258" t="str">
            <v>GARDEN HEIGHTS R/P</v>
          </cell>
          <cell r="BD258" t="str">
            <v>5020</v>
          </cell>
          <cell r="BE258" t="str">
            <v>Heights</v>
          </cell>
          <cell r="BF258" t="str">
            <v>161</v>
          </cell>
          <cell r="BG258" t="str">
            <v>1F Heights, Brooksmith, Norhill Areas</v>
          </cell>
          <cell r="BH258" t="str">
            <v>5938.11</v>
          </cell>
          <cell r="BI258" t="str">
            <v>0</v>
          </cell>
          <cell r="BJ258" t="str">
            <v>01</v>
          </cell>
          <cell r="BK258" t="str">
            <v>5259D</v>
          </cell>
          <cell r="BL258" t="str">
            <v>452Z</v>
          </cell>
          <cell r="BM258" t="str">
            <v>001 040 041 042 043 044 048 061 816</v>
          </cell>
          <cell r="BN258" t="str">
            <v>Real, Commercial</v>
          </cell>
          <cell r="BO258" t="str">
            <v>F1</v>
          </cell>
          <cell r="BP258" t="str">
            <v>Real, Commercial</v>
          </cell>
          <cell r="BQ258" t="str">
            <v>Night Club/Dinner Theater</v>
          </cell>
          <cell r="BR258" t="str">
            <v>Cocktail Lounge</v>
          </cell>
          <cell r="BS258" t="str">
            <v>8002</v>
          </cell>
          <cell r="BT258" t="str">
            <v>Land Neighborhood Section 2</v>
          </cell>
          <cell r="BU258">
            <v>17498</v>
          </cell>
          <cell r="BV258" t="str">
            <v>SF</v>
          </cell>
          <cell r="BW258" t="str">
            <v>1.0000</v>
          </cell>
          <cell r="BX258" t="str">
            <v>1.0000</v>
          </cell>
          <cell r="BY258" t="str">
            <v>1.0000</v>
          </cell>
          <cell r="BZ258" t="str">
            <v>1.0000</v>
          </cell>
          <cell r="CA258">
            <v>40</v>
          </cell>
          <cell r="CB258">
            <v>40</v>
          </cell>
          <cell r="CC258">
            <v>699920</v>
          </cell>
          <cell r="CD258">
            <v>-1</v>
          </cell>
          <cell r="CE258" t="str">
            <v>13807900100011</v>
          </cell>
        </row>
        <row r="259">
          <cell r="C259" t="str">
            <v>13807900100012</v>
          </cell>
          <cell r="D259" t="str">
            <v>1380790010001</v>
          </cell>
          <cell r="E259" t="str">
            <v>01/01/2017</v>
          </cell>
          <cell r="F259" t="str">
            <v>1433 N SHEPHERD PROPERTY LLC</v>
          </cell>
          <cell r="G259" t="str">
            <v>HEIGHTS BIER GARTEN</v>
          </cell>
          <cell r="H259" t="str">
            <v>Aweida &amp; Baratizadeh</v>
          </cell>
          <cell r="I259" t="str">
            <v>1433 N SHEPHERD DR</v>
          </cell>
          <cell r="J259" t="str">
            <v>HOUSTON</v>
          </cell>
          <cell r="K259" t="str">
            <v>77008</v>
          </cell>
          <cell r="L259">
            <v>1008339</v>
          </cell>
          <cell r="M259">
            <v>1126465</v>
          </cell>
          <cell r="N259">
            <v>1008339</v>
          </cell>
          <cell r="O259">
            <v>0</v>
          </cell>
          <cell r="P259" t="e">
            <v>#REF!</v>
          </cell>
          <cell r="Q259" t="str">
            <v>COMMERCIAL</v>
          </cell>
          <cell r="R259" t="str">
            <v>2</v>
          </cell>
          <cell r="S259" t="str">
            <v>4328</v>
          </cell>
          <cell r="T259" t="str">
            <v>8441</v>
          </cell>
          <cell r="U259" t="str">
            <v>C</v>
          </cell>
          <cell r="V259" t="str">
            <v>Masonry Bearing</v>
          </cell>
          <cell r="W259">
            <v>283580</v>
          </cell>
          <cell r="X259">
            <v>0</v>
          </cell>
          <cell r="Y259">
            <v>304925</v>
          </cell>
          <cell r="Z259">
            <v>0</v>
          </cell>
          <cell r="AA259" t="str">
            <v>.070000</v>
          </cell>
          <cell r="AB259" t="str">
            <v>B</v>
          </cell>
          <cell r="AC259" t="str">
            <v>Good</v>
          </cell>
          <cell r="AD259" t="str">
            <v>2016</v>
          </cell>
          <cell r="AE259" t="str">
            <v>2016</v>
          </cell>
          <cell r="AF259" t="str">
            <v>0</v>
          </cell>
          <cell r="AG259" t="str">
            <v>2017</v>
          </cell>
          <cell r="AH259">
            <v>0</v>
          </cell>
          <cell r="AI259" t="str">
            <v>12/30/1899</v>
          </cell>
          <cell r="AJ259" t="str">
            <v>FROM 2/22/17 VISIT &amp; 12/30/16 AERIAL PHOTOS, BLDG SHELL &amp; CPY 100% 1/1/17</v>
          </cell>
          <cell r="AK259">
            <v>2146</v>
          </cell>
          <cell r="AL259">
            <v>2456</v>
          </cell>
          <cell r="AM259">
            <v>0</v>
          </cell>
          <cell r="AN259">
            <v>0</v>
          </cell>
          <cell r="AO259">
            <v>0</v>
          </cell>
          <cell r="AP259">
            <v>2146</v>
          </cell>
          <cell r="AQ259">
            <v>206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 t="str">
            <v>20</v>
          </cell>
          <cell r="BB259" t="str">
            <v>RES A BLK 1</v>
          </cell>
          <cell r="BC259" t="str">
            <v>GARDEN HEIGHTS R/P</v>
          </cell>
          <cell r="BD259" t="str">
            <v>5020</v>
          </cell>
          <cell r="BE259" t="str">
            <v>Heights</v>
          </cell>
          <cell r="BF259" t="str">
            <v>161</v>
          </cell>
          <cell r="BG259" t="str">
            <v>1F Heights, Brooksmith, Norhill Areas</v>
          </cell>
          <cell r="BH259" t="str">
            <v>5938.11</v>
          </cell>
          <cell r="BI259" t="str">
            <v>0</v>
          </cell>
          <cell r="BJ259" t="str">
            <v>01</v>
          </cell>
          <cell r="BK259" t="str">
            <v>5259D</v>
          </cell>
          <cell r="BL259" t="str">
            <v>452Z</v>
          </cell>
          <cell r="BM259" t="str">
            <v>001 040 041 042 043 044 048 061 816</v>
          </cell>
          <cell r="BN259" t="str">
            <v>Real, Commercial</v>
          </cell>
          <cell r="BO259" t="str">
            <v>F1</v>
          </cell>
          <cell r="BP259" t="str">
            <v>Real, Commercial</v>
          </cell>
          <cell r="BQ259" t="str">
            <v>Night Club/Dinner Theater</v>
          </cell>
          <cell r="BR259" t="str">
            <v>Cocktail Lounge</v>
          </cell>
          <cell r="BS259" t="str">
            <v>8002</v>
          </cell>
          <cell r="BT259" t="str">
            <v>Land Neighborhood Section 2</v>
          </cell>
          <cell r="BU259">
            <v>17498</v>
          </cell>
          <cell r="BV259" t="str">
            <v>SF</v>
          </cell>
          <cell r="BW259" t="str">
            <v>1.0000</v>
          </cell>
          <cell r="BX259" t="str">
            <v>1.0000</v>
          </cell>
          <cell r="BY259" t="str">
            <v>1.0000</v>
          </cell>
          <cell r="BZ259" t="str">
            <v>1.0000</v>
          </cell>
          <cell r="CA259">
            <v>40</v>
          </cell>
          <cell r="CB259">
            <v>40</v>
          </cell>
          <cell r="CC259">
            <v>699920</v>
          </cell>
          <cell r="CD259">
            <v>-1</v>
          </cell>
          <cell r="CE259" t="str">
            <v>13807900100012</v>
          </cell>
        </row>
        <row r="260">
          <cell r="C260" t="str">
            <v>13807900100013</v>
          </cell>
          <cell r="D260" t="str">
            <v>1380790010001</v>
          </cell>
          <cell r="E260" t="str">
            <v>01/01/2017</v>
          </cell>
          <cell r="F260" t="str">
            <v>1433 N SHEPHERD PROPERTY LLC</v>
          </cell>
          <cell r="G260" t="str">
            <v>HEIGHTS BIER GARTEN</v>
          </cell>
          <cell r="H260" t="str">
            <v>Aweida &amp; Baratizadeh</v>
          </cell>
          <cell r="I260" t="str">
            <v>1433 N SHEPHERD DR</v>
          </cell>
          <cell r="J260" t="str">
            <v>HOUSTON</v>
          </cell>
          <cell r="K260" t="str">
            <v>77008</v>
          </cell>
          <cell r="L260">
            <v>1008339</v>
          </cell>
          <cell r="M260">
            <v>1126465</v>
          </cell>
          <cell r="N260">
            <v>1008339</v>
          </cell>
          <cell r="O260">
            <v>0</v>
          </cell>
          <cell r="P260" t="e">
            <v>#REF!</v>
          </cell>
          <cell r="Q260" t="str">
            <v>COMMERCIAL</v>
          </cell>
          <cell r="R260" t="str">
            <v>3</v>
          </cell>
          <cell r="S260" t="str">
            <v>4328</v>
          </cell>
          <cell r="T260" t="str">
            <v>8441</v>
          </cell>
          <cell r="U260" t="str">
            <v>C</v>
          </cell>
          <cell r="V260" t="str">
            <v>Masonry Bearing</v>
          </cell>
          <cell r="W260">
            <v>86818</v>
          </cell>
          <cell r="X260">
            <v>0</v>
          </cell>
          <cell r="Y260">
            <v>93353</v>
          </cell>
          <cell r="Z260">
            <v>0</v>
          </cell>
          <cell r="AA260" t="str">
            <v>.070000</v>
          </cell>
          <cell r="AB260" t="str">
            <v>B</v>
          </cell>
          <cell r="AC260" t="str">
            <v>Good</v>
          </cell>
          <cell r="AD260" t="str">
            <v>2016</v>
          </cell>
          <cell r="AE260" t="str">
            <v>2016</v>
          </cell>
          <cell r="AF260" t="str">
            <v>0</v>
          </cell>
          <cell r="AG260" t="str">
            <v>2017</v>
          </cell>
          <cell r="AH260">
            <v>0</v>
          </cell>
          <cell r="AI260" t="str">
            <v>12/30/1899</v>
          </cell>
          <cell r="AJ260" t="str">
            <v>2/22/17 VISIT &amp; 12/30/16 AERIAL PHOTO, SHELL OF SEC 2 100%,  OLD DECK DEMO'D, NEW CPY IN PLACE.</v>
          </cell>
          <cell r="AK260">
            <v>657</v>
          </cell>
          <cell r="AL260">
            <v>657</v>
          </cell>
          <cell r="AM260">
            <v>0</v>
          </cell>
          <cell r="AN260">
            <v>0</v>
          </cell>
          <cell r="AO260">
            <v>0</v>
          </cell>
          <cell r="AP260">
            <v>657</v>
          </cell>
          <cell r="AQ260">
            <v>60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 t="str">
            <v>20</v>
          </cell>
          <cell r="BB260" t="str">
            <v>RES A BLK 1</v>
          </cell>
          <cell r="BC260" t="str">
            <v>GARDEN HEIGHTS R/P</v>
          </cell>
          <cell r="BD260" t="str">
            <v>5020</v>
          </cell>
          <cell r="BE260" t="str">
            <v>Heights</v>
          </cell>
          <cell r="BF260" t="str">
            <v>161</v>
          </cell>
          <cell r="BG260" t="str">
            <v>1F Heights, Brooksmith, Norhill Areas</v>
          </cell>
          <cell r="BH260" t="str">
            <v>5938.11</v>
          </cell>
          <cell r="BI260" t="str">
            <v>0</v>
          </cell>
          <cell r="BJ260" t="str">
            <v>01</v>
          </cell>
          <cell r="BK260" t="str">
            <v>5259D</v>
          </cell>
          <cell r="BL260" t="str">
            <v>452Z</v>
          </cell>
          <cell r="BM260" t="str">
            <v>001 040 041 042 043 044 048 061 816</v>
          </cell>
          <cell r="BN260" t="str">
            <v>Real, Commercial</v>
          </cell>
          <cell r="BO260" t="str">
            <v>F1</v>
          </cell>
          <cell r="BP260" t="str">
            <v>Real, Commercial</v>
          </cell>
          <cell r="BQ260" t="str">
            <v>Night Club/Dinner Theater</v>
          </cell>
          <cell r="BR260" t="str">
            <v>Cocktail Lounge</v>
          </cell>
          <cell r="BS260" t="str">
            <v>8002</v>
          </cell>
          <cell r="BT260" t="str">
            <v>Land Neighborhood Section 2</v>
          </cell>
          <cell r="BU260">
            <v>17498</v>
          </cell>
          <cell r="BV260" t="str">
            <v>SF</v>
          </cell>
          <cell r="BW260" t="str">
            <v>1.0000</v>
          </cell>
          <cell r="BX260" t="str">
            <v>1.0000</v>
          </cell>
          <cell r="BY260" t="str">
            <v>1.0000</v>
          </cell>
          <cell r="BZ260" t="str">
            <v>1.0000</v>
          </cell>
          <cell r="CA260">
            <v>40</v>
          </cell>
          <cell r="CB260">
            <v>40</v>
          </cell>
          <cell r="CC260">
            <v>699920</v>
          </cell>
          <cell r="CD260">
            <v>-1</v>
          </cell>
          <cell r="CE260" t="str">
            <v>13807900100013</v>
          </cell>
        </row>
        <row r="261">
          <cell r="C261" t="str">
            <v>13947000100011</v>
          </cell>
          <cell r="D261" t="str">
            <v>1394700010001</v>
          </cell>
          <cell r="E261" t="str">
            <v>01/01/2019</v>
          </cell>
          <cell r="F261" t="str">
            <v>IBIZA MAGNOLIA PARK APARTMENTS LP</v>
          </cell>
          <cell r="G261">
            <v>0</v>
          </cell>
          <cell r="H261">
            <v>0</v>
          </cell>
          <cell r="I261" t="str">
            <v>7250 AVENUE C</v>
          </cell>
          <cell r="J261" t="str">
            <v>HOUSTON</v>
          </cell>
          <cell r="K261" t="str">
            <v>77011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 t="e">
            <v>#REF!</v>
          </cell>
          <cell r="Q261" t="str">
            <v>COMMERCIAL</v>
          </cell>
          <cell r="R261" t="str">
            <v>1</v>
          </cell>
          <cell r="S261" t="str">
            <v>4299</v>
          </cell>
          <cell r="T261" t="str">
            <v>8352</v>
          </cell>
          <cell r="U261" t="str">
            <v>D</v>
          </cell>
          <cell r="V261" t="str">
            <v>Wood or Light Steel</v>
          </cell>
          <cell r="W261">
            <v>2413787</v>
          </cell>
          <cell r="X261">
            <v>0</v>
          </cell>
          <cell r="Y261">
            <v>6157620</v>
          </cell>
          <cell r="Z261">
            <v>0</v>
          </cell>
          <cell r="AA261" t="str">
            <v>.020000</v>
          </cell>
          <cell r="AB261" t="str">
            <v>B</v>
          </cell>
          <cell r="AC261" t="str">
            <v>Good</v>
          </cell>
          <cell r="AD261" t="str">
            <v>2018</v>
          </cell>
          <cell r="AE261" t="str">
            <v>2018</v>
          </cell>
          <cell r="AF261" t="str">
            <v>0</v>
          </cell>
          <cell r="AG261" t="str">
            <v>2019</v>
          </cell>
          <cell r="AH261">
            <v>0</v>
          </cell>
          <cell r="AI261" t="str">
            <v>12/30/1899</v>
          </cell>
          <cell r="AJ261">
            <v>0</v>
          </cell>
          <cell r="AK261">
            <v>63000</v>
          </cell>
          <cell r="AL261">
            <v>63000</v>
          </cell>
          <cell r="AM261">
            <v>0</v>
          </cell>
          <cell r="AN261">
            <v>0</v>
          </cell>
          <cell r="AO261">
            <v>0</v>
          </cell>
          <cell r="AP261">
            <v>63000</v>
          </cell>
          <cell r="AQ261">
            <v>1640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 t="str">
            <v>2</v>
          </cell>
          <cell r="BB261" t="str">
            <v>RES A BLK 1</v>
          </cell>
          <cell r="BC261" t="str">
            <v>EAST END VILLAGE APTS</v>
          </cell>
          <cell r="BD261" t="str">
            <v>6002</v>
          </cell>
          <cell r="BE261" t="str">
            <v>Inner Loop Southeast</v>
          </cell>
          <cell r="BF261" t="str">
            <v>140</v>
          </cell>
          <cell r="BG261" t="str">
            <v>1D Navigation, Harrisburg, Lawndale Areas</v>
          </cell>
          <cell r="BH261" t="str">
            <v>5915.20</v>
          </cell>
          <cell r="BI261" t="str">
            <v>0</v>
          </cell>
          <cell r="BJ261" t="str">
            <v>01</v>
          </cell>
          <cell r="BK261">
            <v>0</v>
          </cell>
          <cell r="BL261" t="str">
            <v>495W</v>
          </cell>
          <cell r="BM261" t="str">
            <v>001 040 041 042 043 044 048 061 976</v>
          </cell>
          <cell r="BN261" t="str">
            <v>Real, Commercial</v>
          </cell>
          <cell r="BO261" t="str">
            <v>F1</v>
          </cell>
          <cell r="BP261" t="str">
            <v>Real, Commercial</v>
          </cell>
          <cell r="BQ261" t="str">
            <v>Apartment Structure</v>
          </cell>
          <cell r="BR261" t="str">
            <v>Multiple Res (Low Rise)</v>
          </cell>
          <cell r="BS261" t="str">
            <v>8003</v>
          </cell>
          <cell r="BT261" t="str">
            <v>Land Neighborhood Section 3</v>
          </cell>
          <cell r="BU261">
            <v>90000</v>
          </cell>
          <cell r="BV261" t="str">
            <v>SF</v>
          </cell>
          <cell r="BW261" t="str">
            <v>1.0000</v>
          </cell>
          <cell r="BX261" t="str">
            <v>1.0000</v>
          </cell>
          <cell r="BY261" t="str">
            <v>1.0000</v>
          </cell>
          <cell r="BZ261" t="str">
            <v>1.0000</v>
          </cell>
          <cell r="CA261">
            <v>6</v>
          </cell>
          <cell r="CB261">
            <v>6</v>
          </cell>
          <cell r="CC261">
            <v>540000</v>
          </cell>
          <cell r="CD261">
            <v>-1</v>
          </cell>
          <cell r="CE261" t="str">
            <v>13947000100011</v>
          </cell>
        </row>
        <row r="262">
          <cell r="C262" t="str">
            <v>13947000100012</v>
          </cell>
          <cell r="D262" t="str">
            <v>1394700010001</v>
          </cell>
          <cell r="E262" t="str">
            <v>01/01/2019</v>
          </cell>
          <cell r="F262" t="str">
            <v>IBIZA MAGNOLIA PARK APARTMENTS LP</v>
          </cell>
          <cell r="G262">
            <v>0</v>
          </cell>
          <cell r="H262">
            <v>0</v>
          </cell>
          <cell r="I262" t="str">
            <v>7250 AVENUE C</v>
          </cell>
          <cell r="J262" t="str">
            <v>HOUSTON</v>
          </cell>
          <cell r="K262" t="str">
            <v>77011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 t="e">
            <v>#REF!</v>
          </cell>
          <cell r="Q262" t="str">
            <v>COMMERCIAL</v>
          </cell>
          <cell r="R262" t="str">
            <v>2</v>
          </cell>
          <cell r="S262" t="str">
            <v>4299</v>
          </cell>
          <cell r="T262" t="str">
            <v>8352</v>
          </cell>
          <cell r="U262" t="str">
            <v>D</v>
          </cell>
          <cell r="V262" t="str">
            <v>Wood or Light Steel</v>
          </cell>
          <cell r="W262">
            <v>833714</v>
          </cell>
          <cell r="X262">
            <v>0</v>
          </cell>
          <cell r="Y262">
            <v>2126822</v>
          </cell>
          <cell r="Z262">
            <v>0</v>
          </cell>
          <cell r="AA262" t="str">
            <v>.020000</v>
          </cell>
          <cell r="AB262" t="str">
            <v>B</v>
          </cell>
          <cell r="AC262" t="str">
            <v>Good</v>
          </cell>
          <cell r="AD262" t="str">
            <v>2018</v>
          </cell>
          <cell r="AE262" t="str">
            <v>2018</v>
          </cell>
          <cell r="AF262" t="str">
            <v>0</v>
          </cell>
          <cell r="AG262" t="str">
            <v>2019</v>
          </cell>
          <cell r="AH262">
            <v>0</v>
          </cell>
          <cell r="AI262" t="str">
            <v>12/30/1899</v>
          </cell>
          <cell r="AJ262">
            <v>0</v>
          </cell>
          <cell r="AK262">
            <v>21760</v>
          </cell>
          <cell r="AL262">
            <v>21760</v>
          </cell>
          <cell r="AM262">
            <v>0</v>
          </cell>
          <cell r="AN262">
            <v>0</v>
          </cell>
          <cell r="AO262">
            <v>0</v>
          </cell>
          <cell r="AP262">
            <v>21760</v>
          </cell>
          <cell r="AQ262">
            <v>680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 t="str">
            <v>2</v>
          </cell>
          <cell r="BB262" t="str">
            <v>RES A BLK 1</v>
          </cell>
          <cell r="BC262" t="str">
            <v>EAST END VILLAGE APTS</v>
          </cell>
          <cell r="BD262" t="str">
            <v>6002</v>
          </cell>
          <cell r="BE262" t="str">
            <v>Inner Loop Southeast</v>
          </cell>
          <cell r="BF262" t="str">
            <v>140</v>
          </cell>
          <cell r="BG262" t="str">
            <v>1D Navigation, Harrisburg, Lawndale Areas</v>
          </cell>
          <cell r="BH262" t="str">
            <v>5915.20</v>
          </cell>
          <cell r="BI262" t="str">
            <v>0</v>
          </cell>
          <cell r="BJ262" t="str">
            <v>01</v>
          </cell>
          <cell r="BK262">
            <v>0</v>
          </cell>
          <cell r="BL262" t="str">
            <v>495W</v>
          </cell>
          <cell r="BM262" t="str">
            <v>001 040 041 042 043 044 048 061 976</v>
          </cell>
          <cell r="BN262" t="str">
            <v>Real, Commercial</v>
          </cell>
          <cell r="BO262" t="str">
            <v>F1</v>
          </cell>
          <cell r="BP262" t="str">
            <v>Real, Commercial</v>
          </cell>
          <cell r="BQ262" t="str">
            <v>Apartment Structure</v>
          </cell>
          <cell r="BR262" t="str">
            <v>Multiple Res (Low Rise)</v>
          </cell>
          <cell r="BS262" t="str">
            <v>8003</v>
          </cell>
          <cell r="BT262" t="str">
            <v>Land Neighborhood Section 3</v>
          </cell>
          <cell r="BU262">
            <v>90000</v>
          </cell>
          <cell r="BV262" t="str">
            <v>SF</v>
          </cell>
          <cell r="BW262" t="str">
            <v>1.0000</v>
          </cell>
          <cell r="BX262" t="str">
            <v>1.0000</v>
          </cell>
          <cell r="BY262" t="str">
            <v>1.0000</v>
          </cell>
          <cell r="BZ262" t="str">
            <v>1.0000</v>
          </cell>
          <cell r="CA262">
            <v>6</v>
          </cell>
          <cell r="CB262">
            <v>6</v>
          </cell>
          <cell r="CC262">
            <v>540000</v>
          </cell>
          <cell r="CD262">
            <v>-1</v>
          </cell>
          <cell r="CE262" t="str">
            <v>13947000100012</v>
          </cell>
        </row>
        <row r="263">
          <cell r="C263" t="str">
            <v>13947000100013</v>
          </cell>
          <cell r="D263" t="str">
            <v>1394700010001</v>
          </cell>
          <cell r="E263" t="str">
            <v>01/01/2019</v>
          </cell>
          <cell r="F263" t="str">
            <v>IBIZA MAGNOLIA PARK APARTMENTS LP</v>
          </cell>
          <cell r="G263">
            <v>0</v>
          </cell>
          <cell r="H263">
            <v>0</v>
          </cell>
          <cell r="I263" t="str">
            <v>7250 AVENUE C</v>
          </cell>
          <cell r="J263" t="str">
            <v>HOUSTON</v>
          </cell>
          <cell r="K263" t="str">
            <v>77011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 t="e">
            <v>#REF!</v>
          </cell>
          <cell r="Q263" t="str">
            <v>COMMERCIAL</v>
          </cell>
          <cell r="R263" t="str">
            <v>3</v>
          </cell>
          <cell r="S263" t="str">
            <v>4299</v>
          </cell>
          <cell r="T263" t="str">
            <v>8311</v>
          </cell>
          <cell r="U263" t="str">
            <v>D</v>
          </cell>
          <cell r="V263" t="str">
            <v>Wood or Light Steel</v>
          </cell>
          <cell r="W263">
            <v>72025</v>
          </cell>
          <cell r="X263">
            <v>0</v>
          </cell>
          <cell r="Y263">
            <v>183736</v>
          </cell>
          <cell r="Z263">
            <v>0</v>
          </cell>
          <cell r="AA263" t="str">
            <v>.020000</v>
          </cell>
          <cell r="AB263" t="str">
            <v>C</v>
          </cell>
          <cell r="AC263" t="str">
            <v>Average</v>
          </cell>
          <cell r="AD263" t="str">
            <v>2018</v>
          </cell>
          <cell r="AE263" t="str">
            <v>2018</v>
          </cell>
          <cell r="AF263" t="str">
            <v>0</v>
          </cell>
          <cell r="AG263" t="str">
            <v>2019</v>
          </cell>
          <cell r="AH263">
            <v>0</v>
          </cell>
          <cell r="AI263" t="str">
            <v>12/30/1899</v>
          </cell>
          <cell r="AJ263">
            <v>0</v>
          </cell>
          <cell r="AK263">
            <v>1904</v>
          </cell>
          <cell r="AL263">
            <v>1904</v>
          </cell>
          <cell r="AM263">
            <v>0</v>
          </cell>
          <cell r="AN263">
            <v>0</v>
          </cell>
          <cell r="AO263">
            <v>0</v>
          </cell>
          <cell r="AP263">
            <v>1904</v>
          </cell>
          <cell r="AQ263">
            <v>96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 t="str">
            <v>2</v>
          </cell>
          <cell r="BB263" t="str">
            <v>RES A BLK 1</v>
          </cell>
          <cell r="BC263" t="str">
            <v>EAST END VILLAGE APTS</v>
          </cell>
          <cell r="BD263" t="str">
            <v>6002</v>
          </cell>
          <cell r="BE263" t="str">
            <v>Inner Loop Southeast</v>
          </cell>
          <cell r="BF263" t="str">
            <v>140</v>
          </cell>
          <cell r="BG263" t="str">
            <v>1D Navigation, Harrisburg, Lawndale Areas</v>
          </cell>
          <cell r="BH263" t="str">
            <v>5915.20</v>
          </cell>
          <cell r="BI263" t="str">
            <v>0</v>
          </cell>
          <cell r="BJ263" t="str">
            <v>01</v>
          </cell>
          <cell r="BK263">
            <v>0</v>
          </cell>
          <cell r="BL263" t="str">
            <v>495W</v>
          </cell>
          <cell r="BM263" t="str">
            <v>001 040 041 042 043 044 048 061 976</v>
          </cell>
          <cell r="BN263" t="str">
            <v>Real, Commercial</v>
          </cell>
          <cell r="BO263" t="str">
            <v>F1</v>
          </cell>
          <cell r="BP263" t="str">
            <v>Real, Commercial</v>
          </cell>
          <cell r="BQ263" t="str">
            <v>Apartment Structure</v>
          </cell>
          <cell r="BR263" t="str">
            <v>Clubhouse</v>
          </cell>
          <cell r="BS263" t="str">
            <v>8003</v>
          </cell>
          <cell r="BT263" t="str">
            <v>Land Neighborhood Section 3</v>
          </cell>
          <cell r="BU263">
            <v>90000</v>
          </cell>
          <cell r="BV263" t="str">
            <v>SF</v>
          </cell>
          <cell r="BW263" t="str">
            <v>1.0000</v>
          </cell>
          <cell r="BX263" t="str">
            <v>1.0000</v>
          </cell>
          <cell r="BY263" t="str">
            <v>1.0000</v>
          </cell>
          <cell r="BZ263" t="str">
            <v>1.0000</v>
          </cell>
          <cell r="CA263">
            <v>6</v>
          </cell>
          <cell r="CB263">
            <v>6</v>
          </cell>
          <cell r="CC263">
            <v>540000</v>
          </cell>
          <cell r="CD263">
            <v>-1</v>
          </cell>
          <cell r="CE263" t="str">
            <v>13947000100013</v>
          </cell>
        </row>
        <row r="264">
          <cell r="C264" t="str">
            <v>14003400100011</v>
          </cell>
          <cell r="D264" t="str">
            <v>1400340010001</v>
          </cell>
          <cell r="E264" t="str">
            <v>01/01/2019</v>
          </cell>
          <cell r="F264" t="str">
            <v>AR REDEVELOPMENT LLC</v>
          </cell>
          <cell r="G264">
            <v>0</v>
          </cell>
          <cell r="H264" t="str">
            <v>Avi</v>
          </cell>
          <cell r="I264" t="str">
            <v>1205 COHN ST</v>
          </cell>
          <cell r="J264" t="str">
            <v>HOUSTON</v>
          </cell>
          <cell r="K264" t="str">
            <v>77007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 t="e">
            <v>#REF!</v>
          </cell>
          <cell r="Q264" t="str">
            <v>COMMERCIAL</v>
          </cell>
          <cell r="R264" t="str">
            <v>1</v>
          </cell>
          <cell r="S264" t="str">
            <v>4301</v>
          </cell>
          <cell r="T264" t="str">
            <v>8351</v>
          </cell>
          <cell r="U264" t="str">
            <v>D</v>
          </cell>
          <cell r="V264" t="str">
            <v>Wood or Light Steel</v>
          </cell>
          <cell r="W264">
            <v>0</v>
          </cell>
          <cell r="X264" t="str">
            <v>Pending</v>
          </cell>
          <cell r="Y264">
            <v>0</v>
          </cell>
          <cell r="Z264">
            <v>0</v>
          </cell>
          <cell r="AA264" t="str">
            <v>.732200</v>
          </cell>
          <cell r="AB264" t="str">
            <v>D</v>
          </cell>
          <cell r="AC264" t="str">
            <v>Low</v>
          </cell>
          <cell r="AD264" t="str">
            <v>1920</v>
          </cell>
          <cell r="AE264" t="str">
            <v>1920</v>
          </cell>
          <cell r="AF264" t="str">
            <v>0</v>
          </cell>
          <cell r="AG264" t="str">
            <v>1984</v>
          </cell>
          <cell r="AH264" t="str">
            <v>MAS</v>
          </cell>
          <cell r="AI264" t="str">
            <v>01/01/2004</v>
          </cell>
          <cell r="AJ264" t="str">
            <v>6002 CENTER ST</v>
          </cell>
          <cell r="AK264">
            <v>994</v>
          </cell>
          <cell r="AL264">
            <v>1092</v>
          </cell>
          <cell r="AM264">
            <v>0</v>
          </cell>
          <cell r="AN264">
            <v>0</v>
          </cell>
          <cell r="AO264">
            <v>0</v>
          </cell>
          <cell r="AP264">
            <v>994</v>
          </cell>
          <cell r="AQ264">
            <v>136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 t="str">
            <v>20</v>
          </cell>
          <cell r="BB264" t="str">
            <v>RES A BLK 1</v>
          </cell>
          <cell r="BC264" t="str">
            <v>RESERVE AT COHN</v>
          </cell>
          <cell r="BD264" t="str">
            <v>160</v>
          </cell>
          <cell r="BE264" t="str">
            <v>1F Lazybrook, Timbergrove, Washington Corridor</v>
          </cell>
          <cell r="BF264" t="str">
            <v>160</v>
          </cell>
          <cell r="BG264" t="str">
            <v>1F Lazybrook, Timbergrove, Washington Corridor</v>
          </cell>
          <cell r="BH264" t="str">
            <v>5925.05</v>
          </cell>
          <cell r="BI264" t="str">
            <v>0</v>
          </cell>
          <cell r="BJ264" t="str">
            <v>01</v>
          </cell>
          <cell r="BK264">
            <v>0</v>
          </cell>
          <cell r="BL264" t="str">
            <v>492G</v>
          </cell>
          <cell r="BM264" t="str">
            <v>001 040 041 042 043 044 048 061</v>
          </cell>
          <cell r="BN264" t="str">
            <v>Real, Commercial</v>
          </cell>
          <cell r="BO264" t="str">
            <v>F1</v>
          </cell>
          <cell r="BP264" t="str">
            <v>Real, Commercial</v>
          </cell>
          <cell r="BQ264" t="str">
            <v>Res. Struct. Or Conversion</v>
          </cell>
          <cell r="BR264" t="str">
            <v>Single-Family Residence</v>
          </cell>
          <cell r="BS264" t="str">
            <v>8001</v>
          </cell>
          <cell r="BT264" t="str">
            <v>Land Neighborhood Section 1</v>
          </cell>
          <cell r="BU264">
            <v>29521</v>
          </cell>
          <cell r="BV264" t="str">
            <v>SF</v>
          </cell>
          <cell r="BW264" t="str">
            <v>1.0000</v>
          </cell>
          <cell r="BX264" t="str">
            <v>1.0000</v>
          </cell>
          <cell r="BY264" t="str">
            <v>1.0000</v>
          </cell>
          <cell r="BZ264" t="str">
            <v>1.0000</v>
          </cell>
          <cell r="CA264">
            <v>0</v>
          </cell>
          <cell r="CB264">
            <v>0</v>
          </cell>
          <cell r="CC264">
            <v>0</v>
          </cell>
          <cell r="CD264">
            <v>-1</v>
          </cell>
          <cell r="CE264" t="str">
            <v>14003400100011</v>
          </cell>
        </row>
        <row r="265">
          <cell r="C265" t="str">
            <v>14003400100012</v>
          </cell>
          <cell r="D265" t="str">
            <v>1400340010001</v>
          </cell>
          <cell r="E265" t="str">
            <v>01/01/2019</v>
          </cell>
          <cell r="F265" t="str">
            <v>AR REDEVELOPMENT LLC</v>
          </cell>
          <cell r="G265">
            <v>0</v>
          </cell>
          <cell r="H265" t="str">
            <v>Avi</v>
          </cell>
          <cell r="I265" t="str">
            <v>1205 COHN ST</v>
          </cell>
          <cell r="J265" t="str">
            <v>HOUSTON</v>
          </cell>
          <cell r="K265" t="str">
            <v>77007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 t="e">
            <v>#REF!</v>
          </cell>
          <cell r="Q265" t="str">
            <v>COMMERCIAL</v>
          </cell>
          <cell r="R265" t="str">
            <v>2</v>
          </cell>
          <cell r="S265" t="str">
            <v>4301</v>
          </cell>
          <cell r="T265" t="str">
            <v>8351</v>
          </cell>
          <cell r="U265" t="str">
            <v>D</v>
          </cell>
          <cell r="V265" t="str">
            <v>Wood or Light Steel</v>
          </cell>
          <cell r="W265">
            <v>0</v>
          </cell>
          <cell r="X265" t="str">
            <v>Pending</v>
          </cell>
          <cell r="Y265">
            <v>0</v>
          </cell>
          <cell r="Z265">
            <v>0</v>
          </cell>
          <cell r="AA265" t="str">
            <v>.889800</v>
          </cell>
          <cell r="AB265" t="str">
            <v>D</v>
          </cell>
          <cell r="AC265" t="str">
            <v>Low</v>
          </cell>
          <cell r="AD265" t="str">
            <v>1920</v>
          </cell>
          <cell r="AE265" t="str">
            <v>1920</v>
          </cell>
          <cell r="AF265" t="str">
            <v>0</v>
          </cell>
          <cell r="AG265" t="str">
            <v>1984</v>
          </cell>
          <cell r="AH265" t="str">
            <v>MAS</v>
          </cell>
          <cell r="AI265" t="str">
            <v>01/01/1997</v>
          </cell>
          <cell r="AJ265" t="str">
            <v>6002 CENTER ST</v>
          </cell>
          <cell r="AK265">
            <v>600</v>
          </cell>
          <cell r="AL265">
            <v>1200</v>
          </cell>
          <cell r="AM265">
            <v>0</v>
          </cell>
          <cell r="AN265">
            <v>0</v>
          </cell>
          <cell r="AO265">
            <v>0</v>
          </cell>
          <cell r="AP265">
            <v>600</v>
          </cell>
          <cell r="AQ265">
            <v>100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 t="str">
            <v>20</v>
          </cell>
          <cell r="BB265" t="str">
            <v>RES A BLK 1</v>
          </cell>
          <cell r="BC265" t="str">
            <v>RESERVE AT COHN</v>
          </cell>
          <cell r="BD265" t="str">
            <v>160</v>
          </cell>
          <cell r="BE265" t="str">
            <v>1F Lazybrook, Timbergrove, Washington Corridor</v>
          </cell>
          <cell r="BF265" t="str">
            <v>160</v>
          </cell>
          <cell r="BG265" t="str">
            <v>1F Lazybrook, Timbergrove, Washington Corridor</v>
          </cell>
          <cell r="BH265" t="str">
            <v>5925.05</v>
          </cell>
          <cell r="BI265" t="str">
            <v>0</v>
          </cell>
          <cell r="BJ265" t="str">
            <v>01</v>
          </cell>
          <cell r="BK265">
            <v>0</v>
          </cell>
          <cell r="BL265" t="str">
            <v>492G</v>
          </cell>
          <cell r="BM265" t="str">
            <v>001 040 041 042 043 044 048 061</v>
          </cell>
          <cell r="BN265" t="str">
            <v>Real, Commercial</v>
          </cell>
          <cell r="BO265" t="str">
            <v>F1</v>
          </cell>
          <cell r="BP265" t="str">
            <v>Real, Commercial</v>
          </cell>
          <cell r="BQ265" t="str">
            <v>Res. Struct. Or Conversion</v>
          </cell>
          <cell r="BR265" t="str">
            <v>Single-Family Residence</v>
          </cell>
          <cell r="BS265" t="str">
            <v>8001</v>
          </cell>
          <cell r="BT265" t="str">
            <v>Land Neighborhood Section 1</v>
          </cell>
          <cell r="BU265">
            <v>29521</v>
          </cell>
          <cell r="BV265" t="str">
            <v>SF</v>
          </cell>
          <cell r="BW265" t="str">
            <v>1.0000</v>
          </cell>
          <cell r="BX265" t="str">
            <v>1.0000</v>
          </cell>
          <cell r="BY265" t="str">
            <v>1.0000</v>
          </cell>
          <cell r="BZ265" t="str">
            <v>1.0000</v>
          </cell>
          <cell r="CA265">
            <v>0</v>
          </cell>
          <cell r="CB265">
            <v>0</v>
          </cell>
          <cell r="CC265">
            <v>0</v>
          </cell>
          <cell r="CD265">
            <v>-1</v>
          </cell>
          <cell r="CE265" t="str">
            <v>14003400100012</v>
          </cell>
        </row>
        <row r="266">
          <cell r="C266" t="str">
            <v>14003400100013</v>
          </cell>
          <cell r="D266" t="str">
            <v>1400340010001</v>
          </cell>
          <cell r="E266" t="str">
            <v>01/01/2019</v>
          </cell>
          <cell r="F266" t="str">
            <v>AR REDEVELOPMENT LLC</v>
          </cell>
          <cell r="G266">
            <v>0</v>
          </cell>
          <cell r="H266" t="str">
            <v>Avi</v>
          </cell>
          <cell r="I266" t="str">
            <v>1205 COHN ST</v>
          </cell>
          <cell r="J266" t="str">
            <v>HOUSTON</v>
          </cell>
          <cell r="K266" t="str">
            <v>77007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 t="e">
            <v>#REF!</v>
          </cell>
          <cell r="Q266" t="str">
            <v>COMMERCIAL</v>
          </cell>
          <cell r="R266" t="str">
            <v>3</v>
          </cell>
          <cell r="S266" t="str">
            <v>4301</v>
          </cell>
          <cell r="T266" t="str">
            <v>8351</v>
          </cell>
          <cell r="U266" t="str">
            <v>D</v>
          </cell>
          <cell r="V266" t="str">
            <v>Wood or Light Steel</v>
          </cell>
          <cell r="W266">
            <v>0</v>
          </cell>
          <cell r="X266" t="str">
            <v>Pending</v>
          </cell>
          <cell r="Y266">
            <v>0</v>
          </cell>
          <cell r="Z266">
            <v>0</v>
          </cell>
          <cell r="AA266" t="str">
            <v>.732200</v>
          </cell>
          <cell r="AB266" t="str">
            <v>D</v>
          </cell>
          <cell r="AC266" t="str">
            <v>Low</v>
          </cell>
          <cell r="AD266" t="str">
            <v>1936</v>
          </cell>
          <cell r="AE266" t="str">
            <v>1936</v>
          </cell>
          <cell r="AF266" t="str">
            <v>0</v>
          </cell>
          <cell r="AG266" t="str">
            <v>1984</v>
          </cell>
          <cell r="AH266" t="str">
            <v>MAS</v>
          </cell>
          <cell r="AI266" t="str">
            <v>01/01/2004</v>
          </cell>
          <cell r="AJ266" t="str">
            <v>6008 CENTER ST.</v>
          </cell>
          <cell r="AK266">
            <v>921</v>
          </cell>
          <cell r="AL266">
            <v>1005</v>
          </cell>
          <cell r="AM266">
            <v>0</v>
          </cell>
          <cell r="AN266">
            <v>0</v>
          </cell>
          <cell r="AO266">
            <v>0</v>
          </cell>
          <cell r="AP266">
            <v>921</v>
          </cell>
          <cell r="AQ266">
            <v>132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 t="str">
            <v>20</v>
          </cell>
          <cell r="BB266" t="str">
            <v>RES A BLK 1</v>
          </cell>
          <cell r="BC266" t="str">
            <v>RESERVE AT COHN</v>
          </cell>
          <cell r="BD266" t="str">
            <v>160</v>
          </cell>
          <cell r="BE266" t="str">
            <v>1F Lazybrook, Timbergrove, Washington Corridor</v>
          </cell>
          <cell r="BF266" t="str">
            <v>160</v>
          </cell>
          <cell r="BG266" t="str">
            <v>1F Lazybrook, Timbergrove, Washington Corridor</v>
          </cell>
          <cell r="BH266" t="str">
            <v>5925.05</v>
          </cell>
          <cell r="BI266" t="str">
            <v>0</v>
          </cell>
          <cell r="BJ266" t="str">
            <v>01</v>
          </cell>
          <cell r="BK266">
            <v>0</v>
          </cell>
          <cell r="BL266" t="str">
            <v>492G</v>
          </cell>
          <cell r="BM266" t="str">
            <v>001 040 041 042 043 044 048 061</v>
          </cell>
          <cell r="BN266" t="str">
            <v>Real, Commercial</v>
          </cell>
          <cell r="BO266" t="str">
            <v>F1</v>
          </cell>
          <cell r="BP266" t="str">
            <v>Real, Commercial</v>
          </cell>
          <cell r="BQ266" t="str">
            <v>Res. Struct. Or Conversion</v>
          </cell>
          <cell r="BR266" t="str">
            <v>Single-Family Residence</v>
          </cell>
          <cell r="BS266" t="str">
            <v>8001</v>
          </cell>
          <cell r="BT266" t="str">
            <v>Land Neighborhood Section 1</v>
          </cell>
          <cell r="BU266">
            <v>29521</v>
          </cell>
          <cell r="BV266" t="str">
            <v>SF</v>
          </cell>
          <cell r="BW266" t="str">
            <v>1.0000</v>
          </cell>
          <cell r="BX266" t="str">
            <v>1.0000</v>
          </cell>
          <cell r="BY266" t="str">
            <v>1.0000</v>
          </cell>
          <cell r="BZ266" t="str">
            <v>1.0000</v>
          </cell>
          <cell r="CA266">
            <v>0</v>
          </cell>
          <cell r="CB266">
            <v>0</v>
          </cell>
          <cell r="CC266">
            <v>0</v>
          </cell>
          <cell r="CD266">
            <v>-1</v>
          </cell>
          <cell r="CE266" t="str">
            <v>14003400100013</v>
          </cell>
        </row>
        <row r="267">
          <cell r="C267" t="str">
            <v>14003400100014</v>
          </cell>
          <cell r="D267" t="str">
            <v>1400340010001</v>
          </cell>
          <cell r="E267" t="str">
            <v>01/01/2019</v>
          </cell>
          <cell r="F267" t="str">
            <v>AR REDEVELOPMENT LLC</v>
          </cell>
          <cell r="G267">
            <v>0</v>
          </cell>
          <cell r="H267" t="str">
            <v>Avi</v>
          </cell>
          <cell r="I267" t="str">
            <v>1205 COHN ST</v>
          </cell>
          <cell r="J267" t="str">
            <v>HOUSTON</v>
          </cell>
          <cell r="K267" t="str">
            <v>77007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 t="e">
            <v>#REF!</v>
          </cell>
          <cell r="Q267" t="str">
            <v>COMMERCIAL</v>
          </cell>
          <cell r="R267" t="str">
            <v>4</v>
          </cell>
          <cell r="S267" t="str">
            <v>4301</v>
          </cell>
          <cell r="T267" t="str">
            <v>8351</v>
          </cell>
          <cell r="U267" t="str">
            <v>D</v>
          </cell>
          <cell r="V267" t="str">
            <v>Wood or Light Steel</v>
          </cell>
          <cell r="W267">
            <v>0</v>
          </cell>
          <cell r="X267" t="str">
            <v>Pending</v>
          </cell>
          <cell r="Y267">
            <v>0</v>
          </cell>
          <cell r="Z267">
            <v>0</v>
          </cell>
          <cell r="AA267" t="str">
            <v>.732200</v>
          </cell>
          <cell r="AB267" t="str">
            <v>D</v>
          </cell>
          <cell r="AC267" t="str">
            <v>Low</v>
          </cell>
          <cell r="AD267" t="str">
            <v>1930</v>
          </cell>
          <cell r="AE267" t="str">
            <v>1930</v>
          </cell>
          <cell r="AF267" t="str">
            <v>0</v>
          </cell>
          <cell r="AG267" t="str">
            <v>1984</v>
          </cell>
          <cell r="AH267" t="str">
            <v>MAS</v>
          </cell>
          <cell r="AI267" t="str">
            <v>01/01/2004</v>
          </cell>
          <cell r="AJ267" t="str">
            <v>6012 CENTER ST</v>
          </cell>
          <cell r="AK267">
            <v>1092</v>
          </cell>
          <cell r="AL267">
            <v>1092</v>
          </cell>
          <cell r="AM267">
            <v>0</v>
          </cell>
          <cell r="AN267">
            <v>0</v>
          </cell>
          <cell r="AO267">
            <v>0</v>
          </cell>
          <cell r="AP267">
            <v>1092</v>
          </cell>
          <cell r="AQ267">
            <v>136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 t="str">
            <v>20</v>
          </cell>
          <cell r="BB267" t="str">
            <v>RES A BLK 1</v>
          </cell>
          <cell r="BC267" t="str">
            <v>RESERVE AT COHN</v>
          </cell>
          <cell r="BD267" t="str">
            <v>160</v>
          </cell>
          <cell r="BE267" t="str">
            <v>1F Lazybrook, Timbergrove, Washington Corridor</v>
          </cell>
          <cell r="BF267" t="str">
            <v>160</v>
          </cell>
          <cell r="BG267" t="str">
            <v>1F Lazybrook, Timbergrove, Washington Corridor</v>
          </cell>
          <cell r="BH267" t="str">
            <v>5925.05</v>
          </cell>
          <cell r="BI267" t="str">
            <v>0</v>
          </cell>
          <cell r="BJ267" t="str">
            <v>01</v>
          </cell>
          <cell r="BK267">
            <v>0</v>
          </cell>
          <cell r="BL267" t="str">
            <v>492G</v>
          </cell>
          <cell r="BM267" t="str">
            <v>001 040 041 042 043 044 048 061</v>
          </cell>
          <cell r="BN267" t="str">
            <v>Real, Commercial</v>
          </cell>
          <cell r="BO267" t="str">
            <v>F1</v>
          </cell>
          <cell r="BP267" t="str">
            <v>Real, Commercial</v>
          </cell>
          <cell r="BQ267" t="str">
            <v>Res. Struct. Or Conversion</v>
          </cell>
          <cell r="BR267" t="str">
            <v>Single-Family Residence</v>
          </cell>
          <cell r="BS267" t="str">
            <v>8001</v>
          </cell>
          <cell r="BT267" t="str">
            <v>Land Neighborhood Section 1</v>
          </cell>
          <cell r="BU267">
            <v>29521</v>
          </cell>
          <cell r="BV267" t="str">
            <v>SF</v>
          </cell>
          <cell r="BW267" t="str">
            <v>1.0000</v>
          </cell>
          <cell r="BX267" t="str">
            <v>1.0000</v>
          </cell>
          <cell r="BY267" t="str">
            <v>1.0000</v>
          </cell>
          <cell r="BZ267" t="str">
            <v>1.0000</v>
          </cell>
          <cell r="CA267">
            <v>0</v>
          </cell>
          <cell r="CB267">
            <v>0</v>
          </cell>
          <cell r="CC267">
            <v>0</v>
          </cell>
          <cell r="CD267">
            <v>-1</v>
          </cell>
          <cell r="CE267" t="str">
            <v>14003400100014</v>
          </cell>
        </row>
        <row r="268">
          <cell r="C268" t="str">
            <v>14003400100015</v>
          </cell>
          <cell r="D268" t="str">
            <v>1400340010001</v>
          </cell>
          <cell r="E268" t="str">
            <v>01/01/2019</v>
          </cell>
          <cell r="F268" t="str">
            <v>AR REDEVELOPMENT LLC</v>
          </cell>
          <cell r="G268">
            <v>0</v>
          </cell>
          <cell r="H268" t="str">
            <v>Avi</v>
          </cell>
          <cell r="I268" t="str">
            <v>1205 COHN ST</v>
          </cell>
          <cell r="J268" t="str">
            <v>HOUSTON</v>
          </cell>
          <cell r="K268" t="str">
            <v>77007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 t="e">
            <v>#REF!</v>
          </cell>
          <cell r="Q268" t="str">
            <v>COMMERCIAL</v>
          </cell>
          <cell r="R268" t="str">
            <v>5</v>
          </cell>
          <cell r="S268" t="str">
            <v>4301</v>
          </cell>
          <cell r="T268" t="str">
            <v>8351</v>
          </cell>
          <cell r="U268" t="str">
            <v>D</v>
          </cell>
          <cell r="V268" t="str">
            <v>Wood or Light Steel</v>
          </cell>
          <cell r="W268">
            <v>0</v>
          </cell>
          <cell r="X268" t="str">
            <v>Pending</v>
          </cell>
          <cell r="Y268">
            <v>0</v>
          </cell>
          <cell r="Z268">
            <v>0</v>
          </cell>
          <cell r="AA268" t="str">
            <v>.732200</v>
          </cell>
          <cell r="AB268" t="str">
            <v>D</v>
          </cell>
          <cell r="AC268" t="str">
            <v>Low</v>
          </cell>
          <cell r="AD268" t="str">
            <v>1920</v>
          </cell>
          <cell r="AE268" t="str">
            <v>1920</v>
          </cell>
          <cell r="AF268" t="str">
            <v>2000</v>
          </cell>
          <cell r="AG268" t="str">
            <v>1984</v>
          </cell>
          <cell r="AH268" t="str">
            <v>MAS</v>
          </cell>
          <cell r="AI268" t="str">
            <v>01/01/2004</v>
          </cell>
          <cell r="AJ268" t="str">
            <v>6005 SCHULER ST</v>
          </cell>
          <cell r="AK268">
            <v>790</v>
          </cell>
          <cell r="AL268">
            <v>937</v>
          </cell>
          <cell r="AM268">
            <v>0</v>
          </cell>
          <cell r="AN268">
            <v>0</v>
          </cell>
          <cell r="AO268">
            <v>0</v>
          </cell>
          <cell r="AP268">
            <v>790</v>
          </cell>
          <cell r="AQ268">
            <v>116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 t="str">
            <v>20</v>
          </cell>
          <cell r="BB268" t="str">
            <v>RES A BLK 1</v>
          </cell>
          <cell r="BC268" t="str">
            <v>RESERVE AT COHN</v>
          </cell>
          <cell r="BD268" t="str">
            <v>160</v>
          </cell>
          <cell r="BE268" t="str">
            <v>1F Lazybrook, Timbergrove, Washington Corridor</v>
          </cell>
          <cell r="BF268" t="str">
            <v>160</v>
          </cell>
          <cell r="BG268" t="str">
            <v>1F Lazybrook, Timbergrove, Washington Corridor</v>
          </cell>
          <cell r="BH268" t="str">
            <v>5925.05</v>
          </cell>
          <cell r="BI268" t="str">
            <v>0</v>
          </cell>
          <cell r="BJ268" t="str">
            <v>01</v>
          </cell>
          <cell r="BK268">
            <v>0</v>
          </cell>
          <cell r="BL268" t="str">
            <v>492G</v>
          </cell>
          <cell r="BM268" t="str">
            <v>001 040 041 042 043 044 048 061</v>
          </cell>
          <cell r="BN268" t="str">
            <v>Real, Commercial</v>
          </cell>
          <cell r="BO268" t="str">
            <v>F1</v>
          </cell>
          <cell r="BP268" t="str">
            <v>Real, Commercial</v>
          </cell>
          <cell r="BQ268" t="str">
            <v>Res. Struct. Or Conversion</v>
          </cell>
          <cell r="BR268" t="str">
            <v>Single-Family Residence</v>
          </cell>
          <cell r="BS268" t="str">
            <v>8001</v>
          </cell>
          <cell r="BT268" t="str">
            <v>Land Neighborhood Section 1</v>
          </cell>
          <cell r="BU268">
            <v>29521</v>
          </cell>
          <cell r="BV268" t="str">
            <v>SF</v>
          </cell>
          <cell r="BW268" t="str">
            <v>1.0000</v>
          </cell>
          <cell r="BX268" t="str">
            <v>1.0000</v>
          </cell>
          <cell r="BY268" t="str">
            <v>1.0000</v>
          </cell>
          <cell r="BZ268" t="str">
            <v>1.0000</v>
          </cell>
          <cell r="CA268">
            <v>0</v>
          </cell>
          <cell r="CB268">
            <v>0</v>
          </cell>
          <cell r="CC268">
            <v>0</v>
          </cell>
          <cell r="CD268">
            <v>-1</v>
          </cell>
          <cell r="CE268" t="str">
            <v>14003400100015</v>
          </cell>
        </row>
        <row r="269">
          <cell r="C269" t="str">
            <v>14003400100016</v>
          </cell>
          <cell r="D269" t="str">
            <v>1400340010001</v>
          </cell>
          <cell r="E269" t="str">
            <v>01/01/2019</v>
          </cell>
          <cell r="F269" t="str">
            <v>AR REDEVELOPMENT LLC</v>
          </cell>
          <cell r="G269">
            <v>0</v>
          </cell>
          <cell r="H269" t="str">
            <v>Avi</v>
          </cell>
          <cell r="I269" t="str">
            <v>1205 COHN ST</v>
          </cell>
          <cell r="J269" t="str">
            <v>HOUSTON</v>
          </cell>
          <cell r="K269" t="str">
            <v>77007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 t="e">
            <v>#REF!</v>
          </cell>
          <cell r="Q269" t="str">
            <v>COMMERCIAL</v>
          </cell>
          <cell r="R269" t="str">
            <v>6</v>
          </cell>
          <cell r="S269" t="str">
            <v>4301</v>
          </cell>
          <cell r="T269" t="str">
            <v>8351</v>
          </cell>
          <cell r="U269" t="str">
            <v>D</v>
          </cell>
          <cell r="V269" t="str">
            <v>Wood or Light Steel</v>
          </cell>
          <cell r="W269">
            <v>0</v>
          </cell>
          <cell r="X269" t="str">
            <v>Pending</v>
          </cell>
          <cell r="Y269">
            <v>0</v>
          </cell>
          <cell r="Z269">
            <v>0</v>
          </cell>
          <cell r="AA269" t="str">
            <v>.732200</v>
          </cell>
          <cell r="AB269" t="str">
            <v>D</v>
          </cell>
          <cell r="AC269" t="str">
            <v>Low</v>
          </cell>
          <cell r="AD269" t="str">
            <v>1930</v>
          </cell>
          <cell r="AE269" t="str">
            <v>1930</v>
          </cell>
          <cell r="AF269" t="str">
            <v>0</v>
          </cell>
          <cell r="AG269" t="str">
            <v>1984</v>
          </cell>
          <cell r="AH269" t="str">
            <v>MAS</v>
          </cell>
          <cell r="AI269" t="str">
            <v>01/01/2004</v>
          </cell>
          <cell r="AJ269" t="str">
            <v>6013 SCHULER ST</v>
          </cell>
          <cell r="AK269">
            <v>924</v>
          </cell>
          <cell r="AL269">
            <v>984</v>
          </cell>
          <cell r="AM269">
            <v>0</v>
          </cell>
          <cell r="AN269">
            <v>0</v>
          </cell>
          <cell r="AO269">
            <v>0</v>
          </cell>
          <cell r="AP269">
            <v>924</v>
          </cell>
          <cell r="AQ269">
            <v>130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 t="str">
            <v>20</v>
          </cell>
          <cell r="BB269" t="str">
            <v>RES A BLK 1</v>
          </cell>
          <cell r="BC269" t="str">
            <v>RESERVE AT COHN</v>
          </cell>
          <cell r="BD269" t="str">
            <v>160</v>
          </cell>
          <cell r="BE269" t="str">
            <v>1F Lazybrook, Timbergrove, Washington Corridor</v>
          </cell>
          <cell r="BF269" t="str">
            <v>160</v>
          </cell>
          <cell r="BG269" t="str">
            <v>1F Lazybrook, Timbergrove, Washington Corridor</v>
          </cell>
          <cell r="BH269" t="str">
            <v>5925.05</v>
          </cell>
          <cell r="BI269" t="str">
            <v>0</v>
          </cell>
          <cell r="BJ269" t="str">
            <v>01</v>
          </cell>
          <cell r="BK269">
            <v>0</v>
          </cell>
          <cell r="BL269" t="str">
            <v>492G</v>
          </cell>
          <cell r="BM269" t="str">
            <v>001 040 041 042 043 044 048 061</v>
          </cell>
          <cell r="BN269" t="str">
            <v>Real, Commercial</v>
          </cell>
          <cell r="BO269" t="str">
            <v>F1</v>
          </cell>
          <cell r="BP269" t="str">
            <v>Real, Commercial</v>
          </cell>
          <cell r="BQ269" t="str">
            <v>Res. Struct. Or Conversion</v>
          </cell>
          <cell r="BR269" t="str">
            <v>Single-Family Residence</v>
          </cell>
          <cell r="BS269" t="str">
            <v>8001</v>
          </cell>
          <cell r="BT269" t="str">
            <v>Land Neighborhood Section 1</v>
          </cell>
          <cell r="BU269">
            <v>29521</v>
          </cell>
          <cell r="BV269" t="str">
            <v>SF</v>
          </cell>
          <cell r="BW269" t="str">
            <v>1.0000</v>
          </cell>
          <cell r="BX269" t="str">
            <v>1.0000</v>
          </cell>
          <cell r="BY269" t="str">
            <v>1.0000</v>
          </cell>
          <cell r="BZ269" t="str">
            <v>1.0000</v>
          </cell>
          <cell r="CA269">
            <v>0</v>
          </cell>
          <cell r="CB269">
            <v>0</v>
          </cell>
          <cell r="CC269">
            <v>0</v>
          </cell>
          <cell r="CD269">
            <v>-1</v>
          </cell>
          <cell r="CE269" t="str">
            <v>14003400100016</v>
          </cell>
        </row>
        <row r="270">
          <cell r="C270">
            <v>-1</v>
          </cell>
          <cell r="D270">
            <v>-1</v>
          </cell>
          <cell r="E270">
            <v>-1</v>
          </cell>
          <cell r="F270">
            <v>-1</v>
          </cell>
          <cell r="G270">
            <v>-1</v>
          </cell>
          <cell r="H270">
            <v>-1</v>
          </cell>
          <cell r="I270">
            <v>-1</v>
          </cell>
          <cell r="J270">
            <v>-1</v>
          </cell>
          <cell r="K270">
            <v>-1</v>
          </cell>
          <cell r="L270">
            <v>-1</v>
          </cell>
          <cell r="M270">
            <v>-1</v>
          </cell>
          <cell r="N270">
            <v>-1</v>
          </cell>
          <cell r="O270">
            <v>-1</v>
          </cell>
          <cell r="P270">
            <v>-1</v>
          </cell>
          <cell r="Q270">
            <v>-1</v>
          </cell>
          <cell r="R270">
            <v>-1</v>
          </cell>
          <cell r="S270">
            <v>-1</v>
          </cell>
          <cell r="T270">
            <v>-1</v>
          </cell>
          <cell r="U270">
            <v>-1</v>
          </cell>
          <cell r="V270">
            <v>-1</v>
          </cell>
          <cell r="W270">
            <v>-1</v>
          </cell>
          <cell r="X270">
            <v>-1</v>
          </cell>
          <cell r="Y270">
            <v>-1</v>
          </cell>
          <cell r="Z270">
            <v>-1</v>
          </cell>
          <cell r="AA270">
            <v>-1</v>
          </cell>
          <cell r="AB270">
            <v>-1</v>
          </cell>
          <cell r="AC270">
            <v>-1</v>
          </cell>
          <cell r="AD270">
            <v>-1</v>
          </cell>
          <cell r="AE270">
            <v>-1</v>
          </cell>
          <cell r="AF270">
            <v>-1</v>
          </cell>
          <cell r="AG270">
            <v>-1</v>
          </cell>
          <cell r="AH270">
            <v>-1</v>
          </cell>
          <cell r="AI270">
            <v>-1</v>
          </cell>
          <cell r="AJ270">
            <v>-1</v>
          </cell>
          <cell r="AK270">
            <v>-1</v>
          </cell>
          <cell r="AL270">
            <v>-1</v>
          </cell>
          <cell r="AM270">
            <v>-1</v>
          </cell>
          <cell r="AN270">
            <v>-1</v>
          </cell>
          <cell r="AO270">
            <v>-1</v>
          </cell>
          <cell r="AP270">
            <v>-1</v>
          </cell>
          <cell r="AQ270">
            <v>-1</v>
          </cell>
          <cell r="AR270">
            <v>-1</v>
          </cell>
          <cell r="AS270">
            <v>-1</v>
          </cell>
          <cell r="AT270">
            <v>-1</v>
          </cell>
          <cell r="AU270">
            <v>-1</v>
          </cell>
          <cell r="AV270">
            <v>-1</v>
          </cell>
          <cell r="AW270">
            <v>-1</v>
          </cell>
          <cell r="AX270">
            <v>-1</v>
          </cell>
          <cell r="AY270">
            <v>-1</v>
          </cell>
          <cell r="AZ270">
            <v>-1</v>
          </cell>
          <cell r="BA270">
            <v>-1</v>
          </cell>
          <cell r="BB270">
            <v>-1</v>
          </cell>
          <cell r="BC270">
            <v>-1</v>
          </cell>
          <cell r="BD270">
            <v>-1</v>
          </cell>
          <cell r="BE270">
            <v>-1</v>
          </cell>
          <cell r="BF270">
            <v>-1</v>
          </cell>
          <cell r="BG270">
            <v>-1</v>
          </cell>
          <cell r="BH270">
            <v>-1</v>
          </cell>
          <cell r="BI270">
            <v>-1</v>
          </cell>
          <cell r="BJ270">
            <v>-1</v>
          </cell>
          <cell r="BK270">
            <v>-1</v>
          </cell>
          <cell r="BL270">
            <v>-1</v>
          </cell>
          <cell r="BM270">
            <v>-1</v>
          </cell>
          <cell r="BN270">
            <v>-1</v>
          </cell>
          <cell r="BO270">
            <v>-1</v>
          </cell>
          <cell r="BP270">
            <v>-1</v>
          </cell>
          <cell r="BQ270">
            <v>-1</v>
          </cell>
          <cell r="BR270">
            <v>-1</v>
          </cell>
          <cell r="BS270">
            <v>-1</v>
          </cell>
          <cell r="BT270">
            <v>-1</v>
          </cell>
          <cell r="BU270">
            <v>-1</v>
          </cell>
          <cell r="BV270">
            <v>-1</v>
          </cell>
          <cell r="BW270">
            <v>-1</v>
          </cell>
          <cell r="BX270">
            <v>-1</v>
          </cell>
          <cell r="BY270">
            <v>-1</v>
          </cell>
          <cell r="BZ270">
            <v>-1</v>
          </cell>
          <cell r="CA270">
            <v>-1</v>
          </cell>
          <cell r="CB270">
            <v>-1</v>
          </cell>
          <cell r="CC270">
            <v>-1</v>
          </cell>
          <cell r="CD270">
            <v>-1</v>
          </cell>
          <cell r="CE270">
            <v>-1</v>
          </cell>
        </row>
        <row r="271">
          <cell r="C271">
            <v>-1</v>
          </cell>
          <cell r="D271">
            <v>-1</v>
          </cell>
          <cell r="E271">
            <v>-1</v>
          </cell>
          <cell r="F271">
            <v>-1</v>
          </cell>
          <cell r="G271">
            <v>-1</v>
          </cell>
          <cell r="H271">
            <v>-1</v>
          </cell>
          <cell r="I271">
            <v>-1</v>
          </cell>
          <cell r="J271">
            <v>-1</v>
          </cell>
          <cell r="K271">
            <v>-1</v>
          </cell>
          <cell r="L271">
            <v>-1</v>
          </cell>
          <cell r="M271">
            <v>-1</v>
          </cell>
          <cell r="N271">
            <v>-1</v>
          </cell>
          <cell r="O271">
            <v>-1</v>
          </cell>
          <cell r="P271">
            <v>-1</v>
          </cell>
          <cell r="Q271">
            <v>-1</v>
          </cell>
          <cell r="R271">
            <v>-1</v>
          </cell>
          <cell r="S271">
            <v>-1</v>
          </cell>
          <cell r="T271">
            <v>-1</v>
          </cell>
          <cell r="U271">
            <v>-1</v>
          </cell>
          <cell r="V271">
            <v>-1</v>
          </cell>
          <cell r="W271">
            <v>-1</v>
          </cell>
          <cell r="X271">
            <v>-1</v>
          </cell>
          <cell r="Y271">
            <v>-1</v>
          </cell>
          <cell r="Z271">
            <v>-1</v>
          </cell>
          <cell r="AA271">
            <v>-1</v>
          </cell>
          <cell r="AB271">
            <v>-1</v>
          </cell>
          <cell r="AC271">
            <v>-1</v>
          </cell>
          <cell r="AD271">
            <v>-1</v>
          </cell>
          <cell r="AE271">
            <v>-1</v>
          </cell>
          <cell r="AF271">
            <v>-1</v>
          </cell>
          <cell r="AG271">
            <v>-1</v>
          </cell>
          <cell r="AH271">
            <v>-1</v>
          </cell>
          <cell r="AI271">
            <v>-1</v>
          </cell>
          <cell r="AJ271">
            <v>-1</v>
          </cell>
          <cell r="AK271">
            <v>-1</v>
          </cell>
          <cell r="AL271">
            <v>-1</v>
          </cell>
          <cell r="AM271">
            <v>-1</v>
          </cell>
          <cell r="AN271">
            <v>-1</v>
          </cell>
          <cell r="AO271">
            <v>-1</v>
          </cell>
          <cell r="AP271">
            <v>-1</v>
          </cell>
          <cell r="AQ271">
            <v>-1</v>
          </cell>
          <cell r="AR271">
            <v>-1</v>
          </cell>
          <cell r="AS271">
            <v>-1</v>
          </cell>
          <cell r="AT271">
            <v>-1</v>
          </cell>
          <cell r="AU271">
            <v>-1</v>
          </cell>
          <cell r="AV271">
            <v>-1</v>
          </cell>
          <cell r="AW271">
            <v>-1</v>
          </cell>
          <cell r="AX271">
            <v>-1</v>
          </cell>
          <cell r="AY271">
            <v>-1</v>
          </cell>
          <cell r="AZ271">
            <v>-1</v>
          </cell>
          <cell r="BA271">
            <v>-1</v>
          </cell>
          <cell r="BB271">
            <v>-1</v>
          </cell>
          <cell r="BC271">
            <v>-1</v>
          </cell>
          <cell r="BD271">
            <v>-1</v>
          </cell>
          <cell r="BE271">
            <v>-1</v>
          </cell>
          <cell r="BF271">
            <v>-1</v>
          </cell>
          <cell r="BG271">
            <v>-1</v>
          </cell>
          <cell r="BH271">
            <v>-1</v>
          </cell>
          <cell r="BI271">
            <v>-1</v>
          </cell>
          <cell r="BJ271">
            <v>-1</v>
          </cell>
          <cell r="BK271">
            <v>-1</v>
          </cell>
          <cell r="BL271">
            <v>-1</v>
          </cell>
          <cell r="BM271">
            <v>-1</v>
          </cell>
          <cell r="BN271">
            <v>-1</v>
          </cell>
          <cell r="BO271">
            <v>-1</v>
          </cell>
          <cell r="BP271">
            <v>-1</v>
          </cell>
          <cell r="BQ271">
            <v>-1</v>
          </cell>
          <cell r="BR271">
            <v>-1</v>
          </cell>
          <cell r="BS271">
            <v>-1</v>
          </cell>
          <cell r="BT271">
            <v>-1</v>
          </cell>
          <cell r="BU271">
            <v>-1</v>
          </cell>
          <cell r="BV271">
            <v>-1</v>
          </cell>
          <cell r="BW271">
            <v>-1</v>
          </cell>
          <cell r="BX271">
            <v>-1</v>
          </cell>
          <cell r="BY271">
            <v>-1</v>
          </cell>
          <cell r="BZ271">
            <v>-1</v>
          </cell>
          <cell r="CA271">
            <v>-1</v>
          </cell>
          <cell r="CB271">
            <v>-1</v>
          </cell>
          <cell r="CC271">
            <v>-1</v>
          </cell>
          <cell r="CD271">
            <v>-1</v>
          </cell>
          <cell r="CE271">
            <v>-1</v>
          </cell>
        </row>
        <row r="272">
          <cell r="C272">
            <v>-1</v>
          </cell>
          <cell r="D272">
            <v>-1</v>
          </cell>
          <cell r="E272">
            <v>-1</v>
          </cell>
          <cell r="F272">
            <v>-1</v>
          </cell>
          <cell r="G272">
            <v>-1</v>
          </cell>
          <cell r="H272">
            <v>-1</v>
          </cell>
          <cell r="I272">
            <v>-1</v>
          </cell>
          <cell r="J272">
            <v>-1</v>
          </cell>
          <cell r="K272">
            <v>-1</v>
          </cell>
          <cell r="L272">
            <v>-1</v>
          </cell>
          <cell r="M272">
            <v>-1</v>
          </cell>
          <cell r="N272">
            <v>-1</v>
          </cell>
          <cell r="O272">
            <v>-1</v>
          </cell>
          <cell r="P272">
            <v>-1</v>
          </cell>
          <cell r="Q272">
            <v>-1</v>
          </cell>
          <cell r="R272">
            <v>-1</v>
          </cell>
          <cell r="S272">
            <v>-1</v>
          </cell>
          <cell r="T272">
            <v>-1</v>
          </cell>
          <cell r="U272">
            <v>-1</v>
          </cell>
          <cell r="V272">
            <v>-1</v>
          </cell>
          <cell r="W272">
            <v>-1</v>
          </cell>
          <cell r="X272">
            <v>-1</v>
          </cell>
          <cell r="Y272">
            <v>-1</v>
          </cell>
          <cell r="Z272">
            <v>-1</v>
          </cell>
          <cell r="AA272">
            <v>-1</v>
          </cell>
          <cell r="AB272">
            <v>-1</v>
          </cell>
          <cell r="AC272">
            <v>-1</v>
          </cell>
          <cell r="AD272">
            <v>-1</v>
          </cell>
          <cell r="AE272">
            <v>-1</v>
          </cell>
          <cell r="AF272">
            <v>-1</v>
          </cell>
          <cell r="AG272">
            <v>-1</v>
          </cell>
          <cell r="AH272">
            <v>-1</v>
          </cell>
          <cell r="AI272">
            <v>-1</v>
          </cell>
          <cell r="AJ272">
            <v>-1</v>
          </cell>
          <cell r="AK272">
            <v>-1</v>
          </cell>
          <cell r="AL272">
            <v>-1</v>
          </cell>
          <cell r="AM272">
            <v>-1</v>
          </cell>
          <cell r="AN272">
            <v>-1</v>
          </cell>
          <cell r="AO272">
            <v>-1</v>
          </cell>
          <cell r="AP272">
            <v>-1</v>
          </cell>
          <cell r="AQ272">
            <v>-1</v>
          </cell>
          <cell r="AR272">
            <v>-1</v>
          </cell>
          <cell r="AS272">
            <v>-1</v>
          </cell>
          <cell r="AT272">
            <v>-1</v>
          </cell>
          <cell r="AU272">
            <v>-1</v>
          </cell>
          <cell r="AV272">
            <v>-1</v>
          </cell>
          <cell r="AW272">
            <v>-1</v>
          </cell>
          <cell r="AX272">
            <v>-1</v>
          </cell>
          <cell r="AY272">
            <v>-1</v>
          </cell>
          <cell r="AZ272">
            <v>-1</v>
          </cell>
          <cell r="BA272">
            <v>-1</v>
          </cell>
          <cell r="BB272">
            <v>-1</v>
          </cell>
          <cell r="BC272">
            <v>-1</v>
          </cell>
          <cell r="BD272">
            <v>-1</v>
          </cell>
          <cell r="BE272">
            <v>-1</v>
          </cell>
          <cell r="BF272">
            <v>-1</v>
          </cell>
          <cell r="BG272">
            <v>-1</v>
          </cell>
          <cell r="BH272">
            <v>-1</v>
          </cell>
          <cell r="BI272">
            <v>-1</v>
          </cell>
          <cell r="BJ272">
            <v>-1</v>
          </cell>
          <cell r="BK272">
            <v>-1</v>
          </cell>
          <cell r="BL272">
            <v>-1</v>
          </cell>
          <cell r="BM272">
            <v>-1</v>
          </cell>
          <cell r="BN272">
            <v>-1</v>
          </cell>
          <cell r="BO272">
            <v>-1</v>
          </cell>
          <cell r="BP272">
            <v>-1</v>
          </cell>
          <cell r="BQ272">
            <v>-1</v>
          </cell>
          <cell r="BR272">
            <v>-1</v>
          </cell>
          <cell r="BS272">
            <v>-1</v>
          </cell>
          <cell r="BT272">
            <v>-1</v>
          </cell>
          <cell r="BU272">
            <v>-1</v>
          </cell>
          <cell r="BV272">
            <v>-1</v>
          </cell>
          <cell r="BW272">
            <v>-1</v>
          </cell>
          <cell r="BX272">
            <v>-1</v>
          </cell>
          <cell r="BY272">
            <v>-1</v>
          </cell>
          <cell r="BZ272">
            <v>-1</v>
          </cell>
          <cell r="CA272">
            <v>-1</v>
          </cell>
          <cell r="CB272">
            <v>-1</v>
          </cell>
          <cell r="CC272">
            <v>-1</v>
          </cell>
          <cell r="CD272">
            <v>-1</v>
          </cell>
          <cell r="CE272">
            <v>-1</v>
          </cell>
        </row>
        <row r="273">
          <cell r="C273">
            <v>-1</v>
          </cell>
          <cell r="D273">
            <v>-1</v>
          </cell>
          <cell r="E273">
            <v>-1</v>
          </cell>
          <cell r="F273">
            <v>-1</v>
          </cell>
          <cell r="G273">
            <v>-1</v>
          </cell>
          <cell r="H273">
            <v>-1</v>
          </cell>
          <cell r="I273">
            <v>-1</v>
          </cell>
          <cell r="J273">
            <v>-1</v>
          </cell>
          <cell r="K273">
            <v>-1</v>
          </cell>
          <cell r="L273">
            <v>-1</v>
          </cell>
          <cell r="M273">
            <v>-1</v>
          </cell>
          <cell r="N273">
            <v>-1</v>
          </cell>
          <cell r="O273">
            <v>-1</v>
          </cell>
          <cell r="P273">
            <v>-1</v>
          </cell>
          <cell r="Q273">
            <v>-1</v>
          </cell>
          <cell r="R273">
            <v>-1</v>
          </cell>
          <cell r="S273">
            <v>-1</v>
          </cell>
          <cell r="T273">
            <v>-1</v>
          </cell>
          <cell r="U273">
            <v>-1</v>
          </cell>
          <cell r="V273">
            <v>-1</v>
          </cell>
          <cell r="W273">
            <v>-1</v>
          </cell>
          <cell r="X273">
            <v>-1</v>
          </cell>
          <cell r="Y273">
            <v>-1</v>
          </cell>
          <cell r="Z273">
            <v>-1</v>
          </cell>
          <cell r="AA273">
            <v>-1</v>
          </cell>
          <cell r="AB273">
            <v>-1</v>
          </cell>
          <cell r="AC273">
            <v>-1</v>
          </cell>
          <cell r="AD273">
            <v>-1</v>
          </cell>
          <cell r="AE273">
            <v>-1</v>
          </cell>
          <cell r="AF273">
            <v>-1</v>
          </cell>
          <cell r="AG273">
            <v>-1</v>
          </cell>
          <cell r="AH273">
            <v>-1</v>
          </cell>
          <cell r="AI273">
            <v>-1</v>
          </cell>
          <cell r="AJ273">
            <v>-1</v>
          </cell>
          <cell r="AK273">
            <v>-1</v>
          </cell>
          <cell r="AL273">
            <v>-1</v>
          </cell>
          <cell r="AM273">
            <v>-1</v>
          </cell>
          <cell r="AN273">
            <v>-1</v>
          </cell>
          <cell r="AO273">
            <v>-1</v>
          </cell>
          <cell r="AP273">
            <v>-1</v>
          </cell>
          <cell r="AQ273">
            <v>-1</v>
          </cell>
          <cell r="AR273">
            <v>-1</v>
          </cell>
          <cell r="AS273">
            <v>-1</v>
          </cell>
          <cell r="AT273">
            <v>-1</v>
          </cell>
          <cell r="AU273">
            <v>-1</v>
          </cell>
          <cell r="AV273">
            <v>-1</v>
          </cell>
          <cell r="AW273">
            <v>-1</v>
          </cell>
          <cell r="AX273">
            <v>-1</v>
          </cell>
          <cell r="AY273">
            <v>-1</v>
          </cell>
          <cell r="AZ273">
            <v>-1</v>
          </cell>
          <cell r="BA273">
            <v>-1</v>
          </cell>
          <cell r="BB273">
            <v>-1</v>
          </cell>
          <cell r="BC273">
            <v>-1</v>
          </cell>
          <cell r="BD273">
            <v>-1</v>
          </cell>
          <cell r="BE273">
            <v>-1</v>
          </cell>
          <cell r="BF273">
            <v>-1</v>
          </cell>
          <cell r="BG273">
            <v>-1</v>
          </cell>
          <cell r="BH273">
            <v>-1</v>
          </cell>
          <cell r="BI273">
            <v>-1</v>
          </cell>
          <cell r="BJ273">
            <v>-1</v>
          </cell>
          <cell r="BK273">
            <v>-1</v>
          </cell>
          <cell r="BL273">
            <v>-1</v>
          </cell>
          <cell r="BM273">
            <v>-1</v>
          </cell>
          <cell r="BN273">
            <v>-1</v>
          </cell>
          <cell r="BO273">
            <v>-1</v>
          </cell>
          <cell r="BP273">
            <v>-1</v>
          </cell>
          <cell r="BQ273">
            <v>-1</v>
          </cell>
          <cell r="BR273">
            <v>-1</v>
          </cell>
          <cell r="BS273">
            <v>-1</v>
          </cell>
          <cell r="BT273">
            <v>-1</v>
          </cell>
          <cell r="BU273">
            <v>-1</v>
          </cell>
          <cell r="BV273">
            <v>-1</v>
          </cell>
          <cell r="BW273">
            <v>-1</v>
          </cell>
          <cell r="BX273">
            <v>-1</v>
          </cell>
          <cell r="BY273">
            <v>-1</v>
          </cell>
          <cell r="BZ273">
            <v>-1</v>
          </cell>
          <cell r="CA273">
            <v>-1</v>
          </cell>
          <cell r="CB273">
            <v>-1</v>
          </cell>
          <cell r="CC273">
            <v>-1</v>
          </cell>
          <cell r="CD273">
            <v>-1</v>
          </cell>
          <cell r="CE273">
            <v>-1</v>
          </cell>
        </row>
        <row r="274">
          <cell r="C274">
            <v>-1</v>
          </cell>
          <cell r="D274">
            <v>-1</v>
          </cell>
          <cell r="E274">
            <v>-1</v>
          </cell>
          <cell r="F274">
            <v>-1</v>
          </cell>
          <cell r="G274">
            <v>-1</v>
          </cell>
          <cell r="H274">
            <v>-1</v>
          </cell>
          <cell r="I274">
            <v>-1</v>
          </cell>
          <cell r="J274">
            <v>-1</v>
          </cell>
          <cell r="K274">
            <v>-1</v>
          </cell>
          <cell r="L274">
            <v>-1</v>
          </cell>
          <cell r="M274">
            <v>-1</v>
          </cell>
          <cell r="N274">
            <v>-1</v>
          </cell>
          <cell r="O274">
            <v>-1</v>
          </cell>
          <cell r="P274">
            <v>-1</v>
          </cell>
          <cell r="Q274">
            <v>-1</v>
          </cell>
          <cell r="R274">
            <v>-1</v>
          </cell>
          <cell r="S274">
            <v>-1</v>
          </cell>
          <cell r="T274">
            <v>-1</v>
          </cell>
          <cell r="U274">
            <v>-1</v>
          </cell>
          <cell r="V274">
            <v>-1</v>
          </cell>
          <cell r="W274">
            <v>-1</v>
          </cell>
          <cell r="X274">
            <v>-1</v>
          </cell>
          <cell r="Y274">
            <v>-1</v>
          </cell>
          <cell r="Z274">
            <v>-1</v>
          </cell>
          <cell r="AA274">
            <v>-1</v>
          </cell>
          <cell r="AB274">
            <v>-1</v>
          </cell>
          <cell r="AC274">
            <v>-1</v>
          </cell>
          <cell r="AD274">
            <v>-1</v>
          </cell>
          <cell r="AE274">
            <v>-1</v>
          </cell>
          <cell r="AF274">
            <v>-1</v>
          </cell>
          <cell r="AG274">
            <v>-1</v>
          </cell>
          <cell r="AH274">
            <v>-1</v>
          </cell>
          <cell r="AI274">
            <v>-1</v>
          </cell>
          <cell r="AJ274">
            <v>-1</v>
          </cell>
          <cell r="AK274">
            <v>-1</v>
          </cell>
          <cell r="AL274">
            <v>-1</v>
          </cell>
          <cell r="AM274">
            <v>-1</v>
          </cell>
          <cell r="AN274">
            <v>-1</v>
          </cell>
          <cell r="AO274">
            <v>-1</v>
          </cell>
          <cell r="AP274">
            <v>-1</v>
          </cell>
          <cell r="AQ274">
            <v>-1</v>
          </cell>
          <cell r="AR274">
            <v>-1</v>
          </cell>
          <cell r="AS274">
            <v>-1</v>
          </cell>
          <cell r="AT274">
            <v>-1</v>
          </cell>
          <cell r="AU274">
            <v>-1</v>
          </cell>
          <cell r="AV274">
            <v>-1</v>
          </cell>
          <cell r="AW274">
            <v>-1</v>
          </cell>
          <cell r="AX274">
            <v>-1</v>
          </cell>
          <cell r="AY274">
            <v>-1</v>
          </cell>
          <cell r="AZ274">
            <v>-1</v>
          </cell>
          <cell r="BA274">
            <v>-1</v>
          </cell>
          <cell r="BB274">
            <v>-1</v>
          </cell>
          <cell r="BC274">
            <v>-1</v>
          </cell>
          <cell r="BD274">
            <v>-1</v>
          </cell>
          <cell r="BE274">
            <v>-1</v>
          </cell>
          <cell r="BF274">
            <v>-1</v>
          </cell>
          <cell r="BG274">
            <v>-1</v>
          </cell>
          <cell r="BH274">
            <v>-1</v>
          </cell>
          <cell r="BI274">
            <v>-1</v>
          </cell>
          <cell r="BJ274">
            <v>-1</v>
          </cell>
          <cell r="BK274">
            <v>-1</v>
          </cell>
          <cell r="BL274">
            <v>-1</v>
          </cell>
          <cell r="BM274">
            <v>-1</v>
          </cell>
          <cell r="BN274">
            <v>-1</v>
          </cell>
          <cell r="BO274">
            <v>-1</v>
          </cell>
          <cell r="BP274">
            <v>-1</v>
          </cell>
          <cell r="BQ274">
            <v>-1</v>
          </cell>
          <cell r="BR274">
            <v>-1</v>
          </cell>
          <cell r="BS274">
            <v>-1</v>
          </cell>
          <cell r="BT274">
            <v>-1</v>
          </cell>
          <cell r="BU274">
            <v>-1</v>
          </cell>
          <cell r="BV274">
            <v>-1</v>
          </cell>
          <cell r="BW274">
            <v>-1</v>
          </cell>
          <cell r="BX274">
            <v>-1</v>
          </cell>
          <cell r="BY274">
            <v>-1</v>
          </cell>
          <cell r="BZ274">
            <v>-1</v>
          </cell>
          <cell r="CA274">
            <v>-1</v>
          </cell>
          <cell r="CB274">
            <v>-1</v>
          </cell>
          <cell r="CC274">
            <v>-1</v>
          </cell>
          <cell r="CD274">
            <v>-1</v>
          </cell>
          <cell r="CE274">
            <v>-1</v>
          </cell>
        </row>
        <row r="275">
          <cell r="C275">
            <v>-1</v>
          </cell>
          <cell r="D275">
            <v>-1</v>
          </cell>
          <cell r="E275">
            <v>-1</v>
          </cell>
          <cell r="F275">
            <v>-1</v>
          </cell>
          <cell r="G275">
            <v>-1</v>
          </cell>
          <cell r="H275">
            <v>-1</v>
          </cell>
          <cell r="I275">
            <v>-1</v>
          </cell>
          <cell r="J275">
            <v>-1</v>
          </cell>
          <cell r="K275">
            <v>-1</v>
          </cell>
          <cell r="L275">
            <v>-1</v>
          </cell>
          <cell r="M275">
            <v>-1</v>
          </cell>
          <cell r="N275">
            <v>-1</v>
          </cell>
          <cell r="O275">
            <v>-1</v>
          </cell>
          <cell r="P275">
            <v>-1</v>
          </cell>
          <cell r="Q275">
            <v>-1</v>
          </cell>
          <cell r="R275">
            <v>-1</v>
          </cell>
          <cell r="S275">
            <v>-1</v>
          </cell>
          <cell r="T275">
            <v>-1</v>
          </cell>
          <cell r="U275">
            <v>-1</v>
          </cell>
          <cell r="V275">
            <v>-1</v>
          </cell>
          <cell r="W275">
            <v>-1</v>
          </cell>
          <cell r="X275">
            <v>-1</v>
          </cell>
          <cell r="Y275">
            <v>-1</v>
          </cell>
          <cell r="Z275">
            <v>-1</v>
          </cell>
          <cell r="AA275">
            <v>-1</v>
          </cell>
          <cell r="AB275">
            <v>-1</v>
          </cell>
          <cell r="AC275">
            <v>-1</v>
          </cell>
          <cell r="AD275">
            <v>-1</v>
          </cell>
          <cell r="AE275">
            <v>-1</v>
          </cell>
          <cell r="AF275">
            <v>-1</v>
          </cell>
          <cell r="AG275">
            <v>-1</v>
          </cell>
          <cell r="AH275">
            <v>-1</v>
          </cell>
          <cell r="AI275">
            <v>-1</v>
          </cell>
          <cell r="AJ275">
            <v>-1</v>
          </cell>
          <cell r="AK275">
            <v>-1</v>
          </cell>
          <cell r="AL275">
            <v>-1</v>
          </cell>
          <cell r="AM275">
            <v>-1</v>
          </cell>
          <cell r="AN275">
            <v>-1</v>
          </cell>
          <cell r="AO275">
            <v>-1</v>
          </cell>
          <cell r="AP275">
            <v>-1</v>
          </cell>
          <cell r="AQ275">
            <v>-1</v>
          </cell>
          <cell r="AR275">
            <v>-1</v>
          </cell>
          <cell r="AS275">
            <v>-1</v>
          </cell>
          <cell r="AT275">
            <v>-1</v>
          </cell>
          <cell r="AU275">
            <v>-1</v>
          </cell>
          <cell r="AV275">
            <v>-1</v>
          </cell>
          <cell r="AW275">
            <v>-1</v>
          </cell>
          <cell r="AX275">
            <v>-1</v>
          </cell>
          <cell r="AY275">
            <v>-1</v>
          </cell>
          <cell r="AZ275">
            <v>-1</v>
          </cell>
          <cell r="BA275">
            <v>-1</v>
          </cell>
          <cell r="BB275">
            <v>-1</v>
          </cell>
          <cell r="BC275">
            <v>-1</v>
          </cell>
          <cell r="BD275">
            <v>-1</v>
          </cell>
          <cell r="BE275">
            <v>-1</v>
          </cell>
          <cell r="BF275">
            <v>-1</v>
          </cell>
          <cell r="BG275">
            <v>-1</v>
          </cell>
          <cell r="BH275">
            <v>-1</v>
          </cell>
          <cell r="BI275">
            <v>-1</v>
          </cell>
          <cell r="BJ275">
            <v>-1</v>
          </cell>
          <cell r="BK275">
            <v>-1</v>
          </cell>
          <cell r="BL275">
            <v>-1</v>
          </cell>
          <cell r="BM275">
            <v>-1</v>
          </cell>
          <cell r="BN275">
            <v>-1</v>
          </cell>
          <cell r="BO275">
            <v>-1</v>
          </cell>
          <cell r="BP275">
            <v>-1</v>
          </cell>
          <cell r="BQ275">
            <v>-1</v>
          </cell>
          <cell r="BR275">
            <v>-1</v>
          </cell>
          <cell r="BS275">
            <v>-1</v>
          </cell>
          <cell r="BT275">
            <v>-1</v>
          </cell>
          <cell r="BU275">
            <v>-1</v>
          </cell>
          <cell r="BV275">
            <v>-1</v>
          </cell>
          <cell r="BW275">
            <v>-1</v>
          </cell>
          <cell r="BX275">
            <v>-1</v>
          </cell>
          <cell r="BY275">
            <v>-1</v>
          </cell>
          <cell r="BZ275">
            <v>-1</v>
          </cell>
          <cell r="CA275">
            <v>-1</v>
          </cell>
          <cell r="CB275">
            <v>-1</v>
          </cell>
          <cell r="CC275">
            <v>-1</v>
          </cell>
          <cell r="CD275">
            <v>-1</v>
          </cell>
          <cell r="CE275">
            <v>-1</v>
          </cell>
        </row>
        <row r="276">
          <cell r="C276">
            <v>-1</v>
          </cell>
          <cell r="D276">
            <v>-1</v>
          </cell>
          <cell r="E276">
            <v>-1</v>
          </cell>
          <cell r="F276">
            <v>-1</v>
          </cell>
          <cell r="G276">
            <v>-1</v>
          </cell>
          <cell r="H276">
            <v>-1</v>
          </cell>
          <cell r="I276">
            <v>-1</v>
          </cell>
          <cell r="J276">
            <v>-1</v>
          </cell>
          <cell r="K276">
            <v>-1</v>
          </cell>
          <cell r="L276">
            <v>-1</v>
          </cell>
          <cell r="M276">
            <v>-1</v>
          </cell>
          <cell r="N276">
            <v>-1</v>
          </cell>
          <cell r="O276">
            <v>-1</v>
          </cell>
          <cell r="P276">
            <v>-1</v>
          </cell>
          <cell r="Q276">
            <v>-1</v>
          </cell>
          <cell r="R276">
            <v>-1</v>
          </cell>
          <cell r="S276">
            <v>-1</v>
          </cell>
          <cell r="T276">
            <v>-1</v>
          </cell>
          <cell r="U276">
            <v>-1</v>
          </cell>
          <cell r="V276">
            <v>-1</v>
          </cell>
          <cell r="W276">
            <v>-1</v>
          </cell>
          <cell r="X276">
            <v>-1</v>
          </cell>
          <cell r="Y276">
            <v>-1</v>
          </cell>
          <cell r="Z276">
            <v>-1</v>
          </cell>
          <cell r="AA276">
            <v>-1</v>
          </cell>
          <cell r="AB276">
            <v>-1</v>
          </cell>
          <cell r="AC276">
            <v>-1</v>
          </cell>
          <cell r="AD276">
            <v>-1</v>
          </cell>
          <cell r="AE276">
            <v>-1</v>
          </cell>
          <cell r="AF276">
            <v>-1</v>
          </cell>
          <cell r="AG276">
            <v>-1</v>
          </cell>
          <cell r="AH276">
            <v>-1</v>
          </cell>
          <cell r="AI276">
            <v>-1</v>
          </cell>
          <cell r="AJ276">
            <v>-1</v>
          </cell>
          <cell r="AK276">
            <v>-1</v>
          </cell>
          <cell r="AL276">
            <v>-1</v>
          </cell>
          <cell r="AM276">
            <v>-1</v>
          </cell>
          <cell r="AN276">
            <v>-1</v>
          </cell>
          <cell r="AO276">
            <v>-1</v>
          </cell>
          <cell r="AP276">
            <v>-1</v>
          </cell>
          <cell r="AQ276">
            <v>-1</v>
          </cell>
          <cell r="AR276">
            <v>-1</v>
          </cell>
          <cell r="AS276">
            <v>-1</v>
          </cell>
          <cell r="AT276">
            <v>-1</v>
          </cell>
          <cell r="AU276">
            <v>-1</v>
          </cell>
          <cell r="AV276">
            <v>-1</v>
          </cell>
          <cell r="AW276">
            <v>-1</v>
          </cell>
          <cell r="AX276">
            <v>-1</v>
          </cell>
          <cell r="AY276">
            <v>-1</v>
          </cell>
          <cell r="AZ276">
            <v>-1</v>
          </cell>
          <cell r="BA276">
            <v>-1</v>
          </cell>
          <cell r="BB276">
            <v>-1</v>
          </cell>
          <cell r="BC276">
            <v>-1</v>
          </cell>
          <cell r="BD276">
            <v>-1</v>
          </cell>
          <cell r="BE276">
            <v>-1</v>
          </cell>
          <cell r="BF276">
            <v>-1</v>
          </cell>
          <cell r="BG276">
            <v>-1</v>
          </cell>
          <cell r="BH276">
            <v>-1</v>
          </cell>
          <cell r="BI276">
            <v>-1</v>
          </cell>
          <cell r="BJ276">
            <v>-1</v>
          </cell>
          <cell r="BK276">
            <v>-1</v>
          </cell>
          <cell r="BL276">
            <v>-1</v>
          </cell>
          <cell r="BM276">
            <v>-1</v>
          </cell>
          <cell r="BN276">
            <v>-1</v>
          </cell>
          <cell r="BO276">
            <v>-1</v>
          </cell>
          <cell r="BP276">
            <v>-1</v>
          </cell>
          <cell r="BQ276">
            <v>-1</v>
          </cell>
          <cell r="BR276">
            <v>-1</v>
          </cell>
          <cell r="BS276">
            <v>-1</v>
          </cell>
          <cell r="BT276">
            <v>-1</v>
          </cell>
          <cell r="BU276">
            <v>-1</v>
          </cell>
          <cell r="BV276">
            <v>-1</v>
          </cell>
          <cell r="BW276">
            <v>-1</v>
          </cell>
          <cell r="BX276">
            <v>-1</v>
          </cell>
          <cell r="BY276">
            <v>-1</v>
          </cell>
          <cell r="BZ276">
            <v>-1</v>
          </cell>
          <cell r="CA276">
            <v>-1</v>
          </cell>
          <cell r="CB276">
            <v>-1</v>
          </cell>
          <cell r="CC276">
            <v>-1</v>
          </cell>
          <cell r="CD276">
            <v>-1</v>
          </cell>
          <cell r="CE276">
            <v>-1</v>
          </cell>
        </row>
        <row r="277">
          <cell r="C277">
            <v>-1</v>
          </cell>
          <cell r="D277">
            <v>-1</v>
          </cell>
          <cell r="E277">
            <v>-1</v>
          </cell>
          <cell r="F277">
            <v>-1</v>
          </cell>
          <cell r="G277">
            <v>-1</v>
          </cell>
          <cell r="H277">
            <v>-1</v>
          </cell>
          <cell r="I277">
            <v>-1</v>
          </cell>
          <cell r="J277">
            <v>-1</v>
          </cell>
          <cell r="K277">
            <v>-1</v>
          </cell>
          <cell r="L277">
            <v>-1</v>
          </cell>
          <cell r="M277">
            <v>-1</v>
          </cell>
          <cell r="N277">
            <v>-1</v>
          </cell>
          <cell r="O277">
            <v>-1</v>
          </cell>
          <cell r="P277">
            <v>-1</v>
          </cell>
          <cell r="Q277">
            <v>-1</v>
          </cell>
          <cell r="R277">
            <v>-1</v>
          </cell>
          <cell r="S277">
            <v>-1</v>
          </cell>
          <cell r="T277">
            <v>-1</v>
          </cell>
          <cell r="U277">
            <v>-1</v>
          </cell>
          <cell r="V277">
            <v>-1</v>
          </cell>
          <cell r="W277">
            <v>-1</v>
          </cell>
          <cell r="X277">
            <v>-1</v>
          </cell>
          <cell r="Y277">
            <v>-1</v>
          </cell>
          <cell r="Z277">
            <v>-1</v>
          </cell>
          <cell r="AA277">
            <v>-1</v>
          </cell>
          <cell r="AB277">
            <v>-1</v>
          </cell>
          <cell r="AC277">
            <v>-1</v>
          </cell>
          <cell r="AD277">
            <v>-1</v>
          </cell>
          <cell r="AE277">
            <v>-1</v>
          </cell>
          <cell r="AF277">
            <v>-1</v>
          </cell>
          <cell r="AG277">
            <v>-1</v>
          </cell>
          <cell r="AH277">
            <v>-1</v>
          </cell>
          <cell r="AI277">
            <v>-1</v>
          </cell>
          <cell r="AJ277">
            <v>-1</v>
          </cell>
          <cell r="AK277">
            <v>-1</v>
          </cell>
          <cell r="AL277">
            <v>-1</v>
          </cell>
          <cell r="AM277">
            <v>-1</v>
          </cell>
          <cell r="AN277">
            <v>-1</v>
          </cell>
          <cell r="AO277">
            <v>-1</v>
          </cell>
          <cell r="AP277">
            <v>-1</v>
          </cell>
          <cell r="AQ277">
            <v>-1</v>
          </cell>
          <cell r="AR277">
            <v>-1</v>
          </cell>
          <cell r="AS277">
            <v>-1</v>
          </cell>
          <cell r="AT277">
            <v>-1</v>
          </cell>
          <cell r="AU277">
            <v>-1</v>
          </cell>
          <cell r="AV277">
            <v>-1</v>
          </cell>
          <cell r="AW277">
            <v>-1</v>
          </cell>
          <cell r="AX277">
            <v>-1</v>
          </cell>
          <cell r="AY277">
            <v>-1</v>
          </cell>
          <cell r="AZ277">
            <v>-1</v>
          </cell>
          <cell r="BA277">
            <v>-1</v>
          </cell>
          <cell r="BB277">
            <v>-1</v>
          </cell>
          <cell r="BC277">
            <v>-1</v>
          </cell>
          <cell r="BD277">
            <v>-1</v>
          </cell>
          <cell r="BE277">
            <v>-1</v>
          </cell>
          <cell r="BF277">
            <v>-1</v>
          </cell>
          <cell r="BG277">
            <v>-1</v>
          </cell>
          <cell r="BH277">
            <v>-1</v>
          </cell>
          <cell r="BI277">
            <v>-1</v>
          </cell>
          <cell r="BJ277">
            <v>-1</v>
          </cell>
          <cell r="BK277">
            <v>-1</v>
          </cell>
          <cell r="BL277">
            <v>-1</v>
          </cell>
          <cell r="BM277">
            <v>-1</v>
          </cell>
          <cell r="BN277">
            <v>-1</v>
          </cell>
          <cell r="BO277">
            <v>-1</v>
          </cell>
          <cell r="BP277">
            <v>-1</v>
          </cell>
          <cell r="BQ277">
            <v>-1</v>
          </cell>
          <cell r="BR277">
            <v>-1</v>
          </cell>
          <cell r="BS277">
            <v>-1</v>
          </cell>
          <cell r="BT277">
            <v>-1</v>
          </cell>
          <cell r="BU277">
            <v>-1</v>
          </cell>
          <cell r="BV277">
            <v>-1</v>
          </cell>
          <cell r="BW277">
            <v>-1</v>
          </cell>
          <cell r="BX277">
            <v>-1</v>
          </cell>
          <cell r="BY277">
            <v>-1</v>
          </cell>
          <cell r="BZ277">
            <v>-1</v>
          </cell>
          <cell r="CA277">
            <v>-1</v>
          </cell>
          <cell r="CB277">
            <v>-1</v>
          </cell>
          <cell r="CC277">
            <v>-1</v>
          </cell>
          <cell r="CD277">
            <v>-1</v>
          </cell>
          <cell r="CE277">
            <v>-1</v>
          </cell>
        </row>
        <row r="278">
          <cell r="C278">
            <v>-1</v>
          </cell>
          <cell r="D278">
            <v>-1</v>
          </cell>
          <cell r="E278">
            <v>-1</v>
          </cell>
          <cell r="F278">
            <v>-1</v>
          </cell>
          <cell r="G278">
            <v>-1</v>
          </cell>
          <cell r="H278">
            <v>-1</v>
          </cell>
          <cell r="I278">
            <v>-1</v>
          </cell>
          <cell r="J278">
            <v>-1</v>
          </cell>
          <cell r="K278">
            <v>-1</v>
          </cell>
          <cell r="L278">
            <v>-1</v>
          </cell>
          <cell r="M278">
            <v>-1</v>
          </cell>
          <cell r="N278">
            <v>-1</v>
          </cell>
          <cell r="O278">
            <v>-1</v>
          </cell>
          <cell r="P278">
            <v>-1</v>
          </cell>
          <cell r="Q278">
            <v>-1</v>
          </cell>
          <cell r="R278">
            <v>-1</v>
          </cell>
          <cell r="S278">
            <v>-1</v>
          </cell>
          <cell r="T278">
            <v>-1</v>
          </cell>
          <cell r="U278">
            <v>-1</v>
          </cell>
          <cell r="V278">
            <v>-1</v>
          </cell>
          <cell r="W278">
            <v>-1</v>
          </cell>
          <cell r="X278">
            <v>-1</v>
          </cell>
          <cell r="Y278">
            <v>-1</v>
          </cell>
          <cell r="Z278">
            <v>-1</v>
          </cell>
          <cell r="AA278">
            <v>-1</v>
          </cell>
          <cell r="AB278">
            <v>-1</v>
          </cell>
          <cell r="AC278">
            <v>-1</v>
          </cell>
          <cell r="AD278">
            <v>-1</v>
          </cell>
          <cell r="AE278">
            <v>-1</v>
          </cell>
          <cell r="AF278">
            <v>-1</v>
          </cell>
          <cell r="AG278">
            <v>-1</v>
          </cell>
          <cell r="AH278">
            <v>-1</v>
          </cell>
          <cell r="AI278">
            <v>-1</v>
          </cell>
          <cell r="AJ278">
            <v>-1</v>
          </cell>
          <cell r="AK278">
            <v>-1</v>
          </cell>
          <cell r="AL278">
            <v>-1</v>
          </cell>
          <cell r="AM278">
            <v>-1</v>
          </cell>
          <cell r="AN278">
            <v>-1</v>
          </cell>
          <cell r="AO278">
            <v>-1</v>
          </cell>
          <cell r="AP278">
            <v>-1</v>
          </cell>
          <cell r="AQ278">
            <v>-1</v>
          </cell>
          <cell r="AR278">
            <v>-1</v>
          </cell>
          <cell r="AS278">
            <v>-1</v>
          </cell>
          <cell r="AT278">
            <v>-1</v>
          </cell>
          <cell r="AU278">
            <v>-1</v>
          </cell>
          <cell r="AV278">
            <v>-1</v>
          </cell>
          <cell r="AW278">
            <v>-1</v>
          </cell>
          <cell r="AX278">
            <v>-1</v>
          </cell>
          <cell r="AY278">
            <v>-1</v>
          </cell>
          <cell r="AZ278">
            <v>-1</v>
          </cell>
          <cell r="BA278">
            <v>-1</v>
          </cell>
          <cell r="BB278">
            <v>-1</v>
          </cell>
          <cell r="BC278">
            <v>-1</v>
          </cell>
          <cell r="BD278">
            <v>-1</v>
          </cell>
          <cell r="BE278">
            <v>-1</v>
          </cell>
          <cell r="BF278">
            <v>-1</v>
          </cell>
          <cell r="BG278">
            <v>-1</v>
          </cell>
          <cell r="BH278">
            <v>-1</v>
          </cell>
          <cell r="BI278">
            <v>-1</v>
          </cell>
          <cell r="BJ278">
            <v>-1</v>
          </cell>
          <cell r="BK278">
            <v>-1</v>
          </cell>
          <cell r="BL278">
            <v>-1</v>
          </cell>
          <cell r="BM278">
            <v>-1</v>
          </cell>
          <cell r="BN278">
            <v>-1</v>
          </cell>
          <cell r="BO278">
            <v>-1</v>
          </cell>
          <cell r="BP278">
            <v>-1</v>
          </cell>
          <cell r="BQ278">
            <v>-1</v>
          </cell>
          <cell r="BR278">
            <v>-1</v>
          </cell>
          <cell r="BS278">
            <v>-1</v>
          </cell>
          <cell r="BT278">
            <v>-1</v>
          </cell>
          <cell r="BU278">
            <v>-1</v>
          </cell>
          <cell r="BV278">
            <v>-1</v>
          </cell>
          <cell r="BW278">
            <v>-1</v>
          </cell>
          <cell r="BX278">
            <v>-1</v>
          </cell>
          <cell r="BY278">
            <v>-1</v>
          </cell>
          <cell r="BZ278">
            <v>-1</v>
          </cell>
          <cell r="CA278">
            <v>-1</v>
          </cell>
          <cell r="CB278">
            <v>-1</v>
          </cell>
          <cell r="CC278">
            <v>-1</v>
          </cell>
          <cell r="CD278">
            <v>-1</v>
          </cell>
          <cell r="CE278">
            <v>-1</v>
          </cell>
        </row>
        <row r="279">
          <cell r="C279">
            <v>-1</v>
          </cell>
          <cell r="D279">
            <v>-1</v>
          </cell>
          <cell r="E279">
            <v>-1</v>
          </cell>
          <cell r="F279">
            <v>-1</v>
          </cell>
          <cell r="G279">
            <v>-1</v>
          </cell>
          <cell r="H279">
            <v>-1</v>
          </cell>
          <cell r="I279">
            <v>-1</v>
          </cell>
          <cell r="J279">
            <v>-1</v>
          </cell>
          <cell r="K279">
            <v>-1</v>
          </cell>
          <cell r="L279">
            <v>-1</v>
          </cell>
          <cell r="M279">
            <v>-1</v>
          </cell>
          <cell r="N279">
            <v>-1</v>
          </cell>
          <cell r="O279">
            <v>-1</v>
          </cell>
          <cell r="P279">
            <v>-1</v>
          </cell>
          <cell r="Q279">
            <v>-1</v>
          </cell>
          <cell r="R279">
            <v>-1</v>
          </cell>
          <cell r="S279">
            <v>-1</v>
          </cell>
          <cell r="T279">
            <v>-1</v>
          </cell>
          <cell r="U279">
            <v>-1</v>
          </cell>
          <cell r="V279">
            <v>-1</v>
          </cell>
          <cell r="W279">
            <v>-1</v>
          </cell>
          <cell r="X279">
            <v>-1</v>
          </cell>
          <cell r="Y279">
            <v>-1</v>
          </cell>
          <cell r="Z279">
            <v>-1</v>
          </cell>
          <cell r="AA279">
            <v>-1</v>
          </cell>
          <cell r="AB279">
            <v>-1</v>
          </cell>
          <cell r="AC279">
            <v>-1</v>
          </cell>
          <cell r="AD279">
            <v>-1</v>
          </cell>
          <cell r="AE279">
            <v>-1</v>
          </cell>
          <cell r="AF279">
            <v>-1</v>
          </cell>
          <cell r="AG279">
            <v>-1</v>
          </cell>
          <cell r="AH279">
            <v>-1</v>
          </cell>
          <cell r="AI279">
            <v>-1</v>
          </cell>
          <cell r="AJ279">
            <v>-1</v>
          </cell>
          <cell r="AK279">
            <v>-1</v>
          </cell>
          <cell r="AL279">
            <v>-1</v>
          </cell>
          <cell r="AM279">
            <v>-1</v>
          </cell>
          <cell r="AN279">
            <v>-1</v>
          </cell>
          <cell r="AO279">
            <v>-1</v>
          </cell>
          <cell r="AP279">
            <v>-1</v>
          </cell>
          <cell r="AQ279">
            <v>-1</v>
          </cell>
          <cell r="AR279">
            <v>-1</v>
          </cell>
          <cell r="AS279">
            <v>-1</v>
          </cell>
          <cell r="AT279">
            <v>-1</v>
          </cell>
          <cell r="AU279">
            <v>-1</v>
          </cell>
          <cell r="AV279">
            <v>-1</v>
          </cell>
          <cell r="AW279">
            <v>-1</v>
          </cell>
          <cell r="AX279">
            <v>-1</v>
          </cell>
          <cell r="AY279">
            <v>-1</v>
          </cell>
          <cell r="AZ279">
            <v>-1</v>
          </cell>
          <cell r="BA279">
            <v>-1</v>
          </cell>
          <cell r="BB279">
            <v>-1</v>
          </cell>
          <cell r="BC279">
            <v>-1</v>
          </cell>
          <cell r="BD279">
            <v>-1</v>
          </cell>
          <cell r="BE279">
            <v>-1</v>
          </cell>
          <cell r="BF279">
            <v>-1</v>
          </cell>
          <cell r="BG279">
            <v>-1</v>
          </cell>
          <cell r="BH279">
            <v>-1</v>
          </cell>
          <cell r="BI279">
            <v>-1</v>
          </cell>
          <cell r="BJ279">
            <v>-1</v>
          </cell>
          <cell r="BK279">
            <v>-1</v>
          </cell>
          <cell r="BL279">
            <v>-1</v>
          </cell>
          <cell r="BM279">
            <v>-1</v>
          </cell>
          <cell r="BN279">
            <v>-1</v>
          </cell>
          <cell r="BO279">
            <v>-1</v>
          </cell>
          <cell r="BP279">
            <v>-1</v>
          </cell>
          <cell r="BQ279">
            <v>-1</v>
          </cell>
          <cell r="BR279">
            <v>-1</v>
          </cell>
          <cell r="BS279">
            <v>-1</v>
          </cell>
          <cell r="BT279">
            <v>-1</v>
          </cell>
          <cell r="BU279">
            <v>-1</v>
          </cell>
          <cell r="BV279">
            <v>-1</v>
          </cell>
          <cell r="BW279">
            <v>-1</v>
          </cell>
          <cell r="BX279">
            <v>-1</v>
          </cell>
          <cell r="BY279">
            <v>-1</v>
          </cell>
          <cell r="BZ279">
            <v>-1</v>
          </cell>
          <cell r="CA279">
            <v>-1</v>
          </cell>
          <cell r="CB279">
            <v>-1</v>
          </cell>
          <cell r="CC279">
            <v>-1</v>
          </cell>
          <cell r="CD279">
            <v>-1</v>
          </cell>
          <cell r="CE279">
            <v>-1</v>
          </cell>
        </row>
        <row r="280">
          <cell r="C280">
            <v>-1</v>
          </cell>
          <cell r="D280">
            <v>-1</v>
          </cell>
          <cell r="E280">
            <v>-1</v>
          </cell>
          <cell r="F280">
            <v>-1</v>
          </cell>
          <cell r="G280">
            <v>-1</v>
          </cell>
          <cell r="H280">
            <v>-1</v>
          </cell>
          <cell r="I280">
            <v>-1</v>
          </cell>
          <cell r="J280">
            <v>-1</v>
          </cell>
          <cell r="K280">
            <v>-1</v>
          </cell>
          <cell r="L280">
            <v>-1</v>
          </cell>
          <cell r="M280">
            <v>-1</v>
          </cell>
          <cell r="N280">
            <v>-1</v>
          </cell>
          <cell r="O280">
            <v>-1</v>
          </cell>
          <cell r="P280">
            <v>-1</v>
          </cell>
          <cell r="Q280">
            <v>-1</v>
          </cell>
          <cell r="R280">
            <v>-1</v>
          </cell>
          <cell r="S280">
            <v>-1</v>
          </cell>
          <cell r="T280">
            <v>-1</v>
          </cell>
          <cell r="U280">
            <v>-1</v>
          </cell>
          <cell r="V280">
            <v>-1</v>
          </cell>
          <cell r="W280">
            <v>-1</v>
          </cell>
          <cell r="X280">
            <v>-1</v>
          </cell>
          <cell r="Y280">
            <v>-1</v>
          </cell>
          <cell r="Z280">
            <v>-1</v>
          </cell>
          <cell r="AA280">
            <v>-1</v>
          </cell>
          <cell r="AB280">
            <v>-1</v>
          </cell>
          <cell r="AC280">
            <v>-1</v>
          </cell>
          <cell r="AD280">
            <v>-1</v>
          </cell>
          <cell r="AE280">
            <v>-1</v>
          </cell>
          <cell r="AF280">
            <v>-1</v>
          </cell>
          <cell r="AG280">
            <v>-1</v>
          </cell>
          <cell r="AH280">
            <v>-1</v>
          </cell>
          <cell r="AI280">
            <v>-1</v>
          </cell>
          <cell r="AJ280">
            <v>-1</v>
          </cell>
          <cell r="AK280">
            <v>-1</v>
          </cell>
          <cell r="AL280">
            <v>-1</v>
          </cell>
          <cell r="AM280">
            <v>-1</v>
          </cell>
          <cell r="AN280">
            <v>-1</v>
          </cell>
          <cell r="AO280">
            <v>-1</v>
          </cell>
          <cell r="AP280">
            <v>-1</v>
          </cell>
          <cell r="AQ280">
            <v>-1</v>
          </cell>
          <cell r="AR280">
            <v>-1</v>
          </cell>
          <cell r="AS280">
            <v>-1</v>
          </cell>
          <cell r="AT280">
            <v>-1</v>
          </cell>
          <cell r="AU280">
            <v>-1</v>
          </cell>
          <cell r="AV280">
            <v>-1</v>
          </cell>
          <cell r="AW280">
            <v>-1</v>
          </cell>
          <cell r="AX280">
            <v>-1</v>
          </cell>
          <cell r="AY280">
            <v>-1</v>
          </cell>
          <cell r="AZ280">
            <v>-1</v>
          </cell>
          <cell r="BA280">
            <v>-1</v>
          </cell>
          <cell r="BB280">
            <v>-1</v>
          </cell>
          <cell r="BC280">
            <v>-1</v>
          </cell>
          <cell r="BD280">
            <v>-1</v>
          </cell>
          <cell r="BE280">
            <v>-1</v>
          </cell>
          <cell r="BF280">
            <v>-1</v>
          </cell>
          <cell r="BG280">
            <v>-1</v>
          </cell>
          <cell r="BH280">
            <v>-1</v>
          </cell>
          <cell r="BI280">
            <v>-1</v>
          </cell>
          <cell r="BJ280">
            <v>-1</v>
          </cell>
          <cell r="BK280">
            <v>-1</v>
          </cell>
          <cell r="BL280">
            <v>-1</v>
          </cell>
          <cell r="BM280">
            <v>-1</v>
          </cell>
          <cell r="BN280">
            <v>-1</v>
          </cell>
          <cell r="BO280">
            <v>-1</v>
          </cell>
          <cell r="BP280">
            <v>-1</v>
          </cell>
          <cell r="BQ280">
            <v>-1</v>
          </cell>
          <cell r="BR280">
            <v>-1</v>
          </cell>
          <cell r="BS280">
            <v>-1</v>
          </cell>
          <cell r="BT280">
            <v>-1</v>
          </cell>
          <cell r="BU280">
            <v>-1</v>
          </cell>
          <cell r="BV280">
            <v>-1</v>
          </cell>
          <cell r="BW280">
            <v>-1</v>
          </cell>
          <cell r="BX280">
            <v>-1</v>
          </cell>
          <cell r="BY280">
            <v>-1</v>
          </cell>
          <cell r="BZ280">
            <v>-1</v>
          </cell>
          <cell r="CA280">
            <v>-1</v>
          </cell>
          <cell r="CB280">
            <v>-1</v>
          </cell>
          <cell r="CC280">
            <v>-1</v>
          </cell>
          <cell r="CD280">
            <v>-1</v>
          </cell>
          <cell r="CE280">
            <v>-1</v>
          </cell>
        </row>
        <row r="281">
          <cell r="C281">
            <v>-1</v>
          </cell>
          <cell r="D281">
            <v>-1</v>
          </cell>
          <cell r="E281">
            <v>-1</v>
          </cell>
          <cell r="F281">
            <v>-1</v>
          </cell>
          <cell r="G281">
            <v>-1</v>
          </cell>
          <cell r="H281">
            <v>-1</v>
          </cell>
          <cell r="I281">
            <v>-1</v>
          </cell>
          <cell r="J281">
            <v>-1</v>
          </cell>
          <cell r="K281">
            <v>-1</v>
          </cell>
          <cell r="L281">
            <v>-1</v>
          </cell>
          <cell r="M281">
            <v>-1</v>
          </cell>
          <cell r="N281">
            <v>-1</v>
          </cell>
          <cell r="O281">
            <v>-1</v>
          </cell>
          <cell r="P281">
            <v>-1</v>
          </cell>
          <cell r="Q281">
            <v>-1</v>
          </cell>
          <cell r="R281">
            <v>-1</v>
          </cell>
          <cell r="S281">
            <v>-1</v>
          </cell>
          <cell r="T281">
            <v>-1</v>
          </cell>
          <cell r="U281">
            <v>-1</v>
          </cell>
          <cell r="V281">
            <v>-1</v>
          </cell>
          <cell r="W281">
            <v>-1</v>
          </cell>
          <cell r="X281">
            <v>-1</v>
          </cell>
          <cell r="Y281">
            <v>-1</v>
          </cell>
          <cell r="Z281">
            <v>-1</v>
          </cell>
          <cell r="AA281">
            <v>-1</v>
          </cell>
          <cell r="AB281">
            <v>-1</v>
          </cell>
          <cell r="AC281">
            <v>-1</v>
          </cell>
          <cell r="AD281">
            <v>-1</v>
          </cell>
          <cell r="AE281">
            <v>-1</v>
          </cell>
          <cell r="AF281">
            <v>-1</v>
          </cell>
          <cell r="AG281">
            <v>-1</v>
          </cell>
          <cell r="AH281">
            <v>-1</v>
          </cell>
          <cell r="AI281">
            <v>-1</v>
          </cell>
          <cell r="AJ281">
            <v>-1</v>
          </cell>
          <cell r="AK281">
            <v>-1</v>
          </cell>
          <cell r="AL281">
            <v>-1</v>
          </cell>
          <cell r="AM281">
            <v>-1</v>
          </cell>
          <cell r="AN281">
            <v>-1</v>
          </cell>
          <cell r="AO281">
            <v>-1</v>
          </cell>
          <cell r="AP281">
            <v>-1</v>
          </cell>
          <cell r="AQ281">
            <v>-1</v>
          </cell>
          <cell r="AR281">
            <v>-1</v>
          </cell>
          <cell r="AS281">
            <v>-1</v>
          </cell>
          <cell r="AT281">
            <v>-1</v>
          </cell>
          <cell r="AU281">
            <v>-1</v>
          </cell>
          <cell r="AV281">
            <v>-1</v>
          </cell>
          <cell r="AW281">
            <v>-1</v>
          </cell>
          <cell r="AX281">
            <v>-1</v>
          </cell>
          <cell r="AY281">
            <v>-1</v>
          </cell>
          <cell r="AZ281">
            <v>-1</v>
          </cell>
          <cell r="BA281">
            <v>-1</v>
          </cell>
          <cell r="BB281">
            <v>-1</v>
          </cell>
          <cell r="BC281">
            <v>-1</v>
          </cell>
          <cell r="BD281">
            <v>-1</v>
          </cell>
          <cell r="BE281">
            <v>-1</v>
          </cell>
          <cell r="BF281">
            <v>-1</v>
          </cell>
          <cell r="BG281">
            <v>-1</v>
          </cell>
          <cell r="BH281">
            <v>-1</v>
          </cell>
          <cell r="BI281">
            <v>-1</v>
          </cell>
          <cell r="BJ281">
            <v>-1</v>
          </cell>
          <cell r="BK281">
            <v>-1</v>
          </cell>
          <cell r="BL281">
            <v>-1</v>
          </cell>
          <cell r="BM281">
            <v>-1</v>
          </cell>
          <cell r="BN281">
            <v>-1</v>
          </cell>
          <cell r="BO281">
            <v>-1</v>
          </cell>
          <cell r="BP281">
            <v>-1</v>
          </cell>
          <cell r="BQ281">
            <v>-1</v>
          </cell>
          <cell r="BR281">
            <v>-1</v>
          </cell>
          <cell r="BS281">
            <v>-1</v>
          </cell>
          <cell r="BT281">
            <v>-1</v>
          </cell>
          <cell r="BU281">
            <v>-1</v>
          </cell>
          <cell r="BV281">
            <v>-1</v>
          </cell>
          <cell r="BW281">
            <v>-1</v>
          </cell>
          <cell r="BX281">
            <v>-1</v>
          </cell>
          <cell r="BY281">
            <v>-1</v>
          </cell>
          <cell r="BZ281">
            <v>-1</v>
          </cell>
          <cell r="CA281">
            <v>-1</v>
          </cell>
          <cell r="CB281">
            <v>-1</v>
          </cell>
          <cell r="CC281">
            <v>-1</v>
          </cell>
          <cell r="CD281">
            <v>-1</v>
          </cell>
          <cell r="CE281">
            <v>-1</v>
          </cell>
        </row>
        <row r="282">
          <cell r="C282">
            <v>-1</v>
          </cell>
          <cell r="D282">
            <v>-1</v>
          </cell>
          <cell r="E282">
            <v>-1</v>
          </cell>
          <cell r="F282">
            <v>-1</v>
          </cell>
          <cell r="G282">
            <v>-1</v>
          </cell>
          <cell r="H282">
            <v>-1</v>
          </cell>
          <cell r="I282">
            <v>-1</v>
          </cell>
          <cell r="J282">
            <v>-1</v>
          </cell>
          <cell r="K282">
            <v>-1</v>
          </cell>
          <cell r="L282">
            <v>-1</v>
          </cell>
          <cell r="M282">
            <v>-1</v>
          </cell>
          <cell r="N282">
            <v>-1</v>
          </cell>
          <cell r="O282">
            <v>-1</v>
          </cell>
          <cell r="P282">
            <v>-1</v>
          </cell>
          <cell r="Q282">
            <v>-1</v>
          </cell>
          <cell r="R282">
            <v>-1</v>
          </cell>
          <cell r="S282">
            <v>-1</v>
          </cell>
          <cell r="T282">
            <v>-1</v>
          </cell>
          <cell r="U282">
            <v>-1</v>
          </cell>
          <cell r="V282">
            <v>-1</v>
          </cell>
          <cell r="W282">
            <v>-1</v>
          </cell>
          <cell r="X282">
            <v>-1</v>
          </cell>
          <cell r="Y282">
            <v>-1</v>
          </cell>
          <cell r="Z282">
            <v>-1</v>
          </cell>
          <cell r="AA282">
            <v>-1</v>
          </cell>
          <cell r="AB282">
            <v>-1</v>
          </cell>
          <cell r="AC282">
            <v>-1</v>
          </cell>
          <cell r="AD282">
            <v>-1</v>
          </cell>
          <cell r="AE282">
            <v>-1</v>
          </cell>
          <cell r="AF282">
            <v>-1</v>
          </cell>
          <cell r="AG282">
            <v>-1</v>
          </cell>
          <cell r="AH282">
            <v>-1</v>
          </cell>
          <cell r="AI282">
            <v>-1</v>
          </cell>
          <cell r="AJ282">
            <v>-1</v>
          </cell>
          <cell r="AK282">
            <v>-1</v>
          </cell>
          <cell r="AL282">
            <v>-1</v>
          </cell>
          <cell r="AM282">
            <v>-1</v>
          </cell>
          <cell r="AN282">
            <v>-1</v>
          </cell>
          <cell r="AO282">
            <v>-1</v>
          </cell>
          <cell r="AP282">
            <v>-1</v>
          </cell>
          <cell r="AQ282">
            <v>-1</v>
          </cell>
          <cell r="AR282">
            <v>-1</v>
          </cell>
          <cell r="AS282">
            <v>-1</v>
          </cell>
          <cell r="AT282">
            <v>-1</v>
          </cell>
          <cell r="AU282">
            <v>-1</v>
          </cell>
          <cell r="AV282">
            <v>-1</v>
          </cell>
          <cell r="AW282">
            <v>-1</v>
          </cell>
          <cell r="AX282">
            <v>-1</v>
          </cell>
          <cell r="AY282">
            <v>-1</v>
          </cell>
          <cell r="AZ282">
            <v>-1</v>
          </cell>
          <cell r="BA282">
            <v>-1</v>
          </cell>
          <cell r="BB282">
            <v>-1</v>
          </cell>
          <cell r="BC282">
            <v>-1</v>
          </cell>
          <cell r="BD282">
            <v>-1</v>
          </cell>
          <cell r="BE282">
            <v>-1</v>
          </cell>
          <cell r="BF282">
            <v>-1</v>
          </cell>
          <cell r="BG282">
            <v>-1</v>
          </cell>
          <cell r="BH282">
            <v>-1</v>
          </cell>
          <cell r="BI282">
            <v>-1</v>
          </cell>
          <cell r="BJ282">
            <v>-1</v>
          </cell>
          <cell r="BK282">
            <v>-1</v>
          </cell>
          <cell r="BL282">
            <v>-1</v>
          </cell>
          <cell r="BM282">
            <v>-1</v>
          </cell>
          <cell r="BN282">
            <v>-1</v>
          </cell>
          <cell r="BO282">
            <v>-1</v>
          </cell>
          <cell r="BP282">
            <v>-1</v>
          </cell>
          <cell r="BQ282">
            <v>-1</v>
          </cell>
          <cell r="BR282">
            <v>-1</v>
          </cell>
          <cell r="BS282">
            <v>-1</v>
          </cell>
          <cell r="BT282">
            <v>-1</v>
          </cell>
          <cell r="BU282">
            <v>-1</v>
          </cell>
          <cell r="BV282">
            <v>-1</v>
          </cell>
          <cell r="BW282">
            <v>-1</v>
          </cell>
          <cell r="BX282">
            <v>-1</v>
          </cell>
          <cell r="BY282">
            <v>-1</v>
          </cell>
          <cell r="BZ282">
            <v>-1</v>
          </cell>
          <cell r="CA282">
            <v>-1</v>
          </cell>
          <cell r="CB282">
            <v>-1</v>
          </cell>
          <cell r="CC282">
            <v>-1</v>
          </cell>
          <cell r="CD282">
            <v>-1</v>
          </cell>
          <cell r="CE282">
            <v>-1</v>
          </cell>
        </row>
        <row r="283">
          <cell r="C283">
            <v>-1</v>
          </cell>
          <cell r="D283">
            <v>-1</v>
          </cell>
          <cell r="E283">
            <v>-1</v>
          </cell>
          <cell r="F283">
            <v>-1</v>
          </cell>
          <cell r="G283">
            <v>-1</v>
          </cell>
          <cell r="H283">
            <v>-1</v>
          </cell>
          <cell r="I283">
            <v>-1</v>
          </cell>
          <cell r="J283">
            <v>-1</v>
          </cell>
          <cell r="K283">
            <v>-1</v>
          </cell>
          <cell r="L283">
            <v>-1</v>
          </cell>
          <cell r="M283">
            <v>-1</v>
          </cell>
          <cell r="N283">
            <v>-1</v>
          </cell>
          <cell r="O283">
            <v>-1</v>
          </cell>
          <cell r="P283">
            <v>-1</v>
          </cell>
          <cell r="Q283">
            <v>-1</v>
          </cell>
          <cell r="R283">
            <v>-1</v>
          </cell>
          <cell r="S283">
            <v>-1</v>
          </cell>
          <cell r="T283">
            <v>-1</v>
          </cell>
          <cell r="U283">
            <v>-1</v>
          </cell>
          <cell r="V283">
            <v>-1</v>
          </cell>
          <cell r="W283">
            <v>-1</v>
          </cell>
          <cell r="X283">
            <v>-1</v>
          </cell>
          <cell r="Y283">
            <v>-1</v>
          </cell>
          <cell r="Z283">
            <v>-1</v>
          </cell>
          <cell r="AA283">
            <v>-1</v>
          </cell>
          <cell r="AB283">
            <v>-1</v>
          </cell>
          <cell r="AC283">
            <v>-1</v>
          </cell>
          <cell r="AD283">
            <v>-1</v>
          </cell>
          <cell r="AE283">
            <v>-1</v>
          </cell>
          <cell r="AF283">
            <v>-1</v>
          </cell>
          <cell r="AG283">
            <v>-1</v>
          </cell>
          <cell r="AH283">
            <v>-1</v>
          </cell>
          <cell r="AI283">
            <v>-1</v>
          </cell>
          <cell r="AJ283">
            <v>-1</v>
          </cell>
          <cell r="AK283">
            <v>-1</v>
          </cell>
          <cell r="AL283">
            <v>-1</v>
          </cell>
          <cell r="AM283">
            <v>-1</v>
          </cell>
          <cell r="AN283">
            <v>-1</v>
          </cell>
          <cell r="AO283">
            <v>-1</v>
          </cell>
          <cell r="AP283">
            <v>-1</v>
          </cell>
          <cell r="AQ283">
            <v>-1</v>
          </cell>
          <cell r="AR283">
            <v>-1</v>
          </cell>
          <cell r="AS283">
            <v>-1</v>
          </cell>
          <cell r="AT283">
            <v>-1</v>
          </cell>
          <cell r="AU283">
            <v>-1</v>
          </cell>
          <cell r="AV283">
            <v>-1</v>
          </cell>
          <cell r="AW283">
            <v>-1</v>
          </cell>
          <cell r="AX283">
            <v>-1</v>
          </cell>
          <cell r="AY283">
            <v>-1</v>
          </cell>
          <cell r="AZ283">
            <v>-1</v>
          </cell>
          <cell r="BA283">
            <v>-1</v>
          </cell>
          <cell r="BB283">
            <v>-1</v>
          </cell>
          <cell r="BC283">
            <v>-1</v>
          </cell>
          <cell r="BD283">
            <v>-1</v>
          </cell>
          <cell r="BE283">
            <v>-1</v>
          </cell>
          <cell r="BF283">
            <v>-1</v>
          </cell>
          <cell r="BG283">
            <v>-1</v>
          </cell>
          <cell r="BH283">
            <v>-1</v>
          </cell>
          <cell r="BI283">
            <v>-1</v>
          </cell>
          <cell r="BJ283">
            <v>-1</v>
          </cell>
          <cell r="BK283">
            <v>-1</v>
          </cell>
          <cell r="BL283">
            <v>-1</v>
          </cell>
          <cell r="BM283">
            <v>-1</v>
          </cell>
          <cell r="BN283">
            <v>-1</v>
          </cell>
          <cell r="BO283">
            <v>-1</v>
          </cell>
          <cell r="BP283">
            <v>-1</v>
          </cell>
          <cell r="BQ283">
            <v>-1</v>
          </cell>
          <cell r="BR283">
            <v>-1</v>
          </cell>
          <cell r="BS283">
            <v>-1</v>
          </cell>
          <cell r="BT283">
            <v>-1</v>
          </cell>
          <cell r="BU283">
            <v>-1</v>
          </cell>
          <cell r="BV283">
            <v>-1</v>
          </cell>
          <cell r="BW283">
            <v>-1</v>
          </cell>
          <cell r="BX283">
            <v>-1</v>
          </cell>
          <cell r="BY283">
            <v>-1</v>
          </cell>
          <cell r="BZ283">
            <v>-1</v>
          </cell>
          <cell r="CA283">
            <v>-1</v>
          </cell>
          <cell r="CB283">
            <v>-1</v>
          </cell>
          <cell r="CC283">
            <v>-1</v>
          </cell>
          <cell r="CD283">
            <v>-1</v>
          </cell>
          <cell r="CE283">
            <v>-1</v>
          </cell>
        </row>
        <row r="284">
          <cell r="C284">
            <v>-1</v>
          </cell>
          <cell r="D284">
            <v>-1</v>
          </cell>
          <cell r="E284">
            <v>-1</v>
          </cell>
          <cell r="F284">
            <v>-1</v>
          </cell>
          <cell r="G284">
            <v>-1</v>
          </cell>
          <cell r="H284">
            <v>-1</v>
          </cell>
          <cell r="I284">
            <v>-1</v>
          </cell>
          <cell r="J284">
            <v>-1</v>
          </cell>
          <cell r="K284">
            <v>-1</v>
          </cell>
          <cell r="L284">
            <v>-1</v>
          </cell>
          <cell r="M284">
            <v>-1</v>
          </cell>
          <cell r="N284">
            <v>-1</v>
          </cell>
          <cell r="O284">
            <v>-1</v>
          </cell>
          <cell r="P284">
            <v>-1</v>
          </cell>
          <cell r="Q284">
            <v>-1</v>
          </cell>
          <cell r="R284">
            <v>-1</v>
          </cell>
          <cell r="S284">
            <v>-1</v>
          </cell>
          <cell r="T284">
            <v>-1</v>
          </cell>
          <cell r="U284">
            <v>-1</v>
          </cell>
          <cell r="V284">
            <v>-1</v>
          </cell>
          <cell r="W284">
            <v>-1</v>
          </cell>
          <cell r="X284">
            <v>-1</v>
          </cell>
          <cell r="Y284">
            <v>-1</v>
          </cell>
          <cell r="Z284">
            <v>-1</v>
          </cell>
          <cell r="AA284">
            <v>-1</v>
          </cell>
          <cell r="AB284">
            <v>-1</v>
          </cell>
          <cell r="AC284">
            <v>-1</v>
          </cell>
          <cell r="AD284">
            <v>-1</v>
          </cell>
          <cell r="AE284">
            <v>-1</v>
          </cell>
          <cell r="AF284">
            <v>-1</v>
          </cell>
          <cell r="AG284">
            <v>-1</v>
          </cell>
          <cell r="AH284">
            <v>-1</v>
          </cell>
          <cell r="AI284">
            <v>-1</v>
          </cell>
          <cell r="AJ284">
            <v>-1</v>
          </cell>
          <cell r="AK284">
            <v>-1</v>
          </cell>
          <cell r="AL284">
            <v>-1</v>
          </cell>
          <cell r="AM284">
            <v>-1</v>
          </cell>
          <cell r="AN284">
            <v>-1</v>
          </cell>
          <cell r="AO284">
            <v>-1</v>
          </cell>
          <cell r="AP284">
            <v>-1</v>
          </cell>
          <cell r="AQ284">
            <v>-1</v>
          </cell>
          <cell r="AR284">
            <v>-1</v>
          </cell>
          <cell r="AS284">
            <v>-1</v>
          </cell>
          <cell r="AT284">
            <v>-1</v>
          </cell>
          <cell r="AU284">
            <v>-1</v>
          </cell>
          <cell r="AV284">
            <v>-1</v>
          </cell>
          <cell r="AW284">
            <v>-1</v>
          </cell>
          <cell r="AX284">
            <v>-1</v>
          </cell>
          <cell r="AY284">
            <v>-1</v>
          </cell>
          <cell r="AZ284">
            <v>-1</v>
          </cell>
          <cell r="BA284">
            <v>-1</v>
          </cell>
          <cell r="BB284">
            <v>-1</v>
          </cell>
          <cell r="BC284">
            <v>-1</v>
          </cell>
          <cell r="BD284">
            <v>-1</v>
          </cell>
          <cell r="BE284">
            <v>-1</v>
          </cell>
          <cell r="BF284">
            <v>-1</v>
          </cell>
          <cell r="BG284">
            <v>-1</v>
          </cell>
          <cell r="BH284">
            <v>-1</v>
          </cell>
          <cell r="BI284">
            <v>-1</v>
          </cell>
          <cell r="BJ284">
            <v>-1</v>
          </cell>
          <cell r="BK284">
            <v>-1</v>
          </cell>
          <cell r="BL284">
            <v>-1</v>
          </cell>
          <cell r="BM284">
            <v>-1</v>
          </cell>
          <cell r="BN284">
            <v>-1</v>
          </cell>
          <cell r="BO284">
            <v>-1</v>
          </cell>
          <cell r="BP284">
            <v>-1</v>
          </cell>
          <cell r="BQ284">
            <v>-1</v>
          </cell>
          <cell r="BR284">
            <v>-1</v>
          </cell>
          <cell r="BS284">
            <v>-1</v>
          </cell>
          <cell r="BT284">
            <v>-1</v>
          </cell>
          <cell r="BU284">
            <v>-1</v>
          </cell>
          <cell r="BV284">
            <v>-1</v>
          </cell>
          <cell r="BW284">
            <v>-1</v>
          </cell>
          <cell r="BX284">
            <v>-1</v>
          </cell>
          <cell r="BY284">
            <v>-1</v>
          </cell>
          <cell r="BZ284">
            <v>-1</v>
          </cell>
          <cell r="CA284">
            <v>-1</v>
          </cell>
          <cell r="CB284">
            <v>-1</v>
          </cell>
          <cell r="CC284">
            <v>-1</v>
          </cell>
          <cell r="CD284">
            <v>-1</v>
          </cell>
          <cell r="CE284">
            <v>-1</v>
          </cell>
        </row>
        <row r="285">
          <cell r="C285">
            <v>-1</v>
          </cell>
          <cell r="D285">
            <v>-1</v>
          </cell>
          <cell r="E285">
            <v>-1</v>
          </cell>
          <cell r="F285">
            <v>-1</v>
          </cell>
          <cell r="G285">
            <v>-1</v>
          </cell>
          <cell r="H285">
            <v>-1</v>
          </cell>
          <cell r="I285">
            <v>-1</v>
          </cell>
          <cell r="J285">
            <v>-1</v>
          </cell>
          <cell r="K285">
            <v>-1</v>
          </cell>
          <cell r="L285">
            <v>-1</v>
          </cell>
          <cell r="M285">
            <v>-1</v>
          </cell>
          <cell r="N285">
            <v>-1</v>
          </cell>
          <cell r="O285">
            <v>-1</v>
          </cell>
          <cell r="P285">
            <v>-1</v>
          </cell>
          <cell r="Q285">
            <v>-1</v>
          </cell>
          <cell r="R285">
            <v>-1</v>
          </cell>
          <cell r="S285">
            <v>-1</v>
          </cell>
          <cell r="T285">
            <v>-1</v>
          </cell>
          <cell r="U285">
            <v>-1</v>
          </cell>
          <cell r="V285">
            <v>-1</v>
          </cell>
          <cell r="W285">
            <v>-1</v>
          </cell>
          <cell r="X285">
            <v>-1</v>
          </cell>
          <cell r="Y285">
            <v>-1</v>
          </cell>
          <cell r="Z285">
            <v>-1</v>
          </cell>
          <cell r="AA285">
            <v>-1</v>
          </cell>
          <cell r="AB285">
            <v>-1</v>
          </cell>
          <cell r="AC285">
            <v>-1</v>
          </cell>
          <cell r="AD285">
            <v>-1</v>
          </cell>
          <cell r="AE285">
            <v>-1</v>
          </cell>
          <cell r="AF285">
            <v>-1</v>
          </cell>
          <cell r="AG285">
            <v>-1</v>
          </cell>
          <cell r="AH285">
            <v>-1</v>
          </cell>
          <cell r="AI285">
            <v>-1</v>
          </cell>
          <cell r="AJ285">
            <v>-1</v>
          </cell>
          <cell r="AK285">
            <v>-1</v>
          </cell>
          <cell r="AL285">
            <v>-1</v>
          </cell>
          <cell r="AM285">
            <v>-1</v>
          </cell>
          <cell r="AN285">
            <v>-1</v>
          </cell>
          <cell r="AO285">
            <v>-1</v>
          </cell>
          <cell r="AP285">
            <v>-1</v>
          </cell>
          <cell r="AQ285">
            <v>-1</v>
          </cell>
          <cell r="AR285">
            <v>-1</v>
          </cell>
          <cell r="AS285">
            <v>-1</v>
          </cell>
          <cell r="AT285">
            <v>-1</v>
          </cell>
          <cell r="AU285">
            <v>-1</v>
          </cell>
          <cell r="AV285">
            <v>-1</v>
          </cell>
          <cell r="AW285">
            <v>-1</v>
          </cell>
          <cell r="AX285">
            <v>-1</v>
          </cell>
          <cell r="AY285">
            <v>-1</v>
          </cell>
          <cell r="AZ285">
            <v>-1</v>
          </cell>
          <cell r="BA285">
            <v>-1</v>
          </cell>
          <cell r="BB285">
            <v>-1</v>
          </cell>
          <cell r="BC285">
            <v>-1</v>
          </cell>
          <cell r="BD285">
            <v>-1</v>
          </cell>
          <cell r="BE285">
            <v>-1</v>
          </cell>
          <cell r="BF285">
            <v>-1</v>
          </cell>
          <cell r="BG285">
            <v>-1</v>
          </cell>
          <cell r="BH285">
            <v>-1</v>
          </cell>
          <cell r="BI285">
            <v>-1</v>
          </cell>
          <cell r="BJ285">
            <v>-1</v>
          </cell>
          <cell r="BK285">
            <v>-1</v>
          </cell>
          <cell r="BL285">
            <v>-1</v>
          </cell>
          <cell r="BM285">
            <v>-1</v>
          </cell>
          <cell r="BN285">
            <v>-1</v>
          </cell>
          <cell r="BO285">
            <v>-1</v>
          </cell>
          <cell r="BP285">
            <v>-1</v>
          </cell>
          <cell r="BQ285">
            <v>-1</v>
          </cell>
          <cell r="BR285">
            <v>-1</v>
          </cell>
          <cell r="BS285">
            <v>-1</v>
          </cell>
          <cell r="BT285">
            <v>-1</v>
          </cell>
          <cell r="BU285">
            <v>-1</v>
          </cell>
          <cell r="BV285">
            <v>-1</v>
          </cell>
          <cell r="BW285">
            <v>-1</v>
          </cell>
          <cell r="BX285">
            <v>-1</v>
          </cell>
          <cell r="BY285">
            <v>-1</v>
          </cell>
          <cell r="BZ285">
            <v>-1</v>
          </cell>
          <cell r="CA285">
            <v>-1</v>
          </cell>
          <cell r="CB285">
            <v>-1</v>
          </cell>
          <cell r="CC285">
            <v>-1</v>
          </cell>
          <cell r="CD285">
            <v>-1</v>
          </cell>
          <cell r="CE285">
            <v>-1</v>
          </cell>
        </row>
        <row r="286">
          <cell r="C286">
            <v>-1</v>
          </cell>
          <cell r="D286">
            <v>-1</v>
          </cell>
          <cell r="E286">
            <v>-1</v>
          </cell>
          <cell r="F286">
            <v>-1</v>
          </cell>
          <cell r="G286">
            <v>-1</v>
          </cell>
          <cell r="H286">
            <v>-1</v>
          </cell>
          <cell r="I286">
            <v>-1</v>
          </cell>
          <cell r="J286">
            <v>-1</v>
          </cell>
          <cell r="K286">
            <v>-1</v>
          </cell>
          <cell r="L286">
            <v>-1</v>
          </cell>
          <cell r="M286">
            <v>-1</v>
          </cell>
          <cell r="N286">
            <v>-1</v>
          </cell>
          <cell r="O286">
            <v>-1</v>
          </cell>
          <cell r="P286">
            <v>-1</v>
          </cell>
          <cell r="Q286">
            <v>-1</v>
          </cell>
          <cell r="R286">
            <v>-1</v>
          </cell>
          <cell r="S286">
            <v>-1</v>
          </cell>
          <cell r="T286">
            <v>-1</v>
          </cell>
          <cell r="U286">
            <v>-1</v>
          </cell>
          <cell r="V286">
            <v>-1</v>
          </cell>
          <cell r="W286">
            <v>-1</v>
          </cell>
          <cell r="X286">
            <v>-1</v>
          </cell>
          <cell r="Y286">
            <v>-1</v>
          </cell>
          <cell r="Z286">
            <v>-1</v>
          </cell>
          <cell r="AA286">
            <v>-1</v>
          </cell>
          <cell r="AB286">
            <v>-1</v>
          </cell>
          <cell r="AC286">
            <v>-1</v>
          </cell>
          <cell r="AD286">
            <v>-1</v>
          </cell>
          <cell r="AE286">
            <v>-1</v>
          </cell>
          <cell r="AF286">
            <v>-1</v>
          </cell>
          <cell r="AG286">
            <v>-1</v>
          </cell>
          <cell r="AH286">
            <v>-1</v>
          </cell>
          <cell r="AI286">
            <v>-1</v>
          </cell>
          <cell r="AJ286">
            <v>-1</v>
          </cell>
          <cell r="AK286">
            <v>-1</v>
          </cell>
          <cell r="AL286">
            <v>-1</v>
          </cell>
          <cell r="AM286">
            <v>-1</v>
          </cell>
          <cell r="AN286">
            <v>-1</v>
          </cell>
          <cell r="AO286">
            <v>-1</v>
          </cell>
          <cell r="AP286">
            <v>-1</v>
          </cell>
          <cell r="AQ286">
            <v>-1</v>
          </cell>
          <cell r="AR286">
            <v>-1</v>
          </cell>
          <cell r="AS286">
            <v>-1</v>
          </cell>
          <cell r="AT286">
            <v>-1</v>
          </cell>
          <cell r="AU286">
            <v>-1</v>
          </cell>
          <cell r="AV286">
            <v>-1</v>
          </cell>
          <cell r="AW286">
            <v>-1</v>
          </cell>
          <cell r="AX286">
            <v>-1</v>
          </cell>
          <cell r="AY286">
            <v>-1</v>
          </cell>
          <cell r="AZ286">
            <v>-1</v>
          </cell>
          <cell r="BA286">
            <v>-1</v>
          </cell>
          <cell r="BB286">
            <v>-1</v>
          </cell>
          <cell r="BC286">
            <v>-1</v>
          </cell>
          <cell r="BD286">
            <v>-1</v>
          </cell>
          <cell r="BE286">
            <v>-1</v>
          </cell>
          <cell r="BF286">
            <v>-1</v>
          </cell>
          <cell r="BG286">
            <v>-1</v>
          </cell>
          <cell r="BH286">
            <v>-1</v>
          </cell>
          <cell r="BI286">
            <v>-1</v>
          </cell>
          <cell r="BJ286">
            <v>-1</v>
          </cell>
          <cell r="BK286">
            <v>-1</v>
          </cell>
          <cell r="BL286">
            <v>-1</v>
          </cell>
          <cell r="BM286">
            <v>-1</v>
          </cell>
          <cell r="BN286">
            <v>-1</v>
          </cell>
          <cell r="BO286">
            <v>-1</v>
          </cell>
          <cell r="BP286">
            <v>-1</v>
          </cell>
          <cell r="BQ286">
            <v>-1</v>
          </cell>
          <cell r="BR286">
            <v>-1</v>
          </cell>
          <cell r="BS286">
            <v>-1</v>
          </cell>
          <cell r="BT286">
            <v>-1</v>
          </cell>
          <cell r="BU286">
            <v>-1</v>
          </cell>
          <cell r="BV286">
            <v>-1</v>
          </cell>
          <cell r="BW286">
            <v>-1</v>
          </cell>
          <cell r="BX286">
            <v>-1</v>
          </cell>
          <cell r="BY286">
            <v>-1</v>
          </cell>
          <cell r="BZ286">
            <v>-1</v>
          </cell>
          <cell r="CA286">
            <v>-1</v>
          </cell>
          <cell r="CB286">
            <v>-1</v>
          </cell>
          <cell r="CC286">
            <v>-1</v>
          </cell>
          <cell r="CD286">
            <v>-1</v>
          </cell>
          <cell r="CE286">
            <v>-1</v>
          </cell>
        </row>
        <row r="287">
          <cell r="C287">
            <v>-1</v>
          </cell>
          <cell r="D287">
            <v>-1</v>
          </cell>
          <cell r="E287">
            <v>-1</v>
          </cell>
          <cell r="F287">
            <v>-1</v>
          </cell>
          <cell r="G287">
            <v>-1</v>
          </cell>
          <cell r="H287">
            <v>-1</v>
          </cell>
          <cell r="I287">
            <v>-1</v>
          </cell>
          <cell r="J287">
            <v>-1</v>
          </cell>
          <cell r="K287">
            <v>-1</v>
          </cell>
          <cell r="L287">
            <v>-1</v>
          </cell>
          <cell r="M287">
            <v>-1</v>
          </cell>
          <cell r="N287">
            <v>-1</v>
          </cell>
          <cell r="O287">
            <v>-1</v>
          </cell>
          <cell r="P287">
            <v>-1</v>
          </cell>
          <cell r="Q287">
            <v>-1</v>
          </cell>
          <cell r="R287">
            <v>-1</v>
          </cell>
          <cell r="S287">
            <v>-1</v>
          </cell>
          <cell r="T287">
            <v>-1</v>
          </cell>
          <cell r="U287">
            <v>-1</v>
          </cell>
          <cell r="V287">
            <v>-1</v>
          </cell>
          <cell r="W287">
            <v>-1</v>
          </cell>
          <cell r="X287">
            <v>-1</v>
          </cell>
          <cell r="Y287">
            <v>-1</v>
          </cell>
          <cell r="Z287">
            <v>-1</v>
          </cell>
          <cell r="AA287">
            <v>-1</v>
          </cell>
          <cell r="AB287">
            <v>-1</v>
          </cell>
          <cell r="AC287">
            <v>-1</v>
          </cell>
          <cell r="AD287">
            <v>-1</v>
          </cell>
          <cell r="AE287">
            <v>-1</v>
          </cell>
          <cell r="AF287">
            <v>-1</v>
          </cell>
          <cell r="AG287">
            <v>-1</v>
          </cell>
          <cell r="AH287">
            <v>-1</v>
          </cell>
          <cell r="AI287">
            <v>-1</v>
          </cell>
          <cell r="AJ287">
            <v>-1</v>
          </cell>
          <cell r="AK287">
            <v>-1</v>
          </cell>
          <cell r="AL287">
            <v>-1</v>
          </cell>
          <cell r="AM287">
            <v>-1</v>
          </cell>
          <cell r="AN287">
            <v>-1</v>
          </cell>
          <cell r="AO287">
            <v>-1</v>
          </cell>
          <cell r="AP287">
            <v>-1</v>
          </cell>
          <cell r="AQ287">
            <v>-1</v>
          </cell>
          <cell r="AR287">
            <v>-1</v>
          </cell>
          <cell r="AS287">
            <v>-1</v>
          </cell>
          <cell r="AT287">
            <v>-1</v>
          </cell>
          <cell r="AU287">
            <v>-1</v>
          </cell>
          <cell r="AV287">
            <v>-1</v>
          </cell>
          <cell r="AW287">
            <v>-1</v>
          </cell>
          <cell r="AX287">
            <v>-1</v>
          </cell>
          <cell r="AY287">
            <v>-1</v>
          </cell>
          <cell r="AZ287">
            <v>-1</v>
          </cell>
          <cell r="BA287">
            <v>-1</v>
          </cell>
          <cell r="BB287">
            <v>-1</v>
          </cell>
          <cell r="BC287">
            <v>-1</v>
          </cell>
          <cell r="BD287">
            <v>-1</v>
          </cell>
          <cell r="BE287">
            <v>-1</v>
          </cell>
          <cell r="BF287">
            <v>-1</v>
          </cell>
          <cell r="BG287">
            <v>-1</v>
          </cell>
          <cell r="BH287">
            <v>-1</v>
          </cell>
          <cell r="BI287">
            <v>-1</v>
          </cell>
          <cell r="BJ287">
            <v>-1</v>
          </cell>
          <cell r="BK287">
            <v>-1</v>
          </cell>
          <cell r="BL287">
            <v>-1</v>
          </cell>
          <cell r="BM287">
            <v>-1</v>
          </cell>
          <cell r="BN287">
            <v>-1</v>
          </cell>
          <cell r="BO287">
            <v>-1</v>
          </cell>
          <cell r="BP287">
            <v>-1</v>
          </cell>
          <cell r="BQ287">
            <v>-1</v>
          </cell>
          <cell r="BR287">
            <v>-1</v>
          </cell>
          <cell r="BS287">
            <v>-1</v>
          </cell>
          <cell r="BT287">
            <v>-1</v>
          </cell>
          <cell r="BU287">
            <v>-1</v>
          </cell>
          <cell r="BV287">
            <v>-1</v>
          </cell>
          <cell r="BW287">
            <v>-1</v>
          </cell>
          <cell r="BX287">
            <v>-1</v>
          </cell>
          <cell r="BY287">
            <v>-1</v>
          </cell>
          <cell r="BZ287">
            <v>-1</v>
          </cell>
          <cell r="CA287">
            <v>-1</v>
          </cell>
          <cell r="CB287">
            <v>-1</v>
          </cell>
          <cell r="CC287">
            <v>-1</v>
          </cell>
          <cell r="CD287">
            <v>-1</v>
          </cell>
          <cell r="CE287">
            <v>-1</v>
          </cell>
        </row>
        <row r="288">
          <cell r="C288">
            <v>-1</v>
          </cell>
          <cell r="D288">
            <v>-1</v>
          </cell>
          <cell r="E288">
            <v>-1</v>
          </cell>
          <cell r="F288">
            <v>-1</v>
          </cell>
          <cell r="G288">
            <v>-1</v>
          </cell>
          <cell r="H288">
            <v>-1</v>
          </cell>
          <cell r="I288">
            <v>-1</v>
          </cell>
          <cell r="J288">
            <v>-1</v>
          </cell>
          <cell r="K288">
            <v>-1</v>
          </cell>
          <cell r="L288">
            <v>-1</v>
          </cell>
          <cell r="M288">
            <v>-1</v>
          </cell>
          <cell r="N288">
            <v>-1</v>
          </cell>
          <cell r="O288">
            <v>-1</v>
          </cell>
          <cell r="P288">
            <v>-1</v>
          </cell>
          <cell r="Q288">
            <v>-1</v>
          </cell>
          <cell r="R288">
            <v>-1</v>
          </cell>
          <cell r="S288">
            <v>-1</v>
          </cell>
          <cell r="T288">
            <v>-1</v>
          </cell>
          <cell r="U288">
            <v>-1</v>
          </cell>
          <cell r="V288">
            <v>-1</v>
          </cell>
          <cell r="W288">
            <v>-1</v>
          </cell>
          <cell r="X288">
            <v>-1</v>
          </cell>
          <cell r="Y288">
            <v>-1</v>
          </cell>
          <cell r="Z288">
            <v>-1</v>
          </cell>
          <cell r="AA288">
            <v>-1</v>
          </cell>
          <cell r="AB288">
            <v>-1</v>
          </cell>
          <cell r="AC288">
            <v>-1</v>
          </cell>
          <cell r="AD288">
            <v>-1</v>
          </cell>
          <cell r="AE288">
            <v>-1</v>
          </cell>
          <cell r="AF288">
            <v>-1</v>
          </cell>
          <cell r="AG288">
            <v>-1</v>
          </cell>
          <cell r="AH288">
            <v>-1</v>
          </cell>
          <cell r="AI288">
            <v>-1</v>
          </cell>
          <cell r="AJ288">
            <v>-1</v>
          </cell>
          <cell r="AK288">
            <v>-1</v>
          </cell>
          <cell r="AL288">
            <v>-1</v>
          </cell>
          <cell r="AM288">
            <v>-1</v>
          </cell>
          <cell r="AN288">
            <v>-1</v>
          </cell>
          <cell r="AO288">
            <v>-1</v>
          </cell>
          <cell r="AP288">
            <v>-1</v>
          </cell>
          <cell r="AQ288">
            <v>-1</v>
          </cell>
          <cell r="AR288">
            <v>-1</v>
          </cell>
          <cell r="AS288">
            <v>-1</v>
          </cell>
          <cell r="AT288">
            <v>-1</v>
          </cell>
          <cell r="AU288">
            <v>-1</v>
          </cell>
          <cell r="AV288">
            <v>-1</v>
          </cell>
          <cell r="AW288">
            <v>-1</v>
          </cell>
          <cell r="AX288">
            <v>-1</v>
          </cell>
          <cell r="AY288">
            <v>-1</v>
          </cell>
          <cell r="AZ288">
            <v>-1</v>
          </cell>
          <cell r="BA288">
            <v>-1</v>
          </cell>
          <cell r="BB288">
            <v>-1</v>
          </cell>
          <cell r="BC288">
            <v>-1</v>
          </cell>
          <cell r="BD288">
            <v>-1</v>
          </cell>
          <cell r="BE288">
            <v>-1</v>
          </cell>
          <cell r="BF288">
            <v>-1</v>
          </cell>
          <cell r="BG288">
            <v>-1</v>
          </cell>
          <cell r="BH288">
            <v>-1</v>
          </cell>
          <cell r="BI288">
            <v>-1</v>
          </cell>
          <cell r="BJ288">
            <v>-1</v>
          </cell>
          <cell r="BK288">
            <v>-1</v>
          </cell>
          <cell r="BL288">
            <v>-1</v>
          </cell>
          <cell r="BM288">
            <v>-1</v>
          </cell>
          <cell r="BN288">
            <v>-1</v>
          </cell>
          <cell r="BO288">
            <v>-1</v>
          </cell>
          <cell r="BP288">
            <v>-1</v>
          </cell>
          <cell r="BQ288">
            <v>-1</v>
          </cell>
          <cell r="BR288">
            <v>-1</v>
          </cell>
          <cell r="BS288">
            <v>-1</v>
          </cell>
          <cell r="BT288">
            <v>-1</v>
          </cell>
          <cell r="BU288">
            <v>-1</v>
          </cell>
          <cell r="BV288">
            <v>-1</v>
          </cell>
          <cell r="BW288">
            <v>-1</v>
          </cell>
          <cell r="BX288">
            <v>-1</v>
          </cell>
          <cell r="BY288">
            <v>-1</v>
          </cell>
          <cell r="BZ288">
            <v>-1</v>
          </cell>
          <cell r="CA288">
            <v>-1</v>
          </cell>
          <cell r="CB288">
            <v>-1</v>
          </cell>
          <cell r="CC288">
            <v>-1</v>
          </cell>
          <cell r="CD288">
            <v>-1</v>
          </cell>
          <cell r="CE288">
            <v>-1</v>
          </cell>
        </row>
        <row r="289">
          <cell r="C289">
            <v>-1</v>
          </cell>
          <cell r="D289">
            <v>-1</v>
          </cell>
          <cell r="E289">
            <v>-1</v>
          </cell>
          <cell r="F289">
            <v>-1</v>
          </cell>
          <cell r="G289">
            <v>-1</v>
          </cell>
          <cell r="H289">
            <v>-1</v>
          </cell>
          <cell r="I289">
            <v>-1</v>
          </cell>
          <cell r="J289">
            <v>-1</v>
          </cell>
          <cell r="K289">
            <v>-1</v>
          </cell>
          <cell r="L289">
            <v>-1</v>
          </cell>
          <cell r="M289">
            <v>-1</v>
          </cell>
          <cell r="N289">
            <v>-1</v>
          </cell>
          <cell r="O289">
            <v>-1</v>
          </cell>
          <cell r="P289">
            <v>-1</v>
          </cell>
          <cell r="Q289">
            <v>-1</v>
          </cell>
          <cell r="R289">
            <v>-1</v>
          </cell>
          <cell r="S289">
            <v>-1</v>
          </cell>
          <cell r="T289">
            <v>-1</v>
          </cell>
          <cell r="U289">
            <v>-1</v>
          </cell>
          <cell r="V289">
            <v>-1</v>
          </cell>
          <cell r="W289">
            <v>-1</v>
          </cell>
          <cell r="X289">
            <v>-1</v>
          </cell>
          <cell r="Y289">
            <v>-1</v>
          </cell>
          <cell r="Z289">
            <v>-1</v>
          </cell>
          <cell r="AA289">
            <v>-1</v>
          </cell>
          <cell r="AB289">
            <v>-1</v>
          </cell>
          <cell r="AC289">
            <v>-1</v>
          </cell>
          <cell r="AD289">
            <v>-1</v>
          </cell>
          <cell r="AE289">
            <v>-1</v>
          </cell>
          <cell r="AF289">
            <v>-1</v>
          </cell>
          <cell r="AG289">
            <v>-1</v>
          </cell>
          <cell r="AH289">
            <v>-1</v>
          </cell>
          <cell r="AI289">
            <v>-1</v>
          </cell>
          <cell r="AJ289">
            <v>-1</v>
          </cell>
          <cell r="AK289">
            <v>-1</v>
          </cell>
          <cell r="AL289">
            <v>-1</v>
          </cell>
          <cell r="AM289">
            <v>-1</v>
          </cell>
          <cell r="AN289">
            <v>-1</v>
          </cell>
          <cell r="AO289">
            <v>-1</v>
          </cell>
          <cell r="AP289">
            <v>-1</v>
          </cell>
          <cell r="AQ289">
            <v>-1</v>
          </cell>
          <cell r="AR289">
            <v>-1</v>
          </cell>
          <cell r="AS289">
            <v>-1</v>
          </cell>
          <cell r="AT289">
            <v>-1</v>
          </cell>
          <cell r="AU289">
            <v>-1</v>
          </cell>
          <cell r="AV289">
            <v>-1</v>
          </cell>
          <cell r="AW289">
            <v>-1</v>
          </cell>
          <cell r="AX289">
            <v>-1</v>
          </cell>
          <cell r="AY289">
            <v>-1</v>
          </cell>
          <cell r="AZ289">
            <v>-1</v>
          </cell>
          <cell r="BA289">
            <v>-1</v>
          </cell>
          <cell r="BB289">
            <v>-1</v>
          </cell>
          <cell r="BC289">
            <v>-1</v>
          </cell>
          <cell r="BD289">
            <v>-1</v>
          </cell>
          <cell r="BE289">
            <v>-1</v>
          </cell>
          <cell r="BF289">
            <v>-1</v>
          </cell>
          <cell r="BG289">
            <v>-1</v>
          </cell>
          <cell r="BH289">
            <v>-1</v>
          </cell>
          <cell r="BI289">
            <v>-1</v>
          </cell>
          <cell r="BJ289">
            <v>-1</v>
          </cell>
          <cell r="BK289">
            <v>-1</v>
          </cell>
          <cell r="BL289">
            <v>-1</v>
          </cell>
          <cell r="BM289">
            <v>-1</v>
          </cell>
          <cell r="BN289">
            <v>-1</v>
          </cell>
          <cell r="BO289">
            <v>-1</v>
          </cell>
          <cell r="BP289">
            <v>-1</v>
          </cell>
          <cell r="BQ289">
            <v>-1</v>
          </cell>
          <cell r="BR289">
            <v>-1</v>
          </cell>
          <cell r="BS289">
            <v>-1</v>
          </cell>
          <cell r="BT289">
            <v>-1</v>
          </cell>
          <cell r="BU289">
            <v>-1</v>
          </cell>
          <cell r="BV289">
            <v>-1</v>
          </cell>
          <cell r="BW289">
            <v>-1</v>
          </cell>
          <cell r="BX289">
            <v>-1</v>
          </cell>
          <cell r="BY289">
            <v>-1</v>
          </cell>
          <cell r="BZ289">
            <v>-1</v>
          </cell>
          <cell r="CA289">
            <v>-1</v>
          </cell>
          <cell r="CB289">
            <v>-1</v>
          </cell>
          <cell r="CC289">
            <v>-1</v>
          </cell>
          <cell r="CD289">
            <v>-1</v>
          </cell>
          <cell r="CE289">
            <v>-1</v>
          </cell>
        </row>
        <row r="290">
          <cell r="C290">
            <v>-1</v>
          </cell>
          <cell r="D290">
            <v>-1</v>
          </cell>
          <cell r="E290">
            <v>-1</v>
          </cell>
          <cell r="F290">
            <v>-1</v>
          </cell>
          <cell r="G290">
            <v>-1</v>
          </cell>
          <cell r="H290">
            <v>-1</v>
          </cell>
          <cell r="I290">
            <v>-1</v>
          </cell>
          <cell r="J290">
            <v>-1</v>
          </cell>
          <cell r="K290">
            <v>-1</v>
          </cell>
          <cell r="L290">
            <v>-1</v>
          </cell>
          <cell r="M290">
            <v>-1</v>
          </cell>
          <cell r="N290">
            <v>-1</v>
          </cell>
          <cell r="O290">
            <v>-1</v>
          </cell>
          <cell r="P290">
            <v>-1</v>
          </cell>
          <cell r="Q290">
            <v>-1</v>
          </cell>
          <cell r="R290">
            <v>-1</v>
          </cell>
          <cell r="S290">
            <v>-1</v>
          </cell>
          <cell r="T290">
            <v>-1</v>
          </cell>
          <cell r="U290">
            <v>-1</v>
          </cell>
          <cell r="V290">
            <v>-1</v>
          </cell>
          <cell r="W290">
            <v>-1</v>
          </cell>
          <cell r="X290">
            <v>-1</v>
          </cell>
          <cell r="Y290">
            <v>-1</v>
          </cell>
          <cell r="Z290">
            <v>-1</v>
          </cell>
          <cell r="AA290">
            <v>-1</v>
          </cell>
          <cell r="AB290">
            <v>-1</v>
          </cell>
          <cell r="AC290">
            <v>-1</v>
          </cell>
          <cell r="AD290">
            <v>-1</v>
          </cell>
          <cell r="AE290">
            <v>-1</v>
          </cell>
          <cell r="AF290">
            <v>-1</v>
          </cell>
          <cell r="AG290">
            <v>-1</v>
          </cell>
          <cell r="AH290">
            <v>-1</v>
          </cell>
          <cell r="AI290">
            <v>-1</v>
          </cell>
          <cell r="AJ290">
            <v>-1</v>
          </cell>
          <cell r="AK290">
            <v>-1</v>
          </cell>
          <cell r="AL290">
            <v>-1</v>
          </cell>
          <cell r="AM290">
            <v>-1</v>
          </cell>
          <cell r="AN290">
            <v>-1</v>
          </cell>
          <cell r="AO290">
            <v>-1</v>
          </cell>
          <cell r="AP290">
            <v>-1</v>
          </cell>
          <cell r="AQ290">
            <v>-1</v>
          </cell>
          <cell r="AR290">
            <v>-1</v>
          </cell>
          <cell r="AS290">
            <v>-1</v>
          </cell>
          <cell r="AT290">
            <v>-1</v>
          </cell>
          <cell r="AU290">
            <v>-1</v>
          </cell>
          <cell r="AV290">
            <v>-1</v>
          </cell>
          <cell r="AW290">
            <v>-1</v>
          </cell>
          <cell r="AX290">
            <v>-1</v>
          </cell>
          <cell r="AY290">
            <v>-1</v>
          </cell>
          <cell r="AZ290">
            <v>-1</v>
          </cell>
          <cell r="BA290">
            <v>-1</v>
          </cell>
          <cell r="BB290">
            <v>-1</v>
          </cell>
          <cell r="BC290">
            <v>-1</v>
          </cell>
          <cell r="BD290">
            <v>-1</v>
          </cell>
          <cell r="BE290">
            <v>-1</v>
          </cell>
          <cell r="BF290">
            <v>-1</v>
          </cell>
          <cell r="BG290">
            <v>-1</v>
          </cell>
          <cell r="BH290">
            <v>-1</v>
          </cell>
          <cell r="BI290">
            <v>-1</v>
          </cell>
          <cell r="BJ290">
            <v>-1</v>
          </cell>
          <cell r="BK290">
            <v>-1</v>
          </cell>
          <cell r="BL290">
            <v>-1</v>
          </cell>
          <cell r="BM290">
            <v>-1</v>
          </cell>
          <cell r="BN290">
            <v>-1</v>
          </cell>
          <cell r="BO290">
            <v>-1</v>
          </cell>
          <cell r="BP290">
            <v>-1</v>
          </cell>
          <cell r="BQ290">
            <v>-1</v>
          </cell>
          <cell r="BR290">
            <v>-1</v>
          </cell>
          <cell r="BS290">
            <v>-1</v>
          </cell>
          <cell r="BT290">
            <v>-1</v>
          </cell>
          <cell r="BU290">
            <v>-1</v>
          </cell>
          <cell r="BV290">
            <v>-1</v>
          </cell>
          <cell r="BW290">
            <v>-1</v>
          </cell>
          <cell r="BX290">
            <v>-1</v>
          </cell>
          <cell r="BY290">
            <v>-1</v>
          </cell>
          <cell r="BZ290">
            <v>-1</v>
          </cell>
          <cell r="CA290">
            <v>-1</v>
          </cell>
          <cell r="CB290">
            <v>-1</v>
          </cell>
          <cell r="CC290">
            <v>-1</v>
          </cell>
          <cell r="CD290">
            <v>-1</v>
          </cell>
          <cell r="CE290">
            <v>-1</v>
          </cell>
        </row>
        <row r="291">
          <cell r="C291">
            <v>-1</v>
          </cell>
          <cell r="D291">
            <v>-1</v>
          </cell>
          <cell r="E291">
            <v>-1</v>
          </cell>
          <cell r="F291">
            <v>-1</v>
          </cell>
          <cell r="G291">
            <v>-1</v>
          </cell>
          <cell r="H291">
            <v>-1</v>
          </cell>
          <cell r="I291">
            <v>-1</v>
          </cell>
          <cell r="J291">
            <v>-1</v>
          </cell>
          <cell r="K291">
            <v>-1</v>
          </cell>
          <cell r="L291">
            <v>-1</v>
          </cell>
          <cell r="M291">
            <v>-1</v>
          </cell>
          <cell r="N291">
            <v>-1</v>
          </cell>
          <cell r="O291">
            <v>-1</v>
          </cell>
          <cell r="P291">
            <v>-1</v>
          </cell>
          <cell r="Q291">
            <v>-1</v>
          </cell>
          <cell r="R291">
            <v>-1</v>
          </cell>
          <cell r="S291">
            <v>-1</v>
          </cell>
          <cell r="T291">
            <v>-1</v>
          </cell>
          <cell r="U291">
            <v>-1</v>
          </cell>
          <cell r="V291">
            <v>-1</v>
          </cell>
          <cell r="W291">
            <v>-1</v>
          </cell>
          <cell r="X291">
            <v>-1</v>
          </cell>
          <cell r="Y291">
            <v>-1</v>
          </cell>
          <cell r="Z291">
            <v>-1</v>
          </cell>
          <cell r="AA291">
            <v>-1</v>
          </cell>
          <cell r="AB291">
            <v>-1</v>
          </cell>
          <cell r="AC291">
            <v>-1</v>
          </cell>
          <cell r="AD291">
            <v>-1</v>
          </cell>
          <cell r="AE291">
            <v>-1</v>
          </cell>
          <cell r="AF291">
            <v>-1</v>
          </cell>
          <cell r="AG291">
            <v>-1</v>
          </cell>
          <cell r="AH291">
            <v>-1</v>
          </cell>
          <cell r="AI291">
            <v>-1</v>
          </cell>
          <cell r="AJ291">
            <v>-1</v>
          </cell>
          <cell r="AK291">
            <v>-1</v>
          </cell>
          <cell r="AL291">
            <v>-1</v>
          </cell>
          <cell r="AM291">
            <v>-1</v>
          </cell>
          <cell r="AN291">
            <v>-1</v>
          </cell>
          <cell r="AO291">
            <v>-1</v>
          </cell>
          <cell r="AP291">
            <v>-1</v>
          </cell>
          <cell r="AQ291">
            <v>-1</v>
          </cell>
          <cell r="AR291">
            <v>-1</v>
          </cell>
          <cell r="AS291">
            <v>-1</v>
          </cell>
          <cell r="AT291">
            <v>-1</v>
          </cell>
          <cell r="AU291">
            <v>-1</v>
          </cell>
          <cell r="AV291">
            <v>-1</v>
          </cell>
          <cell r="AW291">
            <v>-1</v>
          </cell>
          <cell r="AX291">
            <v>-1</v>
          </cell>
          <cell r="AY291">
            <v>-1</v>
          </cell>
          <cell r="AZ291">
            <v>-1</v>
          </cell>
          <cell r="BA291">
            <v>-1</v>
          </cell>
          <cell r="BB291">
            <v>-1</v>
          </cell>
          <cell r="BC291">
            <v>-1</v>
          </cell>
          <cell r="BD291">
            <v>-1</v>
          </cell>
          <cell r="BE291">
            <v>-1</v>
          </cell>
          <cell r="BF291">
            <v>-1</v>
          </cell>
          <cell r="BG291">
            <v>-1</v>
          </cell>
          <cell r="BH291">
            <v>-1</v>
          </cell>
          <cell r="BI291">
            <v>-1</v>
          </cell>
          <cell r="BJ291">
            <v>-1</v>
          </cell>
          <cell r="BK291">
            <v>-1</v>
          </cell>
          <cell r="BL291">
            <v>-1</v>
          </cell>
          <cell r="BM291">
            <v>-1</v>
          </cell>
          <cell r="BN291">
            <v>-1</v>
          </cell>
          <cell r="BO291">
            <v>-1</v>
          </cell>
          <cell r="BP291">
            <v>-1</v>
          </cell>
          <cell r="BQ291">
            <v>-1</v>
          </cell>
          <cell r="BR291">
            <v>-1</v>
          </cell>
          <cell r="BS291">
            <v>-1</v>
          </cell>
          <cell r="BT291">
            <v>-1</v>
          </cell>
          <cell r="BU291">
            <v>-1</v>
          </cell>
          <cell r="BV291">
            <v>-1</v>
          </cell>
          <cell r="BW291">
            <v>-1</v>
          </cell>
          <cell r="BX291">
            <v>-1</v>
          </cell>
          <cell r="BY291">
            <v>-1</v>
          </cell>
          <cell r="BZ291">
            <v>-1</v>
          </cell>
          <cell r="CA291">
            <v>-1</v>
          </cell>
          <cell r="CB291">
            <v>-1</v>
          </cell>
          <cell r="CC291">
            <v>-1</v>
          </cell>
          <cell r="CD291">
            <v>-1</v>
          </cell>
          <cell r="CE291">
            <v>-1</v>
          </cell>
        </row>
        <row r="292">
          <cell r="C292">
            <v>-1</v>
          </cell>
          <cell r="D292">
            <v>-1</v>
          </cell>
          <cell r="E292">
            <v>-1</v>
          </cell>
          <cell r="F292">
            <v>-1</v>
          </cell>
          <cell r="G292">
            <v>-1</v>
          </cell>
          <cell r="H292">
            <v>-1</v>
          </cell>
          <cell r="I292">
            <v>-1</v>
          </cell>
          <cell r="J292">
            <v>-1</v>
          </cell>
          <cell r="K292">
            <v>-1</v>
          </cell>
          <cell r="L292">
            <v>-1</v>
          </cell>
          <cell r="M292">
            <v>-1</v>
          </cell>
          <cell r="N292">
            <v>-1</v>
          </cell>
          <cell r="O292">
            <v>-1</v>
          </cell>
          <cell r="P292">
            <v>-1</v>
          </cell>
          <cell r="Q292">
            <v>-1</v>
          </cell>
          <cell r="R292">
            <v>-1</v>
          </cell>
          <cell r="S292">
            <v>-1</v>
          </cell>
          <cell r="T292">
            <v>-1</v>
          </cell>
          <cell r="U292">
            <v>-1</v>
          </cell>
          <cell r="V292">
            <v>-1</v>
          </cell>
          <cell r="W292">
            <v>-1</v>
          </cell>
          <cell r="X292">
            <v>-1</v>
          </cell>
          <cell r="Y292">
            <v>-1</v>
          </cell>
          <cell r="Z292">
            <v>-1</v>
          </cell>
          <cell r="AA292">
            <v>-1</v>
          </cell>
          <cell r="AB292">
            <v>-1</v>
          </cell>
          <cell r="AC292">
            <v>-1</v>
          </cell>
          <cell r="AD292">
            <v>-1</v>
          </cell>
          <cell r="AE292">
            <v>-1</v>
          </cell>
          <cell r="AF292">
            <v>-1</v>
          </cell>
          <cell r="AG292">
            <v>-1</v>
          </cell>
          <cell r="AH292">
            <v>-1</v>
          </cell>
          <cell r="AI292">
            <v>-1</v>
          </cell>
          <cell r="AJ292">
            <v>-1</v>
          </cell>
          <cell r="AK292">
            <v>-1</v>
          </cell>
          <cell r="AL292">
            <v>-1</v>
          </cell>
          <cell r="AM292">
            <v>-1</v>
          </cell>
          <cell r="AN292">
            <v>-1</v>
          </cell>
          <cell r="AO292">
            <v>-1</v>
          </cell>
          <cell r="AP292">
            <v>-1</v>
          </cell>
          <cell r="AQ292">
            <v>-1</v>
          </cell>
          <cell r="AR292">
            <v>-1</v>
          </cell>
          <cell r="AS292">
            <v>-1</v>
          </cell>
          <cell r="AT292">
            <v>-1</v>
          </cell>
          <cell r="AU292">
            <v>-1</v>
          </cell>
          <cell r="AV292">
            <v>-1</v>
          </cell>
          <cell r="AW292">
            <v>-1</v>
          </cell>
          <cell r="AX292">
            <v>-1</v>
          </cell>
          <cell r="AY292">
            <v>-1</v>
          </cell>
          <cell r="AZ292">
            <v>-1</v>
          </cell>
          <cell r="BA292">
            <v>-1</v>
          </cell>
          <cell r="BB292">
            <v>-1</v>
          </cell>
          <cell r="BC292">
            <v>-1</v>
          </cell>
          <cell r="BD292">
            <v>-1</v>
          </cell>
          <cell r="BE292">
            <v>-1</v>
          </cell>
          <cell r="BF292">
            <v>-1</v>
          </cell>
          <cell r="BG292">
            <v>-1</v>
          </cell>
          <cell r="BH292">
            <v>-1</v>
          </cell>
          <cell r="BI292">
            <v>-1</v>
          </cell>
          <cell r="BJ292">
            <v>-1</v>
          </cell>
          <cell r="BK292">
            <v>-1</v>
          </cell>
          <cell r="BL292">
            <v>-1</v>
          </cell>
          <cell r="BM292">
            <v>-1</v>
          </cell>
          <cell r="BN292">
            <v>-1</v>
          </cell>
          <cell r="BO292">
            <v>-1</v>
          </cell>
          <cell r="BP292">
            <v>-1</v>
          </cell>
          <cell r="BQ292">
            <v>-1</v>
          </cell>
          <cell r="BR292">
            <v>-1</v>
          </cell>
          <cell r="BS292">
            <v>-1</v>
          </cell>
          <cell r="BT292">
            <v>-1</v>
          </cell>
          <cell r="BU292">
            <v>-1</v>
          </cell>
          <cell r="BV292">
            <v>-1</v>
          </cell>
          <cell r="BW292">
            <v>-1</v>
          </cell>
          <cell r="BX292">
            <v>-1</v>
          </cell>
          <cell r="BY292">
            <v>-1</v>
          </cell>
          <cell r="BZ292">
            <v>-1</v>
          </cell>
          <cell r="CA292">
            <v>-1</v>
          </cell>
          <cell r="CB292">
            <v>-1</v>
          </cell>
          <cell r="CC292">
            <v>-1</v>
          </cell>
          <cell r="CD292">
            <v>-1</v>
          </cell>
          <cell r="CE292">
            <v>-1</v>
          </cell>
        </row>
        <row r="293">
          <cell r="C293">
            <v>-1</v>
          </cell>
          <cell r="D293">
            <v>-1</v>
          </cell>
          <cell r="E293">
            <v>-1</v>
          </cell>
          <cell r="F293">
            <v>-1</v>
          </cell>
          <cell r="G293">
            <v>-1</v>
          </cell>
          <cell r="H293">
            <v>-1</v>
          </cell>
          <cell r="I293">
            <v>-1</v>
          </cell>
          <cell r="J293">
            <v>-1</v>
          </cell>
          <cell r="K293">
            <v>-1</v>
          </cell>
          <cell r="L293">
            <v>-1</v>
          </cell>
          <cell r="M293">
            <v>-1</v>
          </cell>
          <cell r="N293">
            <v>-1</v>
          </cell>
          <cell r="O293">
            <v>-1</v>
          </cell>
          <cell r="P293">
            <v>-1</v>
          </cell>
          <cell r="Q293">
            <v>-1</v>
          </cell>
          <cell r="R293">
            <v>-1</v>
          </cell>
          <cell r="S293">
            <v>-1</v>
          </cell>
          <cell r="T293">
            <v>-1</v>
          </cell>
          <cell r="U293">
            <v>-1</v>
          </cell>
          <cell r="V293">
            <v>-1</v>
          </cell>
          <cell r="W293">
            <v>-1</v>
          </cell>
          <cell r="X293">
            <v>-1</v>
          </cell>
          <cell r="Y293">
            <v>-1</v>
          </cell>
          <cell r="Z293">
            <v>-1</v>
          </cell>
          <cell r="AA293">
            <v>-1</v>
          </cell>
          <cell r="AB293">
            <v>-1</v>
          </cell>
          <cell r="AC293">
            <v>-1</v>
          </cell>
          <cell r="AD293">
            <v>-1</v>
          </cell>
          <cell r="AE293">
            <v>-1</v>
          </cell>
          <cell r="AF293">
            <v>-1</v>
          </cell>
          <cell r="AG293">
            <v>-1</v>
          </cell>
          <cell r="AH293">
            <v>-1</v>
          </cell>
          <cell r="AI293">
            <v>-1</v>
          </cell>
          <cell r="AJ293">
            <v>-1</v>
          </cell>
          <cell r="AK293">
            <v>-1</v>
          </cell>
          <cell r="AL293">
            <v>-1</v>
          </cell>
          <cell r="AM293">
            <v>-1</v>
          </cell>
          <cell r="AN293">
            <v>-1</v>
          </cell>
          <cell r="AO293">
            <v>-1</v>
          </cell>
          <cell r="AP293">
            <v>-1</v>
          </cell>
          <cell r="AQ293">
            <v>-1</v>
          </cell>
          <cell r="AR293">
            <v>-1</v>
          </cell>
          <cell r="AS293">
            <v>-1</v>
          </cell>
          <cell r="AT293">
            <v>-1</v>
          </cell>
          <cell r="AU293">
            <v>-1</v>
          </cell>
          <cell r="AV293">
            <v>-1</v>
          </cell>
          <cell r="AW293">
            <v>-1</v>
          </cell>
          <cell r="AX293">
            <v>-1</v>
          </cell>
          <cell r="AY293">
            <v>-1</v>
          </cell>
          <cell r="AZ293">
            <v>-1</v>
          </cell>
          <cell r="BA293">
            <v>-1</v>
          </cell>
          <cell r="BB293">
            <v>-1</v>
          </cell>
          <cell r="BC293">
            <v>-1</v>
          </cell>
          <cell r="BD293">
            <v>-1</v>
          </cell>
          <cell r="BE293">
            <v>-1</v>
          </cell>
          <cell r="BF293">
            <v>-1</v>
          </cell>
          <cell r="BG293">
            <v>-1</v>
          </cell>
          <cell r="BH293">
            <v>-1</v>
          </cell>
          <cell r="BI293">
            <v>-1</v>
          </cell>
          <cell r="BJ293">
            <v>-1</v>
          </cell>
          <cell r="BK293">
            <v>-1</v>
          </cell>
          <cell r="BL293">
            <v>-1</v>
          </cell>
          <cell r="BM293">
            <v>-1</v>
          </cell>
          <cell r="BN293">
            <v>-1</v>
          </cell>
          <cell r="BO293">
            <v>-1</v>
          </cell>
          <cell r="BP293">
            <v>-1</v>
          </cell>
          <cell r="BQ293">
            <v>-1</v>
          </cell>
          <cell r="BR293">
            <v>-1</v>
          </cell>
          <cell r="BS293">
            <v>-1</v>
          </cell>
          <cell r="BT293">
            <v>-1</v>
          </cell>
          <cell r="BU293">
            <v>-1</v>
          </cell>
          <cell r="BV293">
            <v>-1</v>
          </cell>
          <cell r="BW293">
            <v>-1</v>
          </cell>
          <cell r="BX293">
            <v>-1</v>
          </cell>
          <cell r="BY293">
            <v>-1</v>
          </cell>
          <cell r="BZ293">
            <v>-1</v>
          </cell>
          <cell r="CA293">
            <v>-1</v>
          </cell>
          <cell r="CB293">
            <v>-1</v>
          </cell>
          <cell r="CC293">
            <v>-1</v>
          </cell>
          <cell r="CD293">
            <v>-1</v>
          </cell>
          <cell r="CE293">
            <v>-1</v>
          </cell>
        </row>
        <row r="294">
          <cell r="C294">
            <v>-1</v>
          </cell>
          <cell r="D294">
            <v>-1</v>
          </cell>
          <cell r="E294">
            <v>-1</v>
          </cell>
          <cell r="F294">
            <v>-1</v>
          </cell>
          <cell r="G294">
            <v>-1</v>
          </cell>
          <cell r="H294">
            <v>-1</v>
          </cell>
          <cell r="I294">
            <v>-1</v>
          </cell>
          <cell r="J294">
            <v>-1</v>
          </cell>
          <cell r="K294">
            <v>-1</v>
          </cell>
          <cell r="L294">
            <v>-1</v>
          </cell>
          <cell r="M294">
            <v>-1</v>
          </cell>
          <cell r="N294">
            <v>-1</v>
          </cell>
          <cell r="O294">
            <v>-1</v>
          </cell>
          <cell r="P294">
            <v>-1</v>
          </cell>
          <cell r="Q294">
            <v>-1</v>
          </cell>
          <cell r="R294">
            <v>-1</v>
          </cell>
          <cell r="S294">
            <v>-1</v>
          </cell>
          <cell r="T294">
            <v>-1</v>
          </cell>
          <cell r="U294">
            <v>-1</v>
          </cell>
          <cell r="V294">
            <v>-1</v>
          </cell>
          <cell r="W294">
            <v>-1</v>
          </cell>
          <cell r="X294">
            <v>-1</v>
          </cell>
          <cell r="Y294">
            <v>-1</v>
          </cell>
          <cell r="Z294">
            <v>-1</v>
          </cell>
          <cell r="AA294">
            <v>-1</v>
          </cell>
          <cell r="AB294">
            <v>-1</v>
          </cell>
          <cell r="AC294">
            <v>-1</v>
          </cell>
          <cell r="AD294">
            <v>-1</v>
          </cell>
          <cell r="AE294">
            <v>-1</v>
          </cell>
          <cell r="AF294">
            <v>-1</v>
          </cell>
          <cell r="AG294">
            <v>-1</v>
          </cell>
          <cell r="AH294">
            <v>-1</v>
          </cell>
          <cell r="AI294">
            <v>-1</v>
          </cell>
          <cell r="AJ294">
            <v>-1</v>
          </cell>
          <cell r="AK294">
            <v>-1</v>
          </cell>
          <cell r="AL294">
            <v>-1</v>
          </cell>
          <cell r="AM294">
            <v>-1</v>
          </cell>
          <cell r="AN294">
            <v>-1</v>
          </cell>
          <cell r="AO294">
            <v>-1</v>
          </cell>
          <cell r="AP294">
            <v>-1</v>
          </cell>
          <cell r="AQ294">
            <v>-1</v>
          </cell>
          <cell r="AR294">
            <v>-1</v>
          </cell>
          <cell r="AS294">
            <v>-1</v>
          </cell>
          <cell r="AT294">
            <v>-1</v>
          </cell>
          <cell r="AU294">
            <v>-1</v>
          </cell>
          <cell r="AV294">
            <v>-1</v>
          </cell>
          <cell r="AW294">
            <v>-1</v>
          </cell>
          <cell r="AX294">
            <v>-1</v>
          </cell>
          <cell r="AY294">
            <v>-1</v>
          </cell>
          <cell r="AZ294">
            <v>-1</v>
          </cell>
          <cell r="BA294">
            <v>-1</v>
          </cell>
          <cell r="BB294">
            <v>-1</v>
          </cell>
          <cell r="BC294">
            <v>-1</v>
          </cell>
          <cell r="BD294">
            <v>-1</v>
          </cell>
          <cell r="BE294">
            <v>-1</v>
          </cell>
          <cell r="BF294">
            <v>-1</v>
          </cell>
          <cell r="BG294">
            <v>-1</v>
          </cell>
          <cell r="BH294">
            <v>-1</v>
          </cell>
          <cell r="BI294">
            <v>-1</v>
          </cell>
          <cell r="BJ294">
            <v>-1</v>
          </cell>
          <cell r="BK294">
            <v>-1</v>
          </cell>
          <cell r="BL294">
            <v>-1</v>
          </cell>
          <cell r="BM294">
            <v>-1</v>
          </cell>
          <cell r="BN294">
            <v>-1</v>
          </cell>
          <cell r="BO294">
            <v>-1</v>
          </cell>
          <cell r="BP294">
            <v>-1</v>
          </cell>
          <cell r="BQ294">
            <v>-1</v>
          </cell>
          <cell r="BR294">
            <v>-1</v>
          </cell>
          <cell r="BS294">
            <v>-1</v>
          </cell>
          <cell r="BT294">
            <v>-1</v>
          </cell>
          <cell r="BU294">
            <v>-1</v>
          </cell>
          <cell r="BV294">
            <v>-1</v>
          </cell>
          <cell r="BW294">
            <v>-1</v>
          </cell>
          <cell r="BX294">
            <v>-1</v>
          </cell>
          <cell r="BY294">
            <v>-1</v>
          </cell>
          <cell r="BZ294">
            <v>-1</v>
          </cell>
          <cell r="CA294">
            <v>-1</v>
          </cell>
          <cell r="CB294">
            <v>-1</v>
          </cell>
          <cell r="CC294">
            <v>-1</v>
          </cell>
          <cell r="CD294">
            <v>-1</v>
          </cell>
          <cell r="CE294">
            <v>-1</v>
          </cell>
        </row>
        <row r="295">
          <cell r="C295">
            <v>-1</v>
          </cell>
          <cell r="D295">
            <v>-1</v>
          </cell>
          <cell r="E295">
            <v>-1</v>
          </cell>
          <cell r="F295">
            <v>-1</v>
          </cell>
          <cell r="G295">
            <v>-1</v>
          </cell>
          <cell r="H295">
            <v>-1</v>
          </cell>
          <cell r="I295">
            <v>-1</v>
          </cell>
          <cell r="J295">
            <v>-1</v>
          </cell>
          <cell r="K295">
            <v>-1</v>
          </cell>
          <cell r="L295">
            <v>-1</v>
          </cell>
          <cell r="M295">
            <v>-1</v>
          </cell>
          <cell r="N295">
            <v>-1</v>
          </cell>
          <cell r="O295">
            <v>-1</v>
          </cell>
          <cell r="P295">
            <v>-1</v>
          </cell>
          <cell r="Q295">
            <v>-1</v>
          </cell>
          <cell r="R295">
            <v>-1</v>
          </cell>
          <cell r="S295">
            <v>-1</v>
          </cell>
          <cell r="T295">
            <v>-1</v>
          </cell>
          <cell r="U295">
            <v>-1</v>
          </cell>
          <cell r="V295">
            <v>-1</v>
          </cell>
          <cell r="W295">
            <v>-1</v>
          </cell>
          <cell r="X295">
            <v>-1</v>
          </cell>
          <cell r="Y295">
            <v>-1</v>
          </cell>
          <cell r="Z295">
            <v>-1</v>
          </cell>
          <cell r="AA295">
            <v>-1</v>
          </cell>
          <cell r="AB295">
            <v>-1</v>
          </cell>
          <cell r="AC295">
            <v>-1</v>
          </cell>
          <cell r="AD295">
            <v>-1</v>
          </cell>
          <cell r="AE295">
            <v>-1</v>
          </cell>
          <cell r="AF295">
            <v>-1</v>
          </cell>
          <cell r="AG295">
            <v>-1</v>
          </cell>
          <cell r="AH295">
            <v>-1</v>
          </cell>
          <cell r="AI295">
            <v>-1</v>
          </cell>
          <cell r="AJ295">
            <v>-1</v>
          </cell>
          <cell r="AK295">
            <v>-1</v>
          </cell>
          <cell r="AL295">
            <v>-1</v>
          </cell>
          <cell r="AM295">
            <v>-1</v>
          </cell>
          <cell r="AN295">
            <v>-1</v>
          </cell>
          <cell r="AO295">
            <v>-1</v>
          </cell>
          <cell r="AP295">
            <v>-1</v>
          </cell>
          <cell r="AQ295">
            <v>-1</v>
          </cell>
          <cell r="AR295">
            <v>-1</v>
          </cell>
          <cell r="AS295">
            <v>-1</v>
          </cell>
          <cell r="AT295">
            <v>-1</v>
          </cell>
          <cell r="AU295">
            <v>-1</v>
          </cell>
          <cell r="AV295">
            <v>-1</v>
          </cell>
          <cell r="AW295">
            <v>-1</v>
          </cell>
          <cell r="AX295">
            <v>-1</v>
          </cell>
          <cell r="AY295">
            <v>-1</v>
          </cell>
          <cell r="AZ295">
            <v>-1</v>
          </cell>
          <cell r="BA295">
            <v>-1</v>
          </cell>
          <cell r="BB295">
            <v>-1</v>
          </cell>
          <cell r="BC295">
            <v>-1</v>
          </cell>
          <cell r="BD295">
            <v>-1</v>
          </cell>
          <cell r="BE295">
            <v>-1</v>
          </cell>
          <cell r="BF295">
            <v>-1</v>
          </cell>
          <cell r="BG295">
            <v>-1</v>
          </cell>
          <cell r="BH295">
            <v>-1</v>
          </cell>
          <cell r="BI295">
            <v>-1</v>
          </cell>
          <cell r="BJ295">
            <v>-1</v>
          </cell>
          <cell r="BK295">
            <v>-1</v>
          </cell>
          <cell r="BL295">
            <v>-1</v>
          </cell>
          <cell r="BM295">
            <v>-1</v>
          </cell>
          <cell r="BN295">
            <v>-1</v>
          </cell>
          <cell r="BO295">
            <v>-1</v>
          </cell>
          <cell r="BP295">
            <v>-1</v>
          </cell>
          <cell r="BQ295">
            <v>-1</v>
          </cell>
          <cell r="BR295">
            <v>-1</v>
          </cell>
          <cell r="BS295">
            <v>-1</v>
          </cell>
          <cell r="BT295">
            <v>-1</v>
          </cell>
          <cell r="BU295">
            <v>-1</v>
          </cell>
          <cell r="BV295">
            <v>-1</v>
          </cell>
          <cell r="BW295">
            <v>-1</v>
          </cell>
          <cell r="BX295">
            <v>-1</v>
          </cell>
          <cell r="BY295">
            <v>-1</v>
          </cell>
          <cell r="BZ295">
            <v>-1</v>
          </cell>
          <cell r="CA295">
            <v>-1</v>
          </cell>
          <cell r="CB295">
            <v>-1</v>
          </cell>
          <cell r="CC295">
            <v>-1</v>
          </cell>
          <cell r="CD295">
            <v>-1</v>
          </cell>
          <cell r="CE295">
            <v>-1</v>
          </cell>
        </row>
        <row r="296">
          <cell r="C296">
            <v>-1</v>
          </cell>
          <cell r="D296">
            <v>-1</v>
          </cell>
          <cell r="E296">
            <v>-1</v>
          </cell>
          <cell r="F296">
            <v>-1</v>
          </cell>
          <cell r="G296">
            <v>-1</v>
          </cell>
          <cell r="H296">
            <v>-1</v>
          </cell>
          <cell r="I296">
            <v>-1</v>
          </cell>
          <cell r="J296">
            <v>-1</v>
          </cell>
          <cell r="K296">
            <v>-1</v>
          </cell>
          <cell r="L296">
            <v>-1</v>
          </cell>
          <cell r="M296">
            <v>-1</v>
          </cell>
          <cell r="N296">
            <v>-1</v>
          </cell>
          <cell r="O296">
            <v>-1</v>
          </cell>
          <cell r="P296">
            <v>-1</v>
          </cell>
          <cell r="Q296">
            <v>-1</v>
          </cell>
          <cell r="R296">
            <v>-1</v>
          </cell>
          <cell r="S296">
            <v>-1</v>
          </cell>
          <cell r="T296">
            <v>-1</v>
          </cell>
          <cell r="U296">
            <v>-1</v>
          </cell>
          <cell r="V296">
            <v>-1</v>
          </cell>
          <cell r="W296">
            <v>-1</v>
          </cell>
          <cell r="X296">
            <v>-1</v>
          </cell>
          <cell r="Y296">
            <v>-1</v>
          </cell>
          <cell r="Z296">
            <v>-1</v>
          </cell>
          <cell r="AA296">
            <v>-1</v>
          </cell>
          <cell r="AB296">
            <v>-1</v>
          </cell>
          <cell r="AC296">
            <v>-1</v>
          </cell>
          <cell r="AD296">
            <v>-1</v>
          </cell>
          <cell r="AE296">
            <v>-1</v>
          </cell>
          <cell r="AF296">
            <v>-1</v>
          </cell>
          <cell r="AG296">
            <v>-1</v>
          </cell>
          <cell r="AH296">
            <v>-1</v>
          </cell>
          <cell r="AI296">
            <v>-1</v>
          </cell>
          <cell r="AJ296">
            <v>-1</v>
          </cell>
          <cell r="AK296">
            <v>-1</v>
          </cell>
          <cell r="AL296">
            <v>-1</v>
          </cell>
          <cell r="AM296">
            <v>-1</v>
          </cell>
          <cell r="AN296">
            <v>-1</v>
          </cell>
          <cell r="AO296">
            <v>-1</v>
          </cell>
          <cell r="AP296">
            <v>-1</v>
          </cell>
          <cell r="AQ296">
            <v>-1</v>
          </cell>
          <cell r="AR296">
            <v>-1</v>
          </cell>
          <cell r="AS296">
            <v>-1</v>
          </cell>
          <cell r="AT296">
            <v>-1</v>
          </cell>
          <cell r="AU296">
            <v>-1</v>
          </cell>
          <cell r="AV296">
            <v>-1</v>
          </cell>
          <cell r="AW296">
            <v>-1</v>
          </cell>
          <cell r="AX296">
            <v>-1</v>
          </cell>
          <cell r="AY296">
            <v>-1</v>
          </cell>
          <cell r="AZ296">
            <v>-1</v>
          </cell>
          <cell r="BA296">
            <v>-1</v>
          </cell>
          <cell r="BB296">
            <v>-1</v>
          </cell>
          <cell r="BC296">
            <v>-1</v>
          </cell>
          <cell r="BD296">
            <v>-1</v>
          </cell>
          <cell r="BE296">
            <v>-1</v>
          </cell>
          <cell r="BF296">
            <v>-1</v>
          </cell>
          <cell r="BG296">
            <v>-1</v>
          </cell>
          <cell r="BH296">
            <v>-1</v>
          </cell>
          <cell r="BI296">
            <v>-1</v>
          </cell>
          <cell r="BJ296">
            <v>-1</v>
          </cell>
          <cell r="BK296">
            <v>-1</v>
          </cell>
          <cell r="BL296">
            <v>-1</v>
          </cell>
          <cell r="BM296">
            <v>-1</v>
          </cell>
          <cell r="BN296">
            <v>-1</v>
          </cell>
          <cell r="BO296">
            <v>-1</v>
          </cell>
          <cell r="BP296">
            <v>-1</v>
          </cell>
          <cell r="BQ296">
            <v>-1</v>
          </cell>
          <cell r="BR296">
            <v>-1</v>
          </cell>
          <cell r="BS296">
            <v>-1</v>
          </cell>
          <cell r="BT296">
            <v>-1</v>
          </cell>
          <cell r="BU296">
            <v>-1</v>
          </cell>
          <cell r="BV296">
            <v>-1</v>
          </cell>
          <cell r="BW296">
            <v>-1</v>
          </cell>
          <cell r="BX296">
            <v>-1</v>
          </cell>
          <cell r="BY296">
            <v>-1</v>
          </cell>
          <cell r="BZ296">
            <v>-1</v>
          </cell>
          <cell r="CA296">
            <v>-1</v>
          </cell>
          <cell r="CB296">
            <v>-1</v>
          </cell>
          <cell r="CC296">
            <v>-1</v>
          </cell>
          <cell r="CD296">
            <v>-1</v>
          </cell>
          <cell r="CE296">
            <v>-1</v>
          </cell>
        </row>
        <row r="297">
          <cell r="C297">
            <v>-1</v>
          </cell>
          <cell r="D297">
            <v>-1</v>
          </cell>
          <cell r="E297">
            <v>-1</v>
          </cell>
          <cell r="F297">
            <v>-1</v>
          </cell>
          <cell r="G297">
            <v>-1</v>
          </cell>
          <cell r="H297">
            <v>-1</v>
          </cell>
          <cell r="I297">
            <v>-1</v>
          </cell>
          <cell r="J297">
            <v>-1</v>
          </cell>
          <cell r="K297">
            <v>-1</v>
          </cell>
          <cell r="L297">
            <v>-1</v>
          </cell>
          <cell r="M297">
            <v>-1</v>
          </cell>
          <cell r="N297">
            <v>-1</v>
          </cell>
          <cell r="O297">
            <v>-1</v>
          </cell>
          <cell r="P297">
            <v>-1</v>
          </cell>
          <cell r="Q297">
            <v>-1</v>
          </cell>
          <cell r="R297">
            <v>-1</v>
          </cell>
          <cell r="S297">
            <v>-1</v>
          </cell>
          <cell r="T297">
            <v>-1</v>
          </cell>
          <cell r="U297">
            <v>-1</v>
          </cell>
          <cell r="V297">
            <v>-1</v>
          </cell>
          <cell r="W297">
            <v>-1</v>
          </cell>
          <cell r="X297">
            <v>-1</v>
          </cell>
          <cell r="Y297">
            <v>-1</v>
          </cell>
          <cell r="Z297">
            <v>-1</v>
          </cell>
          <cell r="AA297">
            <v>-1</v>
          </cell>
          <cell r="AB297">
            <v>-1</v>
          </cell>
          <cell r="AC297">
            <v>-1</v>
          </cell>
          <cell r="AD297">
            <v>-1</v>
          </cell>
          <cell r="AE297">
            <v>-1</v>
          </cell>
          <cell r="AF297">
            <v>-1</v>
          </cell>
          <cell r="AG297">
            <v>-1</v>
          </cell>
          <cell r="AH297">
            <v>-1</v>
          </cell>
          <cell r="AI297">
            <v>-1</v>
          </cell>
          <cell r="AJ297">
            <v>-1</v>
          </cell>
          <cell r="AK297">
            <v>-1</v>
          </cell>
          <cell r="AL297">
            <v>-1</v>
          </cell>
          <cell r="AM297">
            <v>-1</v>
          </cell>
          <cell r="AN297">
            <v>-1</v>
          </cell>
          <cell r="AO297">
            <v>-1</v>
          </cell>
          <cell r="AP297">
            <v>-1</v>
          </cell>
          <cell r="AQ297">
            <v>-1</v>
          </cell>
          <cell r="AR297">
            <v>-1</v>
          </cell>
          <cell r="AS297">
            <v>-1</v>
          </cell>
          <cell r="AT297">
            <v>-1</v>
          </cell>
          <cell r="AU297">
            <v>-1</v>
          </cell>
          <cell r="AV297">
            <v>-1</v>
          </cell>
          <cell r="AW297">
            <v>-1</v>
          </cell>
          <cell r="AX297">
            <v>-1</v>
          </cell>
          <cell r="AY297">
            <v>-1</v>
          </cell>
          <cell r="AZ297">
            <v>-1</v>
          </cell>
          <cell r="BA297">
            <v>-1</v>
          </cell>
          <cell r="BB297">
            <v>-1</v>
          </cell>
          <cell r="BC297">
            <v>-1</v>
          </cell>
          <cell r="BD297">
            <v>-1</v>
          </cell>
          <cell r="BE297">
            <v>-1</v>
          </cell>
          <cell r="BF297">
            <v>-1</v>
          </cell>
          <cell r="BG297">
            <v>-1</v>
          </cell>
          <cell r="BH297">
            <v>-1</v>
          </cell>
          <cell r="BI297">
            <v>-1</v>
          </cell>
          <cell r="BJ297">
            <v>-1</v>
          </cell>
          <cell r="BK297">
            <v>-1</v>
          </cell>
          <cell r="BL297">
            <v>-1</v>
          </cell>
          <cell r="BM297">
            <v>-1</v>
          </cell>
          <cell r="BN297">
            <v>-1</v>
          </cell>
          <cell r="BO297">
            <v>-1</v>
          </cell>
          <cell r="BP297">
            <v>-1</v>
          </cell>
          <cell r="BQ297">
            <v>-1</v>
          </cell>
          <cell r="BR297">
            <v>-1</v>
          </cell>
          <cell r="BS297">
            <v>-1</v>
          </cell>
          <cell r="BT297">
            <v>-1</v>
          </cell>
          <cell r="BU297">
            <v>-1</v>
          </cell>
          <cell r="BV297">
            <v>-1</v>
          </cell>
          <cell r="BW297">
            <v>-1</v>
          </cell>
          <cell r="BX297">
            <v>-1</v>
          </cell>
          <cell r="BY297">
            <v>-1</v>
          </cell>
          <cell r="BZ297">
            <v>-1</v>
          </cell>
          <cell r="CA297">
            <v>-1</v>
          </cell>
          <cell r="CB297">
            <v>-1</v>
          </cell>
          <cell r="CC297">
            <v>-1</v>
          </cell>
          <cell r="CD297">
            <v>-1</v>
          </cell>
          <cell r="CE297">
            <v>-1</v>
          </cell>
        </row>
        <row r="298">
          <cell r="C298">
            <v>-1</v>
          </cell>
          <cell r="D298">
            <v>-1</v>
          </cell>
          <cell r="E298">
            <v>-1</v>
          </cell>
          <cell r="F298">
            <v>-1</v>
          </cell>
          <cell r="G298">
            <v>-1</v>
          </cell>
          <cell r="H298">
            <v>-1</v>
          </cell>
          <cell r="I298">
            <v>-1</v>
          </cell>
          <cell r="J298">
            <v>-1</v>
          </cell>
          <cell r="K298">
            <v>-1</v>
          </cell>
          <cell r="L298">
            <v>-1</v>
          </cell>
          <cell r="M298">
            <v>-1</v>
          </cell>
          <cell r="N298">
            <v>-1</v>
          </cell>
          <cell r="O298">
            <v>-1</v>
          </cell>
          <cell r="P298">
            <v>-1</v>
          </cell>
          <cell r="Q298">
            <v>-1</v>
          </cell>
          <cell r="R298">
            <v>-1</v>
          </cell>
          <cell r="S298">
            <v>-1</v>
          </cell>
          <cell r="T298">
            <v>-1</v>
          </cell>
          <cell r="U298">
            <v>-1</v>
          </cell>
          <cell r="V298">
            <v>-1</v>
          </cell>
          <cell r="W298">
            <v>-1</v>
          </cell>
          <cell r="X298">
            <v>-1</v>
          </cell>
          <cell r="Y298">
            <v>-1</v>
          </cell>
          <cell r="Z298">
            <v>-1</v>
          </cell>
          <cell r="AA298">
            <v>-1</v>
          </cell>
          <cell r="AB298">
            <v>-1</v>
          </cell>
          <cell r="AC298">
            <v>-1</v>
          </cell>
          <cell r="AD298">
            <v>-1</v>
          </cell>
          <cell r="AE298">
            <v>-1</v>
          </cell>
          <cell r="AF298">
            <v>-1</v>
          </cell>
          <cell r="AG298">
            <v>-1</v>
          </cell>
          <cell r="AH298">
            <v>-1</v>
          </cell>
          <cell r="AI298">
            <v>-1</v>
          </cell>
          <cell r="AJ298">
            <v>-1</v>
          </cell>
          <cell r="AK298">
            <v>-1</v>
          </cell>
          <cell r="AL298">
            <v>-1</v>
          </cell>
          <cell r="AM298">
            <v>-1</v>
          </cell>
          <cell r="AN298">
            <v>-1</v>
          </cell>
          <cell r="AO298">
            <v>-1</v>
          </cell>
          <cell r="AP298">
            <v>-1</v>
          </cell>
          <cell r="AQ298">
            <v>-1</v>
          </cell>
          <cell r="AR298">
            <v>-1</v>
          </cell>
          <cell r="AS298">
            <v>-1</v>
          </cell>
          <cell r="AT298">
            <v>-1</v>
          </cell>
          <cell r="AU298">
            <v>-1</v>
          </cell>
          <cell r="AV298">
            <v>-1</v>
          </cell>
          <cell r="AW298">
            <v>-1</v>
          </cell>
          <cell r="AX298">
            <v>-1</v>
          </cell>
          <cell r="AY298">
            <v>-1</v>
          </cell>
          <cell r="AZ298">
            <v>-1</v>
          </cell>
          <cell r="BA298">
            <v>-1</v>
          </cell>
          <cell r="BB298">
            <v>-1</v>
          </cell>
          <cell r="BC298">
            <v>-1</v>
          </cell>
          <cell r="BD298">
            <v>-1</v>
          </cell>
          <cell r="BE298">
            <v>-1</v>
          </cell>
          <cell r="BF298">
            <v>-1</v>
          </cell>
          <cell r="BG298">
            <v>-1</v>
          </cell>
          <cell r="BH298">
            <v>-1</v>
          </cell>
          <cell r="BI298">
            <v>-1</v>
          </cell>
          <cell r="BJ298">
            <v>-1</v>
          </cell>
          <cell r="BK298">
            <v>-1</v>
          </cell>
          <cell r="BL298">
            <v>-1</v>
          </cell>
          <cell r="BM298">
            <v>-1</v>
          </cell>
          <cell r="BN298">
            <v>-1</v>
          </cell>
          <cell r="BO298">
            <v>-1</v>
          </cell>
          <cell r="BP298">
            <v>-1</v>
          </cell>
          <cell r="BQ298">
            <v>-1</v>
          </cell>
          <cell r="BR298">
            <v>-1</v>
          </cell>
          <cell r="BS298">
            <v>-1</v>
          </cell>
          <cell r="BT298">
            <v>-1</v>
          </cell>
          <cell r="BU298">
            <v>-1</v>
          </cell>
          <cell r="BV298">
            <v>-1</v>
          </cell>
          <cell r="BW298">
            <v>-1</v>
          </cell>
          <cell r="BX298">
            <v>-1</v>
          </cell>
          <cell r="BY298">
            <v>-1</v>
          </cell>
          <cell r="BZ298">
            <v>-1</v>
          </cell>
          <cell r="CA298">
            <v>-1</v>
          </cell>
          <cell r="CB298">
            <v>-1</v>
          </cell>
          <cell r="CC298">
            <v>-1</v>
          </cell>
          <cell r="CD298">
            <v>-1</v>
          </cell>
          <cell r="CE298">
            <v>-1</v>
          </cell>
        </row>
        <row r="299">
          <cell r="C299">
            <v>-1</v>
          </cell>
          <cell r="D299">
            <v>-1</v>
          </cell>
          <cell r="E299">
            <v>-1</v>
          </cell>
          <cell r="F299">
            <v>-1</v>
          </cell>
          <cell r="G299">
            <v>-1</v>
          </cell>
          <cell r="H299">
            <v>-1</v>
          </cell>
          <cell r="I299">
            <v>-1</v>
          </cell>
          <cell r="J299">
            <v>-1</v>
          </cell>
          <cell r="K299">
            <v>-1</v>
          </cell>
          <cell r="L299">
            <v>-1</v>
          </cell>
          <cell r="M299">
            <v>-1</v>
          </cell>
          <cell r="N299">
            <v>-1</v>
          </cell>
          <cell r="O299">
            <v>-1</v>
          </cell>
          <cell r="P299">
            <v>-1</v>
          </cell>
          <cell r="Q299">
            <v>-1</v>
          </cell>
          <cell r="R299">
            <v>-1</v>
          </cell>
          <cell r="S299">
            <v>-1</v>
          </cell>
          <cell r="T299">
            <v>-1</v>
          </cell>
          <cell r="U299">
            <v>-1</v>
          </cell>
          <cell r="V299">
            <v>-1</v>
          </cell>
          <cell r="W299">
            <v>-1</v>
          </cell>
          <cell r="X299">
            <v>-1</v>
          </cell>
          <cell r="Y299">
            <v>-1</v>
          </cell>
          <cell r="Z299">
            <v>-1</v>
          </cell>
          <cell r="AA299">
            <v>-1</v>
          </cell>
          <cell r="AB299">
            <v>-1</v>
          </cell>
          <cell r="AC299">
            <v>-1</v>
          </cell>
          <cell r="AD299">
            <v>-1</v>
          </cell>
          <cell r="AE299">
            <v>-1</v>
          </cell>
          <cell r="AF299">
            <v>-1</v>
          </cell>
          <cell r="AG299">
            <v>-1</v>
          </cell>
          <cell r="AH299">
            <v>-1</v>
          </cell>
          <cell r="AI299">
            <v>-1</v>
          </cell>
          <cell r="AJ299">
            <v>-1</v>
          </cell>
          <cell r="AK299">
            <v>-1</v>
          </cell>
          <cell r="AL299">
            <v>-1</v>
          </cell>
          <cell r="AM299">
            <v>-1</v>
          </cell>
          <cell r="AN299">
            <v>-1</v>
          </cell>
          <cell r="AO299">
            <v>-1</v>
          </cell>
          <cell r="AP299">
            <v>-1</v>
          </cell>
          <cell r="AQ299">
            <v>-1</v>
          </cell>
          <cell r="AR299">
            <v>-1</v>
          </cell>
          <cell r="AS299">
            <v>-1</v>
          </cell>
          <cell r="AT299">
            <v>-1</v>
          </cell>
          <cell r="AU299">
            <v>-1</v>
          </cell>
          <cell r="AV299">
            <v>-1</v>
          </cell>
          <cell r="AW299">
            <v>-1</v>
          </cell>
          <cell r="AX299">
            <v>-1</v>
          </cell>
          <cell r="AY299">
            <v>-1</v>
          </cell>
          <cell r="AZ299">
            <v>-1</v>
          </cell>
          <cell r="BA299">
            <v>-1</v>
          </cell>
          <cell r="BB299">
            <v>-1</v>
          </cell>
          <cell r="BC299">
            <v>-1</v>
          </cell>
          <cell r="BD299">
            <v>-1</v>
          </cell>
          <cell r="BE299">
            <v>-1</v>
          </cell>
          <cell r="BF299">
            <v>-1</v>
          </cell>
          <cell r="BG299">
            <v>-1</v>
          </cell>
          <cell r="BH299">
            <v>-1</v>
          </cell>
          <cell r="BI299">
            <v>-1</v>
          </cell>
          <cell r="BJ299">
            <v>-1</v>
          </cell>
          <cell r="BK299">
            <v>-1</v>
          </cell>
          <cell r="BL299">
            <v>-1</v>
          </cell>
          <cell r="BM299">
            <v>-1</v>
          </cell>
          <cell r="BN299">
            <v>-1</v>
          </cell>
          <cell r="BO299">
            <v>-1</v>
          </cell>
          <cell r="BP299">
            <v>-1</v>
          </cell>
          <cell r="BQ299">
            <v>-1</v>
          </cell>
          <cell r="BR299">
            <v>-1</v>
          </cell>
          <cell r="BS299">
            <v>-1</v>
          </cell>
          <cell r="BT299">
            <v>-1</v>
          </cell>
          <cell r="BU299">
            <v>-1</v>
          </cell>
          <cell r="BV299">
            <v>-1</v>
          </cell>
          <cell r="BW299">
            <v>-1</v>
          </cell>
          <cell r="BX299">
            <v>-1</v>
          </cell>
          <cell r="BY299">
            <v>-1</v>
          </cell>
          <cell r="BZ299">
            <v>-1</v>
          </cell>
          <cell r="CA299">
            <v>-1</v>
          </cell>
          <cell r="CB299">
            <v>-1</v>
          </cell>
          <cell r="CC299">
            <v>-1</v>
          </cell>
          <cell r="CD299">
            <v>-1</v>
          </cell>
          <cell r="CE299">
            <v>-1</v>
          </cell>
        </row>
        <row r="300">
          <cell r="C300">
            <v>-1</v>
          </cell>
          <cell r="D300">
            <v>-1</v>
          </cell>
          <cell r="E300">
            <v>-1</v>
          </cell>
          <cell r="F300">
            <v>-1</v>
          </cell>
          <cell r="G300">
            <v>-1</v>
          </cell>
          <cell r="H300">
            <v>-1</v>
          </cell>
          <cell r="I300">
            <v>-1</v>
          </cell>
          <cell r="J300">
            <v>-1</v>
          </cell>
          <cell r="K300">
            <v>-1</v>
          </cell>
          <cell r="L300">
            <v>-1</v>
          </cell>
          <cell r="M300">
            <v>-1</v>
          </cell>
          <cell r="N300">
            <v>-1</v>
          </cell>
          <cell r="O300">
            <v>-1</v>
          </cell>
          <cell r="P300">
            <v>-1</v>
          </cell>
          <cell r="Q300">
            <v>-1</v>
          </cell>
          <cell r="R300">
            <v>-1</v>
          </cell>
          <cell r="S300">
            <v>-1</v>
          </cell>
          <cell r="T300">
            <v>-1</v>
          </cell>
          <cell r="U300">
            <v>-1</v>
          </cell>
          <cell r="V300">
            <v>-1</v>
          </cell>
          <cell r="W300">
            <v>-1</v>
          </cell>
          <cell r="X300">
            <v>-1</v>
          </cell>
          <cell r="Y300">
            <v>-1</v>
          </cell>
          <cell r="Z300">
            <v>-1</v>
          </cell>
          <cell r="AA300">
            <v>-1</v>
          </cell>
          <cell r="AB300">
            <v>-1</v>
          </cell>
          <cell r="AC300">
            <v>-1</v>
          </cell>
          <cell r="AD300">
            <v>-1</v>
          </cell>
          <cell r="AE300">
            <v>-1</v>
          </cell>
          <cell r="AF300">
            <v>-1</v>
          </cell>
          <cell r="AG300">
            <v>-1</v>
          </cell>
          <cell r="AH300">
            <v>-1</v>
          </cell>
          <cell r="AI300">
            <v>-1</v>
          </cell>
          <cell r="AJ300">
            <v>-1</v>
          </cell>
          <cell r="AK300">
            <v>-1</v>
          </cell>
          <cell r="AL300">
            <v>-1</v>
          </cell>
          <cell r="AM300">
            <v>-1</v>
          </cell>
          <cell r="AN300">
            <v>-1</v>
          </cell>
          <cell r="AO300">
            <v>-1</v>
          </cell>
          <cell r="AP300">
            <v>-1</v>
          </cell>
          <cell r="AQ300">
            <v>-1</v>
          </cell>
          <cell r="AR300">
            <v>-1</v>
          </cell>
          <cell r="AS300">
            <v>-1</v>
          </cell>
          <cell r="AT300">
            <v>-1</v>
          </cell>
          <cell r="AU300">
            <v>-1</v>
          </cell>
          <cell r="AV300">
            <v>-1</v>
          </cell>
          <cell r="AW300">
            <v>-1</v>
          </cell>
          <cell r="AX300">
            <v>-1</v>
          </cell>
          <cell r="AY300">
            <v>-1</v>
          </cell>
          <cell r="AZ300">
            <v>-1</v>
          </cell>
          <cell r="BA300">
            <v>-1</v>
          </cell>
          <cell r="BB300">
            <v>-1</v>
          </cell>
          <cell r="BC300">
            <v>-1</v>
          </cell>
          <cell r="BD300">
            <v>-1</v>
          </cell>
          <cell r="BE300">
            <v>-1</v>
          </cell>
          <cell r="BF300">
            <v>-1</v>
          </cell>
          <cell r="BG300">
            <v>-1</v>
          </cell>
          <cell r="BH300">
            <v>-1</v>
          </cell>
          <cell r="BI300">
            <v>-1</v>
          </cell>
          <cell r="BJ300">
            <v>-1</v>
          </cell>
          <cell r="BK300">
            <v>-1</v>
          </cell>
          <cell r="BL300">
            <v>-1</v>
          </cell>
          <cell r="BM300">
            <v>-1</v>
          </cell>
          <cell r="BN300">
            <v>-1</v>
          </cell>
          <cell r="BO300">
            <v>-1</v>
          </cell>
          <cell r="BP300">
            <v>-1</v>
          </cell>
          <cell r="BQ300">
            <v>-1</v>
          </cell>
          <cell r="BR300">
            <v>-1</v>
          </cell>
          <cell r="BS300">
            <v>-1</v>
          </cell>
          <cell r="BT300">
            <v>-1</v>
          </cell>
          <cell r="BU300">
            <v>-1</v>
          </cell>
          <cell r="BV300">
            <v>-1</v>
          </cell>
          <cell r="BW300">
            <v>-1</v>
          </cell>
          <cell r="BX300">
            <v>-1</v>
          </cell>
          <cell r="BY300">
            <v>-1</v>
          </cell>
          <cell r="BZ300">
            <v>-1</v>
          </cell>
          <cell r="CA300">
            <v>-1</v>
          </cell>
          <cell r="CB300">
            <v>-1</v>
          </cell>
          <cell r="CC300">
            <v>-1</v>
          </cell>
          <cell r="CD300">
            <v>-1</v>
          </cell>
          <cell r="CE300">
            <v>-1</v>
          </cell>
        </row>
        <row r="301">
          <cell r="C301">
            <v>-1</v>
          </cell>
          <cell r="D301">
            <v>-1</v>
          </cell>
          <cell r="E301">
            <v>-1</v>
          </cell>
          <cell r="F301">
            <v>-1</v>
          </cell>
          <cell r="G301">
            <v>-1</v>
          </cell>
          <cell r="H301">
            <v>-1</v>
          </cell>
          <cell r="I301">
            <v>-1</v>
          </cell>
          <cell r="J301">
            <v>-1</v>
          </cell>
          <cell r="K301">
            <v>-1</v>
          </cell>
          <cell r="L301">
            <v>-1</v>
          </cell>
          <cell r="M301">
            <v>-1</v>
          </cell>
          <cell r="N301">
            <v>-1</v>
          </cell>
          <cell r="O301">
            <v>-1</v>
          </cell>
          <cell r="P301">
            <v>-1</v>
          </cell>
          <cell r="Q301">
            <v>-1</v>
          </cell>
          <cell r="R301">
            <v>-1</v>
          </cell>
          <cell r="S301">
            <v>-1</v>
          </cell>
          <cell r="T301">
            <v>-1</v>
          </cell>
          <cell r="U301">
            <v>-1</v>
          </cell>
          <cell r="V301">
            <v>-1</v>
          </cell>
          <cell r="W301">
            <v>-1</v>
          </cell>
          <cell r="X301">
            <v>-1</v>
          </cell>
          <cell r="Y301">
            <v>-1</v>
          </cell>
          <cell r="Z301">
            <v>-1</v>
          </cell>
          <cell r="AA301">
            <v>-1</v>
          </cell>
          <cell r="AB301">
            <v>-1</v>
          </cell>
          <cell r="AC301">
            <v>-1</v>
          </cell>
          <cell r="AD301">
            <v>-1</v>
          </cell>
          <cell r="AE301">
            <v>-1</v>
          </cell>
          <cell r="AF301">
            <v>-1</v>
          </cell>
          <cell r="AG301">
            <v>-1</v>
          </cell>
          <cell r="AH301">
            <v>-1</v>
          </cell>
          <cell r="AI301">
            <v>-1</v>
          </cell>
          <cell r="AJ301">
            <v>-1</v>
          </cell>
          <cell r="AK301">
            <v>-1</v>
          </cell>
          <cell r="AL301">
            <v>-1</v>
          </cell>
          <cell r="AM301">
            <v>-1</v>
          </cell>
          <cell r="AN301">
            <v>-1</v>
          </cell>
          <cell r="AO301">
            <v>-1</v>
          </cell>
          <cell r="AP301">
            <v>-1</v>
          </cell>
          <cell r="AQ301">
            <v>-1</v>
          </cell>
          <cell r="AR301">
            <v>-1</v>
          </cell>
          <cell r="AS301">
            <v>-1</v>
          </cell>
          <cell r="AT301">
            <v>-1</v>
          </cell>
          <cell r="AU301">
            <v>-1</v>
          </cell>
          <cell r="AV301">
            <v>-1</v>
          </cell>
          <cell r="AW301">
            <v>-1</v>
          </cell>
          <cell r="AX301">
            <v>-1</v>
          </cell>
          <cell r="AY301">
            <v>-1</v>
          </cell>
          <cell r="AZ301">
            <v>-1</v>
          </cell>
          <cell r="BA301">
            <v>-1</v>
          </cell>
          <cell r="BB301">
            <v>-1</v>
          </cell>
          <cell r="BC301">
            <v>-1</v>
          </cell>
          <cell r="BD301">
            <v>-1</v>
          </cell>
          <cell r="BE301">
            <v>-1</v>
          </cell>
          <cell r="BF301">
            <v>-1</v>
          </cell>
          <cell r="BG301">
            <v>-1</v>
          </cell>
          <cell r="BH301">
            <v>-1</v>
          </cell>
          <cell r="BI301">
            <v>-1</v>
          </cell>
          <cell r="BJ301">
            <v>-1</v>
          </cell>
          <cell r="BK301">
            <v>-1</v>
          </cell>
          <cell r="BL301">
            <v>-1</v>
          </cell>
          <cell r="BM301">
            <v>-1</v>
          </cell>
          <cell r="BN301">
            <v>-1</v>
          </cell>
          <cell r="BO301">
            <v>-1</v>
          </cell>
          <cell r="BP301">
            <v>-1</v>
          </cell>
          <cell r="BQ301">
            <v>-1</v>
          </cell>
          <cell r="BR301">
            <v>-1</v>
          </cell>
          <cell r="BS301">
            <v>-1</v>
          </cell>
          <cell r="BT301">
            <v>-1</v>
          </cell>
          <cell r="BU301">
            <v>-1</v>
          </cell>
          <cell r="BV301">
            <v>-1</v>
          </cell>
          <cell r="BW301">
            <v>-1</v>
          </cell>
          <cell r="BX301">
            <v>-1</v>
          </cell>
          <cell r="BY301">
            <v>-1</v>
          </cell>
          <cell r="BZ301">
            <v>-1</v>
          </cell>
          <cell r="CA301">
            <v>-1</v>
          </cell>
          <cell r="CB301">
            <v>-1</v>
          </cell>
          <cell r="CC301">
            <v>-1</v>
          </cell>
          <cell r="CD301">
            <v>-1</v>
          </cell>
          <cell r="CE301">
            <v>-1</v>
          </cell>
        </row>
        <row r="302">
          <cell r="C302">
            <v>-1</v>
          </cell>
          <cell r="D302">
            <v>-1</v>
          </cell>
          <cell r="E302">
            <v>-1</v>
          </cell>
          <cell r="F302">
            <v>-1</v>
          </cell>
          <cell r="G302">
            <v>-1</v>
          </cell>
          <cell r="H302">
            <v>-1</v>
          </cell>
          <cell r="I302">
            <v>-1</v>
          </cell>
          <cell r="J302">
            <v>-1</v>
          </cell>
          <cell r="K302">
            <v>-1</v>
          </cell>
          <cell r="L302">
            <v>-1</v>
          </cell>
          <cell r="M302">
            <v>-1</v>
          </cell>
          <cell r="N302">
            <v>-1</v>
          </cell>
          <cell r="O302">
            <v>-1</v>
          </cell>
          <cell r="P302">
            <v>-1</v>
          </cell>
          <cell r="Q302">
            <v>-1</v>
          </cell>
          <cell r="R302">
            <v>-1</v>
          </cell>
          <cell r="S302">
            <v>-1</v>
          </cell>
          <cell r="T302">
            <v>-1</v>
          </cell>
          <cell r="U302">
            <v>-1</v>
          </cell>
          <cell r="V302">
            <v>-1</v>
          </cell>
          <cell r="W302">
            <v>-1</v>
          </cell>
          <cell r="X302">
            <v>-1</v>
          </cell>
          <cell r="Y302">
            <v>-1</v>
          </cell>
          <cell r="Z302">
            <v>-1</v>
          </cell>
          <cell r="AA302">
            <v>-1</v>
          </cell>
          <cell r="AB302">
            <v>-1</v>
          </cell>
          <cell r="AC302">
            <v>-1</v>
          </cell>
          <cell r="AD302">
            <v>-1</v>
          </cell>
          <cell r="AE302">
            <v>-1</v>
          </cell>
          <cell r="AF302">
            <v>-1</v>
          </cell>
          <cell r="AG302">
            <v>-1</v>
          </cell>
          <cell r="AH302">
            <v>-1</v>
          </cell>
          <cell r="AI302">
            <v>-1</v>
          </cell>
          <cell r="AJ302">
            <v>-1</v>
          </cell>
          <cell r="AK302">
            <v>-1</v>
          </cell>
          <cell r="AL302">
            <v>-1</v>
          </cell>
          <cell r="AM302">
            <v>-1</v>
          </cell>
          <cell r="AN302">
            <v>-1</v>
          </cell>
          <cell r="AO302">
            <v>-1</v>
          </cell>
          <cell r="AP302">
            <v>-1</v>
          </cell>
          <cell r="AQ302">
            <v>-1</v>
          </cell>
          <cell r="AR302">
            <v>-1</v>
          </cell>
          <cell r="AS302">
            <v>-1</v>
          </cell>
          <cell r="AT302">
            <v>-1</v>
          </cell>
          <cell r="AU302">
            <v>-1</v>
          </cell>
          <cell r="AV302">
            <v>-1</v>
          </cell>
          <cell r="AW302">
            <v>-1</v>
          </cell>
          <cell r="AX302">
            <v>-1</v>
          </cell>
          <cell r="AY302">
            <v>-1</v>
          </cell>
          <cell r="AZ302">
            <v>-1</v>
          </cell>
          <cell r="BA302">
            <v>-1</v>
          </cell>
          <cell r="BB302">
            <v>-1</v>
          </cell>
          <cell r="BC302">
            <v>-1</v>
          </cell>
          <cell r="BD302">
            <v>-1</v>
          </cell>
          <cell r="BE302">
            <v>-1</v>
          </cell>
          <cell r="BF302">
            <v>-1</v>
          </cell>
          <cell r="BG302">
            <v>-1</v>
          </cell>
          <cell r="BH302">
            <v>-1</v>
          </cell>
          <cell r="BI302">
            <v>-1</v>
          </cell>
          <cell r="BJ302">
            <v>-1</v>
          </cell>
          <cell r="BK302">
            <v>-1</v>
          </cell>
          <cell r="BL302">
            <v>-1</v>
          </cell>
          <cell r="BM302">
            <v>-1</v>
          </cell>
          <cell r="BN302">
            <v>-1</v>
          </cell>
          <cell r="BO302">
            <v>-1</v>
          </cell>
          <cell r="BP302">
            <v>-1</v>
          </cell>
          <cell r="BQ302">
            <v>-1</v>
          </cell>
          <cell r="BR302">
            <v>-1</v>
          </cell>
          <cell r="BS302">
            <v>-1</v>
          </cell>
          <cell r="BT302">
            <v>-1</v>
          </cell>
          <cell r="BU302">
            <v>-1</v>
          </cell>
          <cell r="BV302">
            <v>-1</v>
          </cell>
          <cell r="BW302">
            <v>-1</v>
          </cell>
          <cell r="BX302">
            <v>-1</v>
          </cell>
          <cell r="BY302">
            <v>-1</v>
          </cell>
          <cell r="BZ302">
            <v>-1</v>
          </cell>
          <cell r="CA302">
            <v>-1</v>
          </cell>
          <cell r="CB302">
            <v>-1</v>
          </cell>
          <cell r="CC302">
            <v>-1</v>
          </cell>
          <cell r="CD302">
            <v>-1</v>
          </cell>
          <cell r="CE302">
            <v>-1</v>
          </cell>
        </row>
        <row r="303">
          <cell r="C303">
            <v>-1</v>
          </cell>
          <cell r="D303">
            <v>-1</v>
          </cell>
          <cell r="E303">
            <v>-1</v>
          </cell>
          <cell r="F303">
            <v>-1</v>
          </cell>
          <cell r="G303">
            <v>-1</v>
          </cell>
          <cell r="H303">
            <v>-1</v>
          </cell>
          <cell r="I303">
            <v>-1</v>
          </cell>
          <cell r="J303">
            <v>-1</v>
          </cell>
          <cell r="K303">
            <v>-1</v>
          </cell>
          <cell r="L303">
            <v>-1</v>
          </cell>
          <cell r="M303">
            <v>-1</v>
          </cell>
          <cell r="N303">
            <v>-1</v>
          </cell>
          <cell r="O303">
            <v>-1</v>
          </cell>
          <cell r="P303">
            <v>-1</v>
          </cell>
          <cell r="Q303">
            <v>-1</v>
          </cell>
          <cell r="R303">
            <v>-1</v>
          </cell>
          <cell r="S303">
            <v>-1</v>
          </cell>
          <cell r="T303">
            <v>-1</v>
          </cell>
          <cell r="U303">
            <v>-1</v>
          </cell>
          <cell r="V303">
            <v>-1</v>
          </cell>
          <cell r="W303">
            <v>-1</v>
          </cell>
          <cell r="X303">
            <v>-1</v>
          </cell>
          <cell r="Y303">
            <v>-1</v>
          </cell>
          <cell r="Z303">
            <v>-1</v>
          </cell>
          <cell r="AA303">
            <v>-1</v>
          </cell>
          <cell r="AB303">
            <v>-1</v>
          </cell>
          <cell r="AC303">
            <v>-1</v>
          </cell>
          <cell r="AD303">
            <v>-1</v>
          </cell>
          <cell r="AE303">
            <v>-1</v>
          </cell>
          <cell r="AF303">
            <v>-1</v>
          </cell>
          <cell r="AG303">
            <v>-1</v>
          </cell>
          <cell r="AH303">
            <v>-1</v>
          </cell>
          <cell r="AI303">
            <v>-1</v>
          </cell>
          <cell r="AJ303">
            <v>-1</v>
          </cell>
          <cell r="AK303">
            <v>-1</v>
          </cell>
          <cell r="AL303">
            <v>-1</v>
          </cell>
          <cell r="AM303">
            <v>-1</v>
          </cell>
          <cell r="AN303">
            <v>-1</v>
          </cell>
          <cell r="AO303">
            <v>-1</v>
          </cell>
          <cell r="AP303">
            <v>-1</v>
          </cell>
          <cell r="AQ303">
            <v>-1</v>
          </cell>
          <cell r="AR303">
            <v>-1</v>
          </cell>
          <cell r="AS303">
            <v>-1</v>
          </cell>
          <cell r="AT303">
            <v>-1</v>
          </cell>
          <cell r="AU303">
            <v>-1</v>
          </cell>
          <cell r="AV303">
            <v>-1</v>
          </cell>
          <cell r="AW303">
            <v>-1</v>
          </cell>
          <cell r="AX303">
            <v>-1</v>
          </cell>
          <cell r="AY303">
            <v>-1</v>
          </cell>
          <cell r="AZ303">
            <v>-1</v>
          </cell>
          <cell r="BA303">
            <v>-1</v>
          </cell>
          <cell r="BB303">
            <v>-1</v>
          </cell>
          <cell r="BC303">
            <v>-1</v>
          </cell>
          <cell r="BD303">
            <v>-1</v>
          </cell>
          <cell r="BE303">
            <v>-1</v>
          </cell>
          <cell r="BF303">
            <v>-1</v>
          </cell>
          <cell r="BG303">
            <v>-1</v>
          </cell>
          <cell r="BH303">
            <v>-1</v>
          </cell>
          <cell r="BI303">
            <v>-1</v>
          </cell>
          <cell r="BJ303">
            <v>-1</v>
          </cell>
          <cell r="BK303">
            <v>-1</v>
          </cell>
          <cell r="BL303">
            <v>-1</v>
          </cell>
          <cell r="BM303">
            <v>-1</v>
          </cell>
          <cell r="BN303">
            <v>-1</v>
          </cell>
          <cell r="BO303">
            <v>-1</v>
          </cell>
          <cell r="BP303">
            <v>-1</v>
          </cell>
          <cell r="BQ303">
            <v>-1</v>
          </cell>
          <cell r="BR303">
            <v>-1</v>
          </cell>
          <cell r="BS303">
            <v>-1</v>
          </cell>
          <cell r="BT303">
            <v>-1</v>
          </cell>
          <cell r="BU303">
            <v>-1</v>
          </cell>
          <cell r="BV303">
            <v>-1</v>
          </cell>
          <cell r="BW303">
            <v>-1</v>
          </cell>
          <cell r="BX303">
            <v>-1</v>
          </cell>
          <cell r="BY303">
            <v>-1</v>
          </cell>
          <cell r="BZ303">
            <v>-1</v>
          </cell>
          <cell r="CA303">
            <v>-1</v>
          </cell>
          <cell r="CB303">
            <v>-1</v>
          </cell>
          <cell r="CC303">
            <v>-1</v>
          </cell>
          <cell r="CD303">
            <v>-1</v>
          </cell>
          <cell r="CE303">
            <v>-1</v>
          </cell>
        </row>
        <row r="304">
          <cell r="C304">
            <v>-1</v>
          </cell>
          <cell r="D304">
            <v>-1</v>
          </cell>
          <cell r="E304">
            <v>-1</v>
          </cell>
          <cell r="F304">
            <v>-1</v>
          </cell>
          <cell r="G304">
            <v>-1</v>
          </cell>
          <cell r="H304">
            <v>-1</v>
          </cell>
          <cell r="I304">
            <v>-1</v>
          </cell>
          <cell r="J304">
            <v>-1</v>
          </cell>
          <cell r="K304">
            <v>-1</v>
          </cell>
          <cell r="L304">
            <v>-1</v>
          </cell>
          <cell r="M304">
            <v>-1</v>
          </cell>
          <cell r="N304">
            <v>-1</v>
          </cell>
          <cell r="O304">
            <v>-1</v>
          </cell>
          <cell r="P304">
            <v>-1</v>
          </cell>
          <cell r="Q304">
            <v>-1</v>
          </cell>
          <cell r="R304">
            <v>-1</v>
          </cell>
          <cell r="S304">
            <v>-1</v>
          </cell>
          <cell r="T304">
            <v>-1</v>
          </cell>
          <cell r="U304">
            <v>-1</v>
          </cell>
          <cell r="V304">
            <v>-1</v>
          </cell>
          <cell r="W304">
            <v>-1</v>
          </cell>
          <cell r="X304">
            <v>-1</v>
          </cell>
          <cell r="Y304">
            <v>-1</v>
          </cell>
          <cell r="Z304">
            <v>-1</v>
          </cell>
          <cell r="AA304">
            <v>-1</v>
          </cell>
          <cell r="AB304">
            <v>-1</v>
          </cell>
          <cell r="AC304">
            <v>-1</v>
          </cell>
          <cell r="AD304">
            <v>-1</v>
          </cell>
          <cell r="AE304">
            <v>-1</v>
          </cell>
          <cell r="AF304">
            <v>-1</v>
          </cell>
          <cell r="AG304">
            <v>-1</v>
          </cell>
          <cell r="AH304">
            <v>-1</v>
          </cell>
          <cell r="AI304">
            <v>-1</v>
          </cell>
          <cell r="AJ304">
            <v>-1</v>
          </cell>
          <cell r="AK304">
            <v>-1</v>
          </cell>
          <cell r="AL304">
            <v>-1</v>
          </cell>
          <cell r="AM304">
            <v>-1</v>
          </cell>
          <cell r="AN304">
            <v>-1</v>
          </cell>
          <cell r="AO304">
            <v>-1</v>
          </cell>
          <cell r="AP304">
            <v>-1</v>
          </cell>
          <cell r="AQ304">
            <v>-1</v>
          </cell>
          <cell r="AR304">
            <v>-1</v>
          </cell>
          <cell r="AS304">
            <v>-1</v>
          </cell>
          <cell r="AT304">
            <v>-1</v>
          </cell>
          <cell r="AU304">
            <v>-1</v>
          </cell>
          <cell r="AV304">
            <v>-1</v>
          </cell>
          <cell r="AW304">
            <v>-1</v>
          </cell>
          <cell r="AX304">
            <v>-1</v>
          </cell>
          <cell r="AY304">
            <v>-1</v>
          </cell>
          <cell r="AZ304">
            <v>-1</v>
          </cell>
          <cell r="BA304">
            <v>-1</v>
          </cell>
          <cell r="BB304">
            <v>-1</v>
          </cell>
          <cell r="BC304">
            <v>-1</v>
          </cell>
          <cell r="BD304">
            <v>-1</v>
          </cell>
          <cell r="BE304">
            <v>-1</v>
          </cell>
          <cell r="BF304">
            <v>-1</v>
          </cell>
          <cell r="BG304">
            <v>-1</v>
          </cell>
          <cell r="BH304">
            <v>-1</v>
          </cell>
          <cell r="BI304">
            <v>-1</v>
          </cell>
          <cell r="BJ304">
            <v>-1</v>
          </cell>
          <cell r="BK304">
            <v>-1</v>
          </cell>
          <cell r="BL304">
            <v>-1</v>
          </cell>
          <cell r="BM304">
            <v>-1</v>
          </cell>
          <cell r="BN304">
            <v>-1</v>
          </cell>
          <cell r="BO304">
            <v>-1</v>
          </cell>
          <cell r="BP304">
            <v>-1</v>
          </cell>
          <cell r="BQ304">
            <v>-1</v>
          </cell>
          <cell r="BR304">
            <v>-1</v>
          </cell>
          <cell r="BS304">
            <v>-1</v>
          </cell>
          <cell r="BT304">
            <v>-1</v>
          </cell>
          <cell r="BU304">
            <v>-1</v>
          </cell>
          <cell r="BV304">
            <v>-1</v>
          </cell>
          <cell r="BW304">
            <v>-1</v>
          </cell>
          <cell r="BX304">
            <v>-1</v>
          </cell>
          <cell r="BY304">
            <v>-1</v>
          </cell>
          <cell r="BZ304">
            <v>-1</v>
          </cell>
          <cell r="CA304">
            <v>-1</v>
          </cell>
          <cell r="CB304">
            <v>-1</v>
          </cell>
          <cell r="CC304">
            <v>-1</v>
          </cell>
          <cell r="CD304">
            <v>-1</v>
          </cell>
          <cell r="CE304">
            <v>-1</v>
          </cell>
        </row>
        <row r="305">
          <cell r="C305">
            <v>-1</v>
          </cell>
          <cell r="D305">
            <v>-1</v>
          </cell>
          <cell r="E305">
            <v>-1</v>
          </cell>
          <cell r="F305">
            <v>-1</v>
          </cell>
          <cell r="G305">
            <v>-1</v>
          </cell>
          <cell r="H305">
            <v>-1</v>
          </cell>
          <cell r="I305">
            <v>-1</v>
          </cell>
          <cell r="J305">
            <v>-1</v>
          </cell>
          <cell r="K305">
            <v>-1</v>
          </cell>
          <cell r="L305">
            <v>-1</v>
          </cell>
          <cell r="M305">
            <v>-1</v>
          </cell>
          <cell r="N305">
            <v>-1</v>
          </cell>
          <cell r="O305">
            <v>-1</v>
          </cell>
          <cell r="P305">
            <v>-1</v>
          </cell>
          <cell r="Q305">
            <v>-1</v>
          </cell>
          <cell r="R305">
            <v>-1</v>
          </cell>
          <cell r="S305">
            <v>-1</v>
          </cell>
          <cell r="T305">
            <v>-1</v>
          </cell>
          <cell r="U305">
            <v>-1</v>
          </cell>
          <cell r="V305">
            <v>-1</v>
          </cell>
          <cell r="W305">
            <v>-1</v>
          </cell>
          <cell r="X305">
            <v>-1</v>
          </cell>
          <cell r="Y305">
            <v>-1</v>
          </cell>
          <cell r="Z305">
            <v>-1</v>
          </cell>
          <cell r="AA305">
            <v>-1</v>
          </cell>
          <cell r="AB305">
            <v>-1</v>
          </cell>
          <cell r="AC305">
            <v>-1</v>
          </cell>
          <cell r="AD305">
            <v>-1</v>
          </cell>
          <cell r="AE305">
            <v>-1</v>
          </cell>
          <cell r="AF305">
            <v>-1</v>
          </cell>
          <cell r="AG305">
            <v>-1</v>
          </cell>
          <cell r="AH305">
            <v>-1</v>
          </cell>
          <cell r="AI305">
            <v>-1</v>
          </cell>
          <cell r="AJ305">
            <v>-1</v>
          </cell>
          <cell r="AK305">
            <v>-1</v>
          </cell>
          <cell r="AL305">
            <v>-1</v>
          </cell>
          <cell r="AM305">
            <v>-1</v>
          </cell>
          <cell r="AN305">
            <v>-1</v>
          </cell>
          <cell r="AO305">
            <v>-1</v>
          </cell>
          <cell r="AP305">
            <v>-1</v>
          </cell>
          <cell r="AQ305">
            <v>-1</v>
          </cell>
          <cell r="AR305">
            <v>-1</v>
          </cell>
          <cell r="AS305">
            <v>-1</v>
          </cell>
          <cell r="AT305">
            <v>-1</v>
          </cell>
          <cell r="AU305">
            <v>-1</v>
          </cell>
          <cell r="AV305">
            <v>-1</v>
          </cell>
          <cell r="AW305">
            <v>-1</v>
          </cell>
          <cell r="AX305">
            <v>-1</v>
          </cell>
          <cell r="AY305">
            <v>-1</v>
          </cell>
          <cell r="AZ305">
            <v>-1</v>
          </cell>
          <cell r="BA305">
            <v>-1</v>
          </cell>
          <cell r="BB305">
            <v>-1</v>
          </cell>
          <cell r="BC305">
            <v>-1</v>
          </cell>
          <cell r="BD305">
            <v>-1</v>
          </cell>
          <cell r="BE305">
            <v>-1</v>
          </cell>
          <cell r="BF305">
            <v>-1</v>
          </cell>
          <cell r="BG305">
            <v>-1</v>
          </cell>
          <cell r="BH305">
            <v>-1</v>
          </cell>
          <cell r="BI305">
            <v>-1</v>
          </cell>
          <cell r="BJ305">
            <v>-1</v>
          </cell>
          <cell r="BK305">
            <v>-1</v>
          </cell>
          <cell r="BL305">
            <v>-1</v>
          </cell>
          <cell r="BM305">
            <v>-1</v>
          </cell>
          <cell r="BN305">
            <v>-1</v>
          </cell>
          <cell r="BO305">
            <v>-1</v>
          </cell>
          <cell r="BP305">
            <v>-1</v>
          </cell>
          <cell r="BQ305">
            <v>-1</v>
          </cell>
          <cell r="BR305">
            <v>-1</v>
          </cell>
          <cell r="BS305">
            <v>-1</v>
          </cell>
          <cell r="BT305">
            <v>-1</v>
          </cell>
          <cell r="BU305">
            <v>-1</v>
          </cell>
          <cell r="BV305">
            <v>-1</v>
          </cell>
          <cell r="BW305">
            <v>-1</v>
          </cell>
          <cell r="BX305">
            <v>-1</v>
          </cell>
          <cell r="BY305">
            <v>-1</v>
          </cell>
          <cell r="BZ305">
            <v>-1</v>
          </cell>
          <cell r="CA305">
            <v>-1</v>
          </cell>
          <cell r="CB305">
            <v>-1</v>
          </cell>
          <cell r="CC305">
            <v>-1</v>
          </cell>
          <cell r="CD305">
            <v>-1</v>
          </cell>
          <cell r="CE305">
            <v>-1</v>
          </cell>
        </row>
        <row r="306">
          <cell r="C306">
            <v>-1</v>
          </cell>
          <cell r="D306">
            <v>-1</v>
          </cell>
          <cell r="E306">
            <v>-1</v>
          </cell>
          <cell r="F306">
            <v>-1</v>
          </cell>
          <cell r="G306">
            <v>-1</v>
          </cell>
          <cell r="H306">
            <v>-1</v>
          </cell>
          <cell r="I306">
            <v>-1</v>
          </cell>
          <cell r="J306">
            <v>-1</v>
          </cell>
          <cell r="K306">
            <v>-1</v>
          </cell>
          <cell r="L306">
            <v>-1</v>
          </cell>
          <cell r="M306">
            <v>-1</v>
          </cell>
          <cell r="N306">
            <v>-1</v>
          </cell>
          <cell r="O306">
            <v>-1</v>
          </cell>
          <cell r="P306">
            <v>-1</v>
          </cell>
          <cell r="Q306">
            <v>-1</v>
          </cell>
          <cell r="R306">
            <v>-1</v>
          </cell>
          <cell r="S306">
            <v>-1</v>
          </cell>
          <cell r="T306">
            <v>-1</v>
          </cell>
          <cell r="U306">
            <v>-1</v>
          </cell>
          <cell r="V306">
            <v>-1</v>
          </cell>
          <cell r="W306">
            <v>-1</v>
          </cell>
          <cell r="X306">
            <v>-1</v>
          </cell>
          <cell r="Y306">
            <v>-1</v>
          </cell>
          <cell r="Z306">
            <v>-1</v>
          </cell>
          <cell r="AA306">
            <v>-1</v>
          </cell>
          <cell r="AB306">
            <v>-1</v>
          </cell>
          <cell r="AC306">
            <v>-1</v>
          </cell>
          <cell r="AD306">
            <v>-1</v>
          </cell>
          <cell r="AE306">
            <v>-1</v>
          </cell>
          <cell r="AF306">
            <v>-1</v>
          </cell>
          <cell r="AG306">
            <v>-1</v>
          </cell>
          <cell r="AH306">
            <v>-1</v>
          </cell>
          <cell r="AI306">
            <v>-1</v>
          </cell>
          <cell r="AJ306">
            <v>-1</v>
          </cell>
          <cell r="AK306">
            <v>-1</v>
          </cell>
          <cell r="AL306">
            <v>-1</v>
          </cell>
          <cell r="AM306">
            <v>-1</v>
          </cell>
          <cell r="AN306">
            <v>-1</v>
          </cell>
          <cell r="AO306">
            <v>-1</v>
          </cell>
          <cell r="AP306">
            <v>-1</v>
          </cell>
          <cell r="AQ306">
            <v>-1</v>
          </cell>
          <cell r="AR306">
            <v>-1</v>
          </cell>
          <cell r="AS306">
            <v>-1</v>
          </cell>
          <cell r="AT306">
            <v>-1</v>
          </cell>
          <cell r="AU306">
            <v>-1</v>
          </cell>
          <cell r="AV306">
            <v>-1</v>
          </cell>
          <cell r="AW306">
            <v>-1</v>
          </cell>
          <cell r="AX306">
            <v>-1</v>
          </cell>
          <cell r="AY306">
            <v>-1</v>
          </cell>
          <cell r="AZ306">
            <v>-1</v>
          </cell>
          <cell r="BA306">
            <v>-1</v>
          </cell>
          <cell r="BB306">
            <v>-1</v>
          </cell>
          <cell r="BC306">
            <v>-1</v>
          </cell>
          <cell r="BD306">
            <v>-1</v>
          </cell>
          <cell r="BE306">
            <v>-1</v>
          </cell>
          <cell r="BF306">
            <v>-1</v>
          </cell>
          <cell r="BG306">
            <v>-1</v>
          </cell>
          <cell r="BH306">
            <v>-1</v>
          </cell>
          <cell r="BI306">
            <v>-1</v>
          </cell>
          <cell r="BJ306">
            <v>-1</v>
          </cell>
          <cell r="BK306">
            <v>-1</v>
          </cell>
          <cell r="BL306">
            <v>-1</v>
          </cell>
          <cell r="BM306">
            <v>-1</v>
          </cell>
          <cell r="BN306">
            <v>-1</v>
          </cell>
          <cell r="BO306">
            <v>-1</v>
          </cell>
          <cell r="BP306">
            <v>-1</v>
          </cell>
          <cell r="BQ306">
            <v>-1</v>
          </cell>
          <cell r="BR306">
            <v>-1</v>
          </cell>
          <cell r="BS306">
            <v>-1</v>
          </cell>
          <cell r="BT306">
            <v>-1</v>
          </cell>
          <cell r="BU306">
            <v>-1</v>
          </cell>
          <cell r="BV306">
            <v>-1</v>
          </cell>
          <cell r="BW306">
            <v>-1</v>
          </cell>
          <cell r="BX306">
            <v>-1</v>
          </cell>
          <cell r="BY306">
            <v>-1</v>
          </cell>
          <cell r="BZ306">
            <v>-1</v>
          </cell>
          <cell r="CA306">
            <v>-1</v>
          </cell>
          <cell r="CB306">
            <v>-1</v>
          </cell>
          <cell r="CC306">
            <v>-1</v>
          </cell>
          <cell r="CD306">
            <v>-1</v>
          </cell>
          <cell r="CE306">
            <v>-1</v>
          </cell>
        </row>
        <row r="307">
          <cell r="C307">
            <v>-1</v>
          </cell>
          <cell r="D307">
            <v>-1</v>
          </cell>
          <cell r="E307">
            <v>-1</v>
          </cell>
          <cell r="F307">
            <v>-1</v>
          </cell>
          <cell r="G307">
            <v>-1</v>
          </cell>
          <cell r="H307">
            <v>-1</v>
          </cell>
          <cell r="I307">
            <v>-1</v>
          </cell>
          <cell r="J307">
            <v>-1</v>
          </cell>
          <cell r="K307">
            <v>-1</v>
          </cell>
          <cell r="L307">
            <v>-1</v>
          </cell>
          <cell r="M307">
            <v>-1</v>
          </cell>
          <cell r="N307">
            <v>-1</v>
          </cell>
          <cell r="O307">
            <v>-1</v>
          </cell>
          <cell r="P307">
            <v>-1</v>
          </cell>
          <cell r="Q307">
            <v>-1</v>
          </cell>
          <cell r="R307">
            <v>-1</v>
          </cell>
          <cell r="S307">
            <v>-1</v>
          </cell>
          <cell r="T307">
            <v>-1</v>
          </cell>
          <cell r="U307">
            <v>-1</v>
          </cell>
          <cell r="V307">
            <v>-1</v>
          </cell>
          <cell r="W307">
            <v>-1</v>
          </cell>
          <cell r="X307">
            <v>-1</v>
          </cell>
          <cell r="Y307">
            <v>-1</v>
          </cell>
          <cell r="Z307">
            <v>-1</v>
          </cell>
          <cell r="AA307">
            <v>-1</v>
          </cell>
          <cell r="AB307">
            <v>-1</v>
          </cell>
          <cell r="AC307">
            <v>-1</v>
          </cell>
          <cell r="AD307">
            <v>-1</v>
          </cell>
          <cell r="AE307">
            <v>-1</v>
          </cell>
          <cell r="AF307">
            <v>-1</v>
          </cell>
          <cell r="AG307">
            <v>-1</v>
          </cell>
          <cell r="AH307">
            <v>-1</v>
          </cell>
          <cell r="AI307">
            <v>-1</v>
          </cell>
          <cell r="AJ307">
            <v>-1</v>
          </cell>
          <cell r="AK307">
            <v>-1</v>
          </cell>
          <cell r="AL307">
            <v>-1</v>
          </cell>
          <cell r="AM307">
            <v>-1</v>
          </cell>
          <cell r="AN307">
            <v>-1</v>
          </cell>
          <cell r="AO307">
            <v>-1</v>
          </cell>
          <cell r="AP307">
            <v>-1</v>
          </cell>
          <cell r="AQ307">
            <v>-1</v>
          </cell>
          <cell r="AR307">
            <v>-1</v>
          </cell>
          <cell r="AS307">
            <v>-1</v>
          </cell>
          <cell r="AT307">
            <v>-1</v>
          </cell>
          <cell r="AU307">
            <v>-1</v>
          </cell>
          <cell r="AV307">
            <v>-1</v>
          </cell>
          <cell r="AW307">
            <v>-1</v>
          </cell>
          <cell r="AX307">
            <v>-1</v>
          </cell>
          <cell r="AY307">
            <v>-1</v>
          </cell>
          <cell r="AZ307">
            <v>-1</v>
          </cell>
          <cell r="BA307">
            <v>-1</v>
          </cell>
          <cell r="BB307">
            <v>-1</v>
          </cell>
          <cell r="BC307">
            <v>-1</v>
          </cell>
          <cell r="BD307">
            <v>-1</v>
          </cell>
          <cell r="BE307">
            <v>-1</v>
          </cell>
          <cell r="BF307">
            <v>-1</v>
          </cell>
          <cell r="BG307">
            <v>-1</v>
          </cell>
          <cell r="BH307">
            <v>-1</v>
          </cell>
          <cell r="BI307">
            <v>-1</v>
          </cell>
          <cell r="BJ307">
            <v>-1</v>
          </cell>
          <cell r="BK307">
            <v>-1</v>
          </cell>
          <cell r="BL307">
            <v>-1</v>
          </cell>
          <cell r="BM307">
            <v>-1</v>
          </cell>
          <cell r="BN307">
            <v>-1</v>
          </cell>
          <cell r="BO307">
            <v>-1</v>
          </cell>
          <cell r="BP307">
            <v>-1</v>
          </cell>
          <cell r="BQ307">
            <v>-1</v>
          </cell>
          <cell r="BR307">
            <v>-1</v>
          </cell>
          <cell r="BS307">
            <v>-1</v>
          </cell>
          <cell r="BT307">
            <v>-1</v>
          </cell>
          <cell r="BU307">
            <v>-1</v>
          </cell>
          <cell r="BV307">
            <v>-1</v>
          </cell>
          <cell r="BW307">
            <v>-1</v>
          </cell>
          <cell r="BX307">
            <v>-1</v>
          </cell>
          <cell r="BY307">
            <v>-1</v>
          </cell>
          <cell r="BZ307">
            <v>-1</v>
          </cell>
          <cell r="CA307">
            <v>-1</v>
          </cell>
          <cell r="CB307">
            <v>-1</v>
          </cell>
          <cell r="CC307">
            <v>-1</v>
          </cell>
          <cell r="CD307">
            <v>-1</v>
          </cell>
          <cell r="CE307">
            <v>-1</v>
          </cell>
        </row>
        <row r="308">
          <cell r="C308">
            <v>-1</v>
          </cell>
          <cell r="D308">
            <v>-1</v>
          </cell>
          <cell r="E308">
            <v>-1</v>
          </cell>
          <cell r="F308">
            <v>-1</v>
          </cell>
          <cell r="G308">
            <v>-1</v>
          </cell>
          <cell r="H308">
            <v>-1</v>
          </cell>
          <cell r="I308">
            <v>-1</v>
          </cell>
          <cell r="J308">
            <v>-1</v>
          </cell>
          <cell r="K308">
            <v>-1</v>
          </cell>
          <cell r="L308">
            <v>-1</v>
          </cell>
          <cell r="M308">
            <v>-1</v>
          </cell>
          <cell r="N308">
            <v>-1</v>
          </cell>
          <cell r="O308">
            <v>-1</v>
          </cell>
          <cell r="P308">
            <v>-1</v>
          </cell>
          <cell r="Q308">
            <v>-1</v>
          </cell>
          <cell r="R308">
            <v>-1</v>
          </cell>
          <cell r="S308">
            <v>-1</v>
          </cell>
          <cell r="T308">
            <v>-1</v>
          </cell>
          <cell r="U308">
            <v>-1</v>
          </cell>
          <cell r="V308">
            <v>-1</v>
          </cell>
          <cell r="W308">
            <v>-1</v>
          </cell>
          <cell r="X308">
            <v>-1</v>
          </cell>
          <cell r="Y308">
            <v>-1</v>
          </cell>
          <cell r="Z308">
            <v>-1</v>
          </cell>
          <cell r="AA308">
            <v>-1</v>
          </cell>
          <cell r="AB308">
            <v>-1</v>
          </cell>
          <cell r="AC308">
            <v>-1</v>
          </cell>
          <cell r="AD308">
            <v>-1</v>
          </cell>
          <cell r="AE308">
            <v>-1</v>
          </cell>
          <cell r="AF308">
            <v>-1</v>
          </cell>
          <cell r="AG308">
            <v>-1</v>
          </cell>
          <cell r="AH308">
            <v>-1</v>
          </cell>
          <cell r="AI308">
            <v>-1</v>
          </cell>
          <cell r="AJ308">
            <v>-1</v>
          </cell>
          <cell r="AK308">
            <v>-1</v>
          </cell>
          <cell r="AL308">
            <v>-1</v>
          </cell>
          <cell r="AM308">
            <v>-1</v>
          </cell>
          <cell r="AN308">
            <v>-1</v>
          </cell>
          <cell r="AO308">
            <v>-1</v>
          </cell>
          <cell r="AP308">
            <v>-1</v>
          </cell>
          <cell r="AQ308">
            <v>-1</v>
          </cell>
          <cell r="AR308">
            <v>-1</v>
          </cell>
          <cell r="AS308">
            <v>-1</v>
          </cell>
          <cell r="AT308">
            <v>-1</v>
          </cell>
          <cell r="AU308">
            <v>-1</v>
          </cell>
          <cell r="AV308">
            <v>-1</v>
          </cell>
          <cell r="AW308">
            <v>-1</v>
          </cell>
          <cell r="AX308">
            <v>-1</v>
          </cell>
          <cell r="AY308">
            <v>-1</v>
          </cell>
          <cell r="AZ308">
            <v>-1</v>
          </cell>
          <cell r="BA308">
            <v>-1</v>
          </cell>
          <cell r="BB308">
            <v>-1</v>
          </cell>
          <cell r="BC308">
            <v>-1</v>
          </cell>
          <cell r="BD308">
            <v>-1</v>
          </cell>
          <cell r="BE308">
            <v>-1</v>
          </cell>
          <cell r="BF308">
            <v>-1</v>
          </cell>
          <cell r="BG308">
            <v>-1</v>
          </cell>
          <cell r="BH308">
            <v>-1</v>
          </cell>
          <cell r="BI308">
            <v>-1</v>
          </cell>
          <cell r="BJ308">
            <v>-1</v>
          </cell>
          <cell r="BK308">
            <v>-1</v>
          </cell>
          <cell r="BL308">
            <v>-1</v>
          </cell>
          <cell r="BM308">
            <v>-1</v>
          </cell>
          <cell r="BN308">
            <v>-1</v>
          </cell>
          <cell r="BO308">
            <v>-1</v>
          </cell>
          <cell r="BP308">
            <v>-1</v>
          </cell>
          <cell r="BQ308">
            <v>-1</v>
          </cell>
          <cell r="BR308">
            <v>-1</v>
          </cell>
          <cell r="BS308">
            <v>-1</v>
          </cell>
          <cell r="BT308">
            <v>-1</v>
          </cell>
          <cell r="BU308">
            <v>-1</v>
          </cell>
          <cell r="BV308">
            <v>-1</v>
          </cell>
          <cell r="BW308">
            <v>-1</v>
          </cell>
          <cell r="BX308">
            <v>-1</v>
          </cell>
          <cell r="BY308">
            <v>-1</v>
          </cell>
          <cell r="BZ308">
            <v>-1</v>
          </cell>
          <cell r="CA308">
            <v>-1</v>
          </cell>
          <cell r="CB308">
            <v>-1</v>
          </cell>
          <cell r="CC308">
            <v>-1</v>
          </cell>
          <cell r="CD308">
            <v>-1</v>
          </cell>
          <cell r="CE308">
            <v>-1</v>
          </cell>
        </row>
        <row r="309">
          <cell r="C309">
            <v>-1</v>
          </cell>
          <cell r="D309">
            <v>-1</v>
          </cell>
          <cell r="E309">
            <v>-1</v>
          </cell>
          <cell r="F309">
            <v>-1</v>
          </cell>
          <cell r="G309">
            <v>-1</v>
          </cell>
          <cell r="H309">
            <v>-1</v>
          </cell>
          <cell r="I309">
            <v>-1</v>
          </cell>
          <cell r="J309">
            <v>-1</v>
          </cell>
          <cell r="K309">
            <v>-1</v>
          </cell>
          <cell r="L309">
            <v>-1</v>
          </cell>
          <cell r="M309">
            <v>-1</v>
          </cell>
          <cell r="N309">
            <v>-1</v>
          </cell>
          <cell r="O309">
            <v>-1</v>
          </cell>
          <cell r="P309">
            <v>-1</v>
          </cell>
          <cell r="Q309">
            <v>-1</v>
          </cell>
          <cell r="R309">
            <v>-1</v>
          </cell>
          <cell r="S309">
            <v>-1</v>
          </cell>
          <cell r="T309">
            <v>-1</v>
          </cell>
          <cell r="U309">
            <v>-1</v>
          </cell>
          <cell r="V309">
            <v>-1</v>
          </cell>
          <cell r="W309">
            <v>-1</v>
          </cell>
          <cell r="X309">
            <v>-1</v>
          </cell>
          <cell r="Y309">
            <v>-1</v>
          </cell>
          <cell r="Z309">
            <v>-1</v>
          </cell>
          <cell r="AA309">
            <v>-1</v>
          </cell>
          <cell r="AB309">
            <v>-1</v>
          </cell>
          <cell r="AC309">
            <v>-1</v>
          </cell>
          <cell r="AD309">
            <v>-1</v>
          </cell>
          <cell r="AE309">
            <v>-1</v>
          </cell>
          <cell r="AF309">
            <v>-1</v>
          </cell>
          <cell r="AG309">
            <v>-1</v>
          </cell>
          <cell r="AH309">
            <v>-1</v>
          </cell>
          <cell r="AI309">
            <v>-1</v>
          </cell>
          <cell r="AJ309">
            <v>-1</v>
          </cell>
          <cell r="AK309">
            <v>-1</v>
          </cell>
          <cell r="AL309">
            <v>-1</v>
          </cell>
          <cell r="AM309">
            <v>-1</v>
          </cell>
          <cell r="AN309">
            <v>-1</v>
          </cell>
          <cell r="AO309">
            <v>-1</v>
          </cell>
          <cell r="AP309">
            <v>-1</v>
          </cell>
          <cell r="AQ309">
            <v>-1</v>
          </cell>
          <cell r="AR309">
            <v>-1</v>
          </cell>
          <cell r="AS309">
            <v>-1</v>
          </cell>
          <cell r="AT309">
            <v>-1</v>
          </cell>
          <cell r="AU309">
            <v>-1</v>
          </cell>
          <cell r="AV309">
            <v>-1</v>
          </cell>
          <cell r="AW309">
            <v>-1</v>
          </cell>
          <cell r="AX309">
            <v>-1</v>
          </cell>
          <cell r="AY309">
            <v>-1</v>
          </cell>
          <cell r="AZ309">
            <v>-1</v>
          </cell>
          <cell r="BA309">
            <v>-1</v>
          </cell>
          <cell r="BB309">
            <v>-1</v>
          </cell>
          <cell r="BC309">
            <v>-1</v>
          </cell>
          <cell r="BD309">
            <v>-1</v>
          </cell>
          <cell r="BE309">
            <v>-1</v>
          </cell>
          <cell r="BF309">
            <v>-1</v>
          </cell>
          <cell r="BG309">
            <v>-1</v>
          </cell>
          <cell r="BH309">
            <v>-1</v>
          </cell>
          <cell r="BI309">
            <v>-1</v>
          </cell>
          <cell r="BJ309">
            <v>-1</v>
          </cell>
          <cell r="BK309">
            <v>-1</v>
          </cell>
          <cell r="BL309">
            <v>-1</v>
          </cell>
          <cell r="BM309">
            <v>-1</v>
          </cell>
          <cell r="BN309">
            <v>-1</v>
          </cell>
          <cell r="BO309">
            <v>-1</v>
          </cell>
          <cell r="BP309">
            <v>-1</v>
          </cell>
          <cell r="BQ309">
            <v>-1</v>
          </cell>
          <cell r="BR309">
            <v>-1</v>
          </cell>
          <cell r="BS309">
            <v>-1</v>
          </cell>
          <cell r="BT309">
            <v>-1</v>
          </cell>
          <cell r="BU309">
            <v>-1</v>
          </cell>
          <cell r="BV309">
            <v>-1</v>
          </cell>
          <cell r="BW309">
            <v>-1</v>
          </cell>
          <cell r="BX309">
            <v>-1</v>
          </cell>
          <cell r="BY309">
            <v>-1</v>
          </cell>
          <cell r="BZ309">
            <v>-1</v>
          </cell>
          <cell r="CA309">
            <v>-1</v>
          </cell>
          <cell r="CB309">
            <v>-1</v>
          </cell>
          <cell r="CC309">
            <v>-1</v>
          </cell>
          <cell r="CD309">
            <v>-1</v>
          </cell>
          <cell r="CE309">
            <v>-1</v>
          </cell>
        </row>
        <row r="310">
          <cell r="C310">
            <v>-1</v>
          </cell>
          <cell r="D310">
            <v>-1</v>
          </cell>
          <cell r="E310">
            <v>-1</v>
          </cell>
          <cell r="F310">
            <v>-1</v>
          </cell>
          <cell r="G310">
            <v>-1</v>
          </cell>
          <cell r="H310">
            <v>-1</v>
          </cell>
          <cell r="I310">
            <v>-1</v>
          </cell>
          <cell r="J310">
            <v>-1</v>
          </cell>
          <cell r="K310">
            <v>-1</v>
          </cell>
          <cell r="L310">
            <v>-1</v>
          </cell>
          <cell r="M310">
            <v>-1</v>
          </cell>
          <cell r="N310">
            <v>-1</v>
          </cell>
          <cell r="O310">
            <v>-1</v>
          </cell>
          <cell r="P310">
            <v>-1</v>
          </cell>
          <cell r="Q310">
            <v>-1</v>
          </cell>
          <cell r="R310">
            <v>-1</v>
          </cell>
          <cell r="S310">
            <v>-1</v>
          </cell>
          <cell r="T310">
            <v>-1</v>
          </cell>
          <cell r="U310">
            <v>-1</v>
          </cell>
          <cell r="V310">
            <v>-1</v>
          </cell>
          <cell r="W310">
            <v>-1</v>
          </cell>
          <cell r="X310">
            <v>-1</v>
          </cell>
          <cell r="Y310">
            <v>-1</v>
          </cell>
          <cell r="Z310">
            <v>-1</v>
          </cell>
          <cell r="AA310">
            <v>-1</v>
          </cell>
          <cell r="AB310">
            <v>-1</v>
          </cell>
          <cell r="AC310">
            <v>-1</v>
          </cell>
          <cell r="AD310">
            <v>-1</v>
          </cell>
          <cell r="AE310">
            <v>-1</v>
          </cell>
          <cell r="AF310">
            <v>-1</v>
          </cell>
          <cell r="AG310">
            <v>-1</v>
          </cell>
          <cell r="AH310">
            <v>-1</v>
          </cell>
          <cell r="AI310">
            <v>-1</v>
          </cell>
          <cell r="AJ310">
            <v>-1</v>
          </cell>
          <cell r="AK310">
            <v>-1</v>
          </cell>
          <cell r="AL310">
            <v>-1</v>
          </cell>
          <cell r="AM310">
            <v>-1</v>
          </cell>
          <cell r="AN310">
            <v>-1</v>
          </cell>
          <cell r="AO310">
            <v>-1</v>
          </cell>
          <cell r="AP310">
            <v>-1</v>
          </cell>
          <cell r="AQ310">
            <v>-1</v>
          </cell>
          <cell r="AR310">
            <v>-1</v>
          </cell>
          <cell r="AS310">
            <v>-1</v>
          </cell>
          <cell r="AT310">
            <v>-1</v>
          </cell>
          <cell r="AU310">
            <v>-1</v>
          </cell>
          <cell r="AV310">
            <v>-1</v>
          </cell>
          <cell r="AW310">
            <v>-1</v>
          </cell>
          <cell r="AX310">
            <v>-1</v>
          </cell>
          <cell r="AY310">
            <v>-1</v>
          </cell>
          <cell r="AZ310">
            <v>-1</v>
          </cell>
          <cell r="BA310">
            <v>-1</v>
          </cell>
          <cell r="BB310">
            <v>-1</v>
          </cell>
          <cell r="BC310">
            <v>-1</v>
          </cell>
          <cell r="BD310">
            <v>-1</v>
          </cell>
          <cell r="BE310">
            <v>-1</v>
          </cell>
          <cell r="BF310">
            <v>-1</v>
          </cell>
          <cell r="BG310">
            <v>-1</v>
          </cell>
          <cell r="BH310">
            <v>-1</v>
          </cell>
          <cell r="BI310">
            <v>-1</v>
          </cell>
          <cell r="BJ310">
            <v>-1</v>
          </cell>
          <cell r="BK310">
            <v>-1</v>
          </cell>
          <cell r="BL310">
            <v>-1</v>
          </cell>
          <cell r="BM310">
            <v>-1</v>
          </cell>
          <cell r="BN310">
            <v>-1</v>
          </cell>
          <cell r="BO310">
            <v>-1</v>
          </cell>
          <cell r="BP310">
            <v>-1</v>
          </cell>
          <cell r="BQ310">
            <v>-1</v>
          </cell>
          <cell r="BR310">
            <v>-1</v>
          </cell>
          <cell r="BS310">
            <v>-1</v>
          </cell>
          <cell r="BT310">
            <v>-1</v>
          </cell>
          <cell r="BU310">
            <v>-1</v>
          </cell>
          <cell r="BV310">
            <v>-1</v>
          </cell>
          <cell r="BW310">
            <v>-1</v>
          </cell>
          <cell r="BX310">
            <v>-1</v>
          </cell>
          <cell r="BY310">
            <v>-1</v>
          </cell>
          <cell r="BZ310">
            <v>-1</v>
          </cell>
          <cell r="CA310">
            <v>-1</v>
          </cell>
          <cell r="CB310">
            <v>-1</v>
          </cell>
          <cell r="CC310">
            <v>-1</v>
          </cell>
          <cell r="CD310">
            <v>-1</v>
          </cell>
          <cell r="CE310">
            <v>-1</v>
          </cell>
        </row>
        <row r="311">
          <cell r="C311">
            <v>-1</v>
          </cell>
          <cell r="D311">
            <v>-1</v>
          </cell>
          <cell r="E311">
            <v>-1</v>
          </cell>
          <cell r="F311">
            <v>-1</v>
          </cell>
          <cell r="G311">
            <v>-1</v>
          </cell>
          <cell r="H311">
            <v>-1</v>
          </cell>
          <cell r="I311">
            <v>-1</v>
          </cell>
          <cell r="J311">
            <v>-1</v>
          </cell>
          <cell r="K311">
            <v>-1</v>
          </cell>
          <cell r="L311">
            <v>-1</v>
          </cell>
          <cell r="M311">
            <v>-1</v>
          </cell>
          <cell r="N311">
            <v>-1</v>
          </cell>
          <cell r="O311">
            <v>-1</v>
          </cell>
          <cell r="P311">
            <v>-1</v>
          </cell>
          <cell r="Q311">
            <v>-1</v>
          </cell>
          <cell r="R311">
            <v>-1</v>
          </cell>
          <cell r="S311">
            <v>-1</v>
          </cell>
          <cell r="T311">
            <v>-1</v>
          </cell>
          <cell r="U311">
            <v>-1</v>
          </cell>
          <cell r="V311">
            <v>-1</v>
          </cell>
          <cell r="W311">
            <v>-1</v>
          </cell>
          <cell r="X311">
            <v>-1</v>
          </cell>
          <cell r="Y311">
            <v>-1</v>
          </cell>
          <cell r="Z311">
            <v>-1</v>
          </cell>
          <cell r="AA311">
            <v>-1</v>
          </cell>
          <cell r="AB311">
            <v>-1</v>
          </cell>
          <cell r="AC311">
            <v>-1</v>
          </cell>
          <cell r="AD311">
            <v>-1</v>
          </cell>
          <cell r="AE311">
            <v>-1</v>
          </cell>
          <cell r="AF311">
            <v>-1</v>
          </cell>
          <cell r="AG311">
            <v>-1</v>
          </cell>
          <cell r="AH311">
            <v>-1</v>
          </cell>
          <cell r="AI311">
            <v>-1</v>
          </cell>
          <cell r="AJ311">
            <v>-1</v>
          </cell>
          <cell r="AK311">
            <v>-1</v>
          </cell>
          <cell r="AL311">
            <v>-1</v>
          </cell>
          <cell r="AM311">
            <v>-1</v>
          </cell>
          <cell r="AN311">
            <v>-1</v>
          </cell>
          <cell r="AO311">
            <v>-1</v>
          </cell>
          <cell r="AP311">
            <v>-1</v>
          </cell>
          <cell r="AQ311">
            <v>-1</v>
          </cell>
          <cell r="AR311">
            <v>-1</v>
          </cell>
          <cell r="AS311">
            <v>-1</v>
          </cell>
          <cell r="AT311">
            <v>-1</v>
          </cell>
          <cell r="AU311">
            <v>-1</v>
          </cell>
          <cell r="AV311">
            <v>-1</v>
          </cell>
          <cell r="AW311">
            <v>-1</v>
          </cell>
          <cell r="AX311">
            <v>-1</v>
          </cell>
          <cell r="AY311">
            <v>-1</v>
          </cell>
          <cell r="AZ311">
            <v>-1</v>
          </cell>
          <cell r="BA311">
            <v>-1</v>
          </cell>
          <cell r="BB311">
            <v>-1</v>
          </cell>
          <cell r="BC311">
            <v>-1</v>
          </cell>
          <cell r="BD311">
            <v>-1</v>
          </cell>
          <cell r="BE311">
            <v>-1</v>
          </cell>
          <cell r="BF311">
            <v>-1</v>
          </cell>
          <cell r="BG311">
            <v>-1</v>
          </cell>
          <cell r="BH311">
            <v>-1</v>
          </cell>
          <cell r="BI311">
            <v>-1</v>
          </cell>
          <cell r="BJ311">
            <v>-1</v>
          </cell>
          <cell r="BK311">
            <v>-1</v>
          </cell>
          <cell r="BL311">
            <v>-1</v>
          </cell>
          <cell r="BM311">
            <v>-1</v>
          </cell>
          <cell r="BN311">
            <v>-1</v>
          </cell>
          <cell r="BO311">
            <v>-1</v>
          </cell>
          <cell r="BP311">
            <v>-1</v>
          </cell>
          <cell r="BQ311">
            <v>-1</v>
          </cell>
          <cell r="BR311">
            <v>-1</v>
          </cell>
          <cell r="BS311">
            <v>-1</v>
          </cell>
          <cell r="BT311">
            <v>-1</v>
          </cell>
          <cell r="BU311">
            <v>-1</v>
          </cell>
          <cell r="BV311">
            <v>-1</v>
          </cell>
          <cell r="BW311">
            <v>-1</v>
          </cell>
          <cell r="BX311">
            <v>-1</v>
          </cell>
          <cell r="BY311">
            <v>-1</v>
          </cell>
          <cell r="BZ311">
            <v>-1</v>
          </cell>
          <cell r="CA311">
            <v>-1</v>
          </cell>
          <cell r="CB311">
            <v>-1</v>
          </cell>
          <cell r="CC311">
            <v>-1</v>
          </cell>
          <cell r="CD311">
            <v>-1</v>
          </cell>
          <cell r="CE311">
            <v>-1</v>
          </cell>
        </row>
        <row r="312">
          <cell r="C312">
            <v>-1</v>
          </cell>
          <cell r="D312">
            <v>-1</v>
          </cell>
          <cell r="E312">
            <v>-1</v>
          </cell>
          <cell r="F312">
            <v>-1</v>
          </cell>
          <cell r="G312">
            <v>-1</v>
          </cell>
          <cell r="H312">
            <v>-1</v>
          </cell>
          <cell r="I312">
            <v>-1</v>
          </cell>
          <cell r="J312">
            <v>-1</v>
          </cell>
          <cell r="K312">
            <v>-1</v>
          </cell>
          <cell r="L312">
            <v>-1</v>
          </cell>
          <cell r="M312">
            <v>-1</v>
          </cell>
          <cell r="N312">
            <v>-1</v>
          </cell>
          <cell r="O312">
            <v>-1</v>
          </cell>
          <cell r="P312">
            <v>-1</v>
          </cell>
          <cell r="Q312">
            <v>-1</v>
          </cell>
          <cell r="R312">
            <v>-1</v>
          </cell>
          <cell r="S312">
            <v>-1</v>
          </cell>
          <cell r="T312">
            <v>-1</v>
          </cell>
          <cell r="U312">
            <v>-1</v>
          </cell>
          <cell r="V312">
            <v>-1</v>
          </cell>
          <cell r="W312">
            <v>-1</v>
          </cell>
          <cell r="X312">
            <v>-1</v>
          </cell>
          <cell r="Y312">
            <v>-1</v>
          </cell>
          <cell r="Z312">
            <v>-1</v>
          </cell>
          <cell r="AA312">
            <v>-1</v>
          </cell>
          <cell r="AB312">
            <v>-1</v>
          </cell>
          <cell r="AC312">
            <v>-1</v>
          </cell>
          <cell r="AD312">
            <v>-1</v>
          </cell>
          <cell r="AE312">
            <v>-1</v>
          </cell>
          <cell r="AF312">
            <v>-1</v>
          </cell>
          <cell r="AG312">
            <v>-1</v>
          </cell>
          <cell r="AH312">
            <v>-1</v>
          </cell>
          <cell r="AI312">
            <v>-1</v>
          </cell>
          <cell r="AJ312">
            <v>-1</v>
          </cell>
          <cell r="AK312">
            <v>-1</v>
          </cell>
          <cell r="AL312">
            <v>-1</v>
          </cell>
          <cell r="AM312">
            <v>-1</v>
          </cell>
          <cell r="AN312">
            <v>-1</v>
          </cell>
          <cell r="AO312">
            <v>-1</v>
          </cell>
          <cell r="AP312">
            <v>-1</v>
          </cell>
          <cell r="AQ312">
            <v>-1</v>
          </cell>
          <cell r="AR312">
            <v>-1</v>
          </cell>
          <cell r="AS312">
            <v>-1</v>
          </cell>
          <cell r="AT312">
            <v>-1</v>
          </cell>
          <cell r="AU312">
            <v>-1</v>
          </cell>
          <cell r="AV312">
            <v>-1</v>
          </cell>
          <cell r="AW312">
            <v>-1</v>
          </cell>
          <cell r="AX312">
            <v>-1</v>
          </cell>
          <cell r="AY312">
            <v>-1</v>
          </cell>
          <cell r="AZ312">
            <v>-1</v>
          </cell>
          <cell r="BA312">
            <v>-1</v>
          </cell>
          <cell r="BB312">
            <v>-1</v>
          </cell>
          <cell r="BC312">
            <v>-1</v>
          </cell>
          <cell r="BD312">
            <v>-1</v>
          </cell>
          <cell r="BE312">
            <v>-1</v>
          </cell>
          <cell r="BF312">
            <v>-1</v>
          </cell>
          <cell r="BG312">
            <v>-1</v>
          </cell>
          <cell r="BH312">
            <v>-1</v>
          </cell>
          <cell r="BI312">
            <v>-1</v>
          </cell>
          <cell r="BJ312">
            <v>-1</v>
          </cell>
          <cell r="BK312">
            <v>-1</v>
          </cell>
          <cell r="BL312">
            <v>-1</v>
          </cell>
          <cell r="BM312">
            <v>-1</v>
          </cell>
          <cell r="BN312">
            <v>-1</v>
          </cell>
          <cell r="BO312">
            <v>-1</v>
          </cell>
          <cell r="BP312">
            <v>-1</v>
          </cell>
          <cell r="BQ312">
            <v>-1</v>
          </cell>
          <cell r="BR312">
            <v>-1</v>
          </cell>
          <cell r="BS312">
            <v>-1</v>
          </cell>
          <cell r="BT312">
            <v>-1</v>
          </cell>
          <cell r="BU312">
            <v>-1</v>
          </cell>
          <cell r="BV312">
            <v>-1</v>
          </cell>
          <cell r="BW312">
            <v>-1</v>
          </cell>
          <cell r="BX312">
            <v>-1</v>
          </cell>
          <cell r="BY312">
            <v>-1</v>
          </cell>
          <cell r="BZ312">
            <v>-1</v>
          </cell>
          <cell r="CA312">
            <v>-1</v>
          </cell>
          <cell r="CB312">
            <v>-1</v>
          </cell>
          <cell r="CC312">
            <v>-1</v>
          </cell>
          <cell r="CD312">
            <v>-1</v>
          </cell>
          <cell r="CE312">
            <v>-1</v>
          </cell>
        </row>
        <row r="313">
          <cell r="C313">
            <v>-1</v>
          </cell>
          <cell r="D313">
            <v>-1</v>
          </cell>
          <cell r="E313">
            <v>-1</v>
          </cell>
          <cell r="F313">
            <v>-1</v>
          </cell>
          <cell r="G313">
            <v>-1</v>
          </cell>
          <cell r="H313">
            <v>-1</v>
          </cell>
          <cell r="I313">
            <v>-1</v>
          </cell>
          <cell r="J313">
            <v>-1</v>
          </cell>
          <cell r="K313">
            <v>-1</v>
          </cell>
          <cell r="L313">
            <v>-1</v>
          </cell>
          <cell r="M313">
            <v>-1</v>
          </cell>
          <cell r="N313">
            <v>-1</v>
          </cell>
          <cell r="O313">
            <v>-1</v>
          </cell>
          <cell r="P313">
            <v>-1</v>
          </cell>
          <cell r="Q313">
            <v>-1</v>
          </cell>
          <cell r="R313">
            <v>-1</v>
          </cell>
          <cell r="S313">
            <v>-1</v>
          </cell>
          <cell r="T313">
            <v>-1</v>
          </cell>
          <cell r="U313">
            <v>-1</v>
          </cell>
          <cell r="V313">
            <v>-1</v>
          </cell>
          <cell r="W313">
            <v>-1</v>
          </cell>
          <cell r="X313">
            <v>-1</v>
          </cell>
          <cell r="Y313">
            <v>-1</v>
          </cell>
          <cell r="Z313">
            <v>-1</v>
          </cell>
          <cell r="AA313">
            <v>-1</v>
          </cell>
          <cell r="AB313">
            <v>-1</v>
          </cell>
          <cell r="AC313">
            <v>-1</v>
          </cell>
          <cell r="AD313">
            <v>-1</v>
          </cell>
          <cell r="AE313">
            <v>-1</v>
          </cell>
          <cell r="AF313">
            <v>-1</v>
          </cell>
          <cell r="AG313">
            <v>-1</v>
          </cell>
          <cell r="AH313">
            <v>-1</v>
          </cell>
          <cell r="AI313">
            <v>-1</v>
          </cell>
          <cell r="AJ313">
            <v>-1</v>
          </cell>
          <cell r="AK313">
            <v>-1</v>
          </cell>
          <cell r="AL313">
            <v>-1</v>
          </cell>
          <cell r="AM313">
            <v>-1</v>
          </cell>
          <cell r="AN313">
            <v>-1</v>
          </cell>
          <cell r="AO313">
            <v>-1</v>
          </cell>
          <cell r="AP313">
            <v>-1</v>
          </cell>
          <cell r="AQ313">
            <v>-1</v>
          </cell>
          <cell r="AR313">
            <v>-1</v>
          </cell>
          <cell r="AS313">
            <v>-1</v>
          </cell>
          <cell r="AT313">
            <v>-1</v>
          </cell>
          <cell r="AU313">
            <v>-1</v>
          </cell>
          <cell r="AV313">
            <v>-1</v>
          </cell>
          <cell r="AW313">
            <v>-1</v>
          </cell>
          <cell r="AX313">
            <v>-1</v>
          </cell>
          <cell r="AY313">
            <v>-1</v>
          </cell>
          <cell r="AZ313">
            <v>-1</v>
          </cell>
          <cell r="BA313">
            <v>-1</v>
          </cell>
          <cell r="BB313">
            <v>-1</v>
          </cell>
          <cell r="BC313">
            <v>-1</v>
          </cell>
          <cell r="BD313">
            <v>-1</v>
          </cell>
          <cell r="BE313">
            <v>-1</v>
          </cell>
          <cell r="BF313">
            <v>-1</v>
          </cell>
          <cell r="BG313">
            <v>-1</v>
          </cell>
          <cell r="BH313">
            <v>-1</v>
          </cell>
          <cell r="BI313">
            <v>-1</v>
          </cell>
          <cell r="BJ313">
            <v>-1</v>
          </cell>
          <cell r="BK313">
            <v>-1</v>
          </cell>
          <cell r="BL313">
            <v>-1</v>
          </cell>
          <cell r="BM313">
            <v>-1</v>
          </cell>
          <cell r="BN313">
            <v>-1</v>
          </cell>
          <cell r="BO313">
            <v>-1</v>
          </cell>
          <cell r="BP313">
            <v>-1</v>
          </cell>
          <cell r="BQ313">
            <v>-1</v>
          </cell>
          <cell r="BR313">
            <v>-1</v>
          </cell>
          <cell r="BS313">
            <v>-1</v>
          </cell>
          <cell r="BT313">
            <v>-1</v>
          </cell>
          <cell r="BU313">
            <v>-1</v>
          </cell>
          <cell r="BV313">
            <v>-1</v>
          </cell>
          <cell r="BW313">
            <v>-1</v>
          </cell>
          <cell r="BX313">
            <v>-1</v>
          </cell>
          <cell r="BY313">
            <v>-1</v>
          </cell>
          <cell r="BZ313">
            <v>-1</v>
          </cell>
          <cell r="CA313">
            <v>-1</v>
          </cell>
          <cell r="CB313">
            <v>-1</v>
          </cell>
          <cell r="CC313">
            <v>-1</v>
          </cell>
          <cell r="CD313">
            <v>-1</v>
          </cell>
          <cell r="CE313">
            <v>-1</v>
          </cell>
        </row>
        <row r="314">
          <cell r="C314">
            <v>-1</v>
          </cell>
          <cell r="D314">
            <v>-1</v>
          </cell>
          <cell r="E314">
            <v>-1</v>
          </cell>
          <cell r="F314">
            <v>-1</v>
          </cell>
          <cell r="G314">
            <v>-1</v>
          </cell>
          <cell r="H314">
            <v>-1</v>
          </cell>
          <cell r="I314">
            <v>-1</v>
          </cell>
          <cell r="J314">
            <v>-1</v>
          </cell>
          <cell r="K314">
            <v>-1</v>
          </cell>
          <cell r="L314">
            <v>-1</v>
          </cell>
          <cell r="M314">
            <v>-1</v>
          </cell>
          <cell r="N314">
            <v>-1</v>
          </cell>
          <cell r="O314">
            <v>-1</v>
          </cell>
          <cell r="P314">
            <v>-1</v>
          </cell>
          <cell r="Q314">
            <v>-1</v>
          </cell>
          <cell r="R314">
            <v>-1</v>
          </cell>
          <cell r="S314">
            <v>-1</v>
          </cell>
          <cell r="T314">
            <v>-1</v>
          </cell>
          <cell r="U314">
            <v>-1</v>
          </cell>
          <cell r="V314">
            <v>-1</v>
          </cell>
          <cell r="W314">
            <v>-1</v>
          </cell>
          <cell r="X314">
            <v>-1</v>
          </cell>
          <cell r="Y314">
            <v>-1</v>
          </cell>
          <cell r="Z314">
            <v>-1</v>
          </cell>
          <cell r="AA314">
            <v>-1</v>
          </cell>
          <cell r="AB314">
            <v>-1</v>
          </cell>
          <cell r="AC314">
            <v>-1</v>
          </cell>
          <cell r="AD314">
            <v>-1</v>
          </cell>
          <cell r="AE314">
            <v>-1</v>
          </cell>
          <cell r="AF314">
            <v>-1</v>
          </cell>
          <cell r="AG314">
            <v>-1</v>
          </cell>
          <cell r="AH314">
            <v>-1</v>
          </cell>
          <cell r="AI314">
            <v>-1</v>
          </cell>
          <cell r="AJ314">
            <v>-1</v>
          </cell>
          <cell r="AK314">
            <v>-1</v>
          </cell>
          <cell r="AL314">
            <v>-1</v>
          </cell>
          <cell r="AM314">
            <v>-1</v>
          </cell>
          <cell r="AN314">
            <v>-1</v>
          </cell>
          <cell r="AO314">
            <v>-1</v>
          </cell>
          <cell r="AP314">
            <v>-1</v>
          </cell>
          <cell r="AQ314">
            <v>-1</v>
          </cell>
          <cell r="AR314">
            <v>-1</v>
          </cell>
          <cell r="AS314">
            <v>-1</v>
          </cell>
          <cell r="AT314">
            <v>-1</v>
          </cell>
          <cell r="AU314">
            <v>-1</v>
          </cell>
          <cell r="AV314">
            <v>-1</v>
          </cell>
          <cell r="AW314">
            <v>-1</v>
          </cell>
          <cell r="AX314">
            <v>-1</v>
          </cell>
          <cell r="AY314">
            <v>-1</v>
          </cell>
          <cell r="AZ314">
            <v>-1</v>
          </cell>
          <cell r="BA314">
            <v>-1</v>
          </cell>
          <cell r="BB314">
            <v>-1</v>
          </cell>
          <cell r="BC314">
            <v>-1</v>
          </cell>
          <cell r="BD314">
            <v>-1</v>
          </cell>
          <cell r="BE314">
            <v>-1</v>
          </cell>
          <cell r="BF314">
            <v>-1</v>
          </cell>
          <cell r="BG314">
            <v>-1</v>
          </cell>
          <cell r="BH314">
            <v>-1</v>
          </cell>
          <cell r="BI314">
            <v>-1</v>
          </cell>
          <cell r="BJ314">
            <v>-1</v>
          </cell>
          <cell r="BK314">
            <v>-1</v>
          </cell>
          <cell r="BL314">
            <v>-1</v>
          </cell>
          <cell r="BM314">
            <v>-1</v>
          </cell>
          <cell r="BN314">
            <v>-1</v>
          </cell>
          <cell r="BO314">
            <v>-1</v>
          </cell>
          <cell r="BP314">
            <v>-1</v>
          </cell>
          <cell r="BQ314">
            <v>-1</v>
          </cell>
          <cell r="BR314">
            <v>-1</v>
          </cell>
          <cell r="BS314">
            <v>-1</v>
          </cell>
          <cell r="BT314">
            <v>-1</v>
          </cell>
          <cell r="BU314">
            <v>-1</v>
          </cell>
          <cell r="BV314">
            <v>-1</v>
          </cell>
          <cell r="BW314">
            <v>-1</v>
          </cell>
          <cell r="BX314">
            <v>-1</v>
          </cell>
          <cell r="BY314">
            <v>-1</v>
          </cell>
          <cell r="BZ314">
            <v>-1</v>
          </cell>
          <cell r="CA314">
            <v>-1</v>
          </cell>
          <cell r="CB314">
            <v>-1</v>
          </cell>
          <cell r="CC314">
            <v>-1</v>
          </cell>
          <cell r="CD314">
            <v>-1</v>
          </cell>
          <cell r="CE314">
            <v>-1</v>
          </cell>
        </row>
        <row r="315">
          <cell r="C315">
            <v>-1</v>
          </cell>
          <cell r="D315">
            <v>-1</v>
          </cell>
          <cell r="E315">
            <v>-1</v>
          </cell>
          <cell r="F315">
            <v>-1</v>
          </cell>
          <cell r="G315">
            <v>-1</v>
          </cell>
          <cell r="H315">
            <v>-1</v>
          </cell>
          <cell r="I315">
            <v>-1</v>
          </cell>
          <cell r="J315">
            <v>-1</v>
          </cell>
          <cell r="K315">
            <v>-1</v>
          </cell>
          <cell r="L315">
            <v>-1</v>
          </cell>
          <cell r="M315">
            <v>-1</v>
          </cell>
          <cell r="N315">
            <v>-1</v>
          </cell>
          <cell r="O315">
            <v>-1</v>
          </cell>
          <cell r="P315">
            <v>-1</v>
          </cell>
          <cell r="Q315">
            <v>-1</v>
          </cell>
          <cell r="R315">
            <v>-1</v>
          </cell>
          <cell r="S315">
            <v>-1</v>
          </cell>
          <cell r="T315">
            <v>-1</v>
          </cell>
          <cell r="U315">
            <v>-1</v>
          </cell>
          <cell r="V315">
            <v>-1</v>
          </cell>
          <cell r="W315">
            <v>-1</v>
          </cell>
          <cell r="X315">
            <v>-1</v>
          </cell>
          <cell r="Y315">
            <v>-1</v>
          </cell>
          <cell r="Z315">
            <v>-1</v>
          </cell>
          <cell r="AA315">
            <v>-1</v>
          </cell>
          <cell r="AB315">
            <v>-1</v>
          </cell>
          <cell r="AC315">
            <v>-1</v>
          </cell>
          <cell r="AD315">
            <v>-1</v>
          </cell>
          <cell r="AE315">
            <v>-1</v>
          </cell>
          <cell r="AF315">
            <v>-1</v>
          </cell>
          <cell r="AG315">
            <v>-1</v>
          </cell>
          <cell r="AH315">
            <v>-1</v>
          </cell>
          <cell r="AI315">
            <v>-1</v>
          </cell>
          <cell r="AJ315">
            <v>-1</v>
          </cell>
          <cell r="AK315">
            <v>-1</v>
          </cell>
          <cell r="AL315">
            <v>-1</v>
          </cell>
          <cell r="AM315">
            <v>-1</v>
          </cell>
          <cell r="AN315">
            <v>-1</v>
          </cell>
          <cell r="AO315">
            <v>-1</v>
          </cell>
          <cell r="AP315">
            <v>-1</v>
          </cell>
          <cell r="AQ315">
            <v>-1</v>
          </cell>
          <cell r="AR315">
            <v>-1</v>
          </cell>
          <cell r="AS315">
            <v>-1</v>
          </cell>
          <cell r="AT315">
            <v>-1</v>
          </cell>
          <cell r="AU315">
            <v>-1</v>
          </cell>
          <cell r="AV315">
            <v>-1</v>
          </cell>
          <cell r="AW315">
            <v>-1</v>
          </cell>
          <cell r="AX315">
            <v>-1</v>
          </cell>
          <cell r="AY315">
            <v>-1</v>
          </cell>
          <cell r="AZ315">
            <v>-1</v>
          </cell>
          <cell r="BA315">
            <v>-1</v>
          </cell>
          <cell r="BB315">
            <v>-1</v>
          </cell>
          <cell r="BC315">
            <v>-1</v>
          </cell>
          <cell r="BD315">
            <v>-1</v>
          </cell>
          <cell r="BE315">
            <v>-1</v>
          </cell>
          <cell r="BF315">
            <v>-1</v>
          </cell>
          <cell r="BG315">
            <v>-1</v>
          </cell>
          <cell r="BH315">
            <v>-1</v>
          </cell>
          <cell r="BI315">
            <v>-1</v>
          </cell>
          <cell r="BJ315">
            <v>-1</v>
          </cell>
          <cell r="BK315">
            <v>-1</v>
          </cell>
          <cell r="BL315">
            <v>-1</v>
          </cell>
          <cell r="BM315">
            <v>-1</v>
          </cell>
          <cell r="BN315">
            <v>-1</v>
          </cell>
          <cell r="BO315">
            <v>-1</v>
          </cell>
          <cell r="BP315">
            <v>-1</v>
          </cell>
          <cell r="BQ315">
            <v>-1</v>
          </cell>
          <cell r="BR315">
            <v>-1</v>
          </cell>
          <cell r="BS315">
            <v>-1</v>
          </cell>
          <cell r="BT315">
            <v>-1</v>
          </cell>
          <cell r="BU315">
            <v>-1</v>
          </cell>
          <cell r="BV315">
            <v>-1</v>
          </cell>
          <cell r="BW315">
            <v>-1</v>
          </cell>
          <cell r="BX315">
            <v>-1</v>
          </cell>
          <cell r="BY315">
            <v>-1</v>
          </cell>
          <cell r="BZ315">
            <v>-1</v>
          </cell>
          <cell r="CA315">
            <v>-1</v>
          </cell>
          <cell r="CB315">
            <v>-1</v>
          </cell>
          <cell r="CC315">
            <v>-1</v>
          </cell>
          <cell r="CD315">
            <v>-1</v>
          </cell>
          <cell r="CE315">
            <v>-1</v>
          </cell>
        </row>
        <row r="316">
          <cell r="C316">
            <v>-1</v>
          </cell>
          <cell r="D316">
            <v>-1</v>
          </cell>
          <cell r="E316">
            <v>-1</v>
          </cell>
          <cell r="F316">
            <v>-1</v>
          </cell>
          <cell r="G316">
            <v>-1</v>
          </cell>
          <cell r="H316">
            <v>-1</v>
          </cell>
          <cell r="I316">
            <v>-1</v>
          </cell>
          <cell r="J316">
            <v>-1</v>
          </cell>
          <cell r="K316">
            <v>-1</v>
          </cell>
          <cell r="L316">
            <v>-1</v>
          </cell>
          <cell r="M316">
            <v>-1</v>
          </cell>
          <cell r="N316">
            <v>-1</v>
          </cell>
          <cell r="O316">
            <v>-1</v>
          </cell>
          <cell r="P316">
            <v>-1</v>
          </cell>
          <cell r="Q316">
            <v>-1</v>
          </cell>
          <cell r="R316">
            <v>-1</v>
          </cell>
          <cell r="S316">
            <v>-1</v>
          </cell>
          <cell r="T316">
            <v>-1</v>
          </cell>
          <cell r="U316">
            <v>-1</v>
          </cell>
          <cell r="V316">
            <v>-1</v>
          </cell>
          <cell r="W316">
            <v>-1</v>
          </cell>
          <cell r="X316">
            <v>-1</v>
          </cell>
          <cell r="Y316">
            <v>-1</v>
          </cell>
          <cell r="Z316">
            <v>-1</v>
          </cell>
          <cell r="AA316">
            <v>-1</v>
          </cell>
          <cell r="AB316">
            <v>-1</v>
          </cell>
          <cell r="AC316">
            <v>-1</v>
          </cell>
          <cell r="AD316">
            <v>-1</v>
          </cell>
          <cell r="AE316">
            <v>-1</v>
          </cell>
          <cell r="AF316">
            <v>-1</v>
          </cell>
          <cell r="AG316">
            <v>-1</v>
          </cell>
          <cell r="AH316">
            <v>-1</v>
          </cell>
          <cell r="AI316">
            <v>-1</v>
          </cell>
          <cell r="AJ316">
            <v>-1</v>
          </cell>
          <cell r="AK316">
            <v>-1</v>
          </cell>
          <cell r="AL316">
            <v>-1</v>
          </cell>
          <cell r="AM316">
            <v>-1</v>
          </cell>
          <cell r="AN316">
            <v>-1</v>
          </cell>
          <cell r="AO316">
            <v>-1</v>
          </cell>
          <cell r="AP316">
            <v>-1</v>
          </cell>
          <cell r="AQ316">
            <v>-1</v>
          </cell>
          <cell r="AR316">
            <v>-1</v>
          </cell>
          <cell r="AS316">
            <v>-1</v>
          </cell>
          <cell r="AT316">
            <v>-1</v>
          </cell>
          <cell r="AU316">
            <v>-1</v>
          </cell>
          <cell r="AV316">
            <v>-1</v>
          </cell>
          <cell r="AW316">
            <v>-1</v>
          </cell>
          <cell r="AX316">
            <v>-1</v>
          </cell>
          <cell r="AY316">
            <v>-1</v>
          </cell>
          <cell r="AZ316">
            <v>-1</v>
          </cell>
          <cell r="BA316">
            <v>-1</v>
          </cell>
          <cell r="BB316">
            <v>-1</v>
          </cell>
          <cell r="BC316">
            <v>-1</v>
          </cell>
          <cell r="BD316">
            <v>-1</v>
          </cell>
          <cell r="BE316">
            <v>-1</v>
          </cell>
          <cell r="BF316">
            <v>-1</v>
          </cell>
          <cell r="BG316">
            <v>-1</v>
          </cell>
          <cell r="BH316">
            <v>-1</v>
          </cell>
          <cell r="BI316">
            <v>-1</v>
          </cell>
          <cell r="BJ316">
            <v>-1</v>
          </cell>
          <cell r="BK316">
            <v>-1</v>
          </cell>
          <cell r="BL316">
            <v>-1</v>
          </cell>
          <cell r="BM316">
            <v>-1</v>
          </cell>
          <cell r="BN316">
            <v>-1</v>
          </cell>
          <cell r="BO316">
            <v>-1</v>
          </cell>
          <cell r="BP316">
            <v>-1</v>
          </cell>
          <cell r="BQ316">
            <v>-1</v>
          </cell>
          <cell r="BR316">
            <v>-1</v>
          </cell>
          <cell r="BS316">
            <v>-1</v>
          </cell>
          <cell r="BT316">
            <v>-1</v>
          </cell>
          <cell r="BU316">
            <v>-1</v>
          </cell>
          <cell r="BV316">
            <v>-1</v>
          </cell>
          <cell r="BW316">
            <v>-1</v>
          </cell>
          <cell r="BX316">
            <v>-1</v>
          </cell>
          <cell r="BY316">
            <v>-1</v>
          </cell>
          <cell r="BZ316">
            <v>-1</v>
          </cell>
          <cell r="CA316">
            <v>-1</v>
          </cell>
          <cell r="CB316">
            <v>-1</v>
          </cell>
          <cell r="CC316">
            <v>-1</v>
          </cell>
          <cell r="CD316">
            <v>-1</v>
          </cell>
          <cell r="CE316">
            <v>-1</v>
          </cell>
        </row>
        <row r="317">
          <cell r="C317">
            <v>-1</v>
          </cell>
          <cell r="D317">
            <v>-1</v>
          </cell>
          <cell r="E317">
            <v>-1</v>
          </cell>
          <cell r="F317">
            <v>-1</v>
          </cell>
          <cell r="G317">
            <v>-1</v>
          </cell>
          <cell r="H317">
            <v>-1</v>
          </cell>
          <cell r="I317">
            <v>-1</v>
          </cell>
          <cell r="J317">
            <v>-1</v>
          </cell>
          <cell r="K317">
            <v>-1</v>
          </cell>
          <cell r="L317">
            <v>-1</v>
          </cell>
          <cell r="M317">
            <v>-1</v>
          </cell>
          <cell r="N317">
            <v>-1</v>
          </cell>
          <cell r="O317">
            <v>-1</v>
          </cell>
          <cell r="P317">
            <v>-1</v>
          </cell>
          <cell r="Q317">
            <v>-1</v>
          </cell>
          <cell r="R317">
            <v>-1</v>
          </cell>
          <cell r="S317">
            <v>-1</v>
          </cell>
          <cell r="T317">
            <v>-1</v>
          </cell>
          <cell r="U317">
            <v>-1</v>
          </cell>
          <cell r="V317">
            <v>-1</v>
          </cell>
          <cell r="W317">
            <v>-1</v>
          </cell>
          <cell r="X317">
            <v>-1</v>
          </cell>
          <cell r="Y317">
            <v>-1</v>
          </cell>
          <cell r="Z317">
            <v>-1</v>
          </cell>
          <cell r="AA317">
            <v>-1</v>
          </cell>
          <cell r="AB317">
            <v>-1</v>
          </cell>
          <cell r="AC317">
            <v>-1</v>
          </cell>
          <cell r="AD317">
            <v>-1</v>
          </cell>
          <cell r="AE317">
            <v>-1</v>
          </cell>
          <cell r="AF317">
            <v>-1</v>
          </cell>
          <cell r="AG317">
            <v>-1</v>
          </cell>
          <cell r="AH317">
            <v>-1</v>
          </cell>
          <cell r="AI317">
            <v>-1</v>
          </cell>
          <cell r="AJ317">
            <v>-1</v>
          </cell>
          <cell r="AK317">
            <v>-1</v>
          </cell>
          <cell r="AL317">
            <v>-1</v>
          </cell>
          <cell r="AM317">
            <v>-1</v>
          </cell>
          <cell r="AN317">
            <v>-1</v>
          </cell>
          <cell r="AO317">
            <v>-1</v>
          </cell>
          <cell r="AP317">
            <v>-1</v>
          </cell>
          <cell r="AQ317">
            <v>-1</v>
          </cell>
          <cell r="AR317">
            <v>-1</v>
          </cell>
          <cell r="AS317">
            <v>-1</v>
          </cell>
          <cell r="AT317">
            <v>-1</v>
          </cell>
          <cell r="AU317">
            <v>-1</v>
          </cell>
          <cell r="AV317">
            <v>-1</v>
          </cell>
          <cell r="AW317">
            <v>-1</v>
          </cell>
          <cell r="AX317">
            <v>-1</v>
          </cell>
          <cell r="AY317">
            <v>-1</v>
          </cell>
          <cell r="AZ317">
            <v>-1</v>
          </cell>
          <cell r="BA317">
            <v>-1</v>
          </cell>
          <cell r="BB317">
            <v>-1</v>
          </cell>
          <cell r="BC317">
            <v>-1</v>
          </cell>
          <cell r="BD317">
            <v>-1</v>
          </cell>
          <cell r="BE317">
            <v>-1</v>
          </cell>
          <cell r="BF317">
            <v>-1</v>
          </cell>
          <cell r="BG317">
            <v>-1</v>
          </cell>
          <cell r="BH317">
            <v>-1</v>
          </cell>
          <cell r="BI317">
            <v>-1</v>
          </cell>
          <cell r="BJ317">
            <v>-1</v>
          </cell>
          <cell r="BK317">
            <v>-1</v>
          </cell>
          <cell r="BL317">
            <v>-1</v>
          </cell>
          <cell r="BM317">
            <v>-1</v>
          </cell>
          <cell r="BN317">
            <v>-1</v>
          </cell>
          <cell r="BO317">
            <v>-1</v>
          </cell>
          <cell r="BP317">
            <v>-1</v>
          </cell>
          <cell r="BQ317">
            <v>-1</v>
          </cell>
          <cell r="BR317">
            <v>-1</v>
          </cell>
          <cell r="BS317">
            <v>-1</v>
          </cell>
          <cell r="BT317">
            <v>-1</v>
          </cell>
          <cell r="BU317">
            <v>-1</v>
          </cell>
          <cell r="BV317">
            <v>-1</v>
          </cell>
          <cell r="BW317">
            <v>-1</v>
          </cell>
          <cell r="BX317">
            <v>-1</v>
          </cell>
          <cell r="BY317">
            <v>-1</v>
          </cell>
          <cell r="BZ317">
            <v>-1</v>
          </cell>
          <cell r="CA317">
            <v>-1</v>
          </cell>
          <cell r="CB317">
            <v>-1</v>
          </cell>
          <cell r="CC317">
            <v>-1</v>
          </cell>
          <cell r="CD317">
            <v>-1</v>
          </cell>
          <cell r="CE317">
            <v>-1</v>
          </cell>
        </row>
        <row r="318">
          <cell r="C318">
            <v>-1</v>
          </cell>
          <cell r="D318">
            <v>-1</v>
          </cell>
          <cell r="E318">
            <v>-1</v>
          </cell>
          <cell r="F318">
            <v>-1</v>
          </cell>
          <cell r="G318">
            <v>-1</v>
          </cell>
          <cell r="H318">
            <v>-1</v>
          </cell>
          <cell r="I318">
            <v>-1</v>
          </cell>
          <cell r="J318">
            <v>-1</v>
          </cell>
          <cell r="K318">
            <v>-1</v>
          </cell>
          <cell r="L318">
            <v>-1</v>
          </cell>
          <cell r="M318">
            <v>-1</v>
          </cell>
          <cell r="N318">
            <v>-1</v>
          </cell>
          <cell r="O318">
            <v>-1</v>
          </cell>
          <cell r="P318">
            <v>-1</v>
          </cell>
          <cell r="Q318">
            <v>-1</v>
          </cell>
          <cell r="R318">
            <v>-1</v>
          </cell>
          <cell r="S318">
            <v>-1</v>
          </cell>
          <cell r="T318">
            <v>-1</v>
          </cell>
          <cell r="U318">
            <v>-1</v>
          </cell>
          <cell r="V318">
            <v>-1</v>
          </cell>
          <cell r="W318">
            <v>-1</v>
          </cell>
          <cell r="X318">
            <v>-1</v>
          </cell>
          <cell r="Y318">
            <v>-1</v>
          </cell>
          <cell r="Z318">
            <v>-1</v>
          </cell>
          <cell r="AA318">
            <v>-1</v>
          </cell>
          <cell r="AB318">
            <v>-1</v>
          </cell>
          <cell r="AC318">
            <v>-1</v>
          </cell>
          <cell r="AD318">
            <v>-1</v>
          </cell>
          <cell r="AE318">
            <v>-1</v>
          </cell>
          <cell r="AF318">
            <v>-1</v>
          </cell>
          <cell r="AG318">
            <v>-1</v>
          </cell>
          <cell r="AH318">
            <v>-1</v>
          </cell>
          <cell r="AI318">
            <v>-1</v>
          </cell>
          <cell r="AJ318">
            <v>-1</v>
          </cell>
          <cell r="AK318">
            <v>-1</v>
          </cell>
          <cell r="AL318">
            <v>-1</v>
          </cell>
          <cell r="AM318">
            <v>-1</v>
          </cell>
          <cell r="AN318">
            <v>-1</v>
          </cell>
          <cell r="AO318">
            <v>-1</v>
          </cell>
          <cell r="AP318">
            <v>-1</v>
          </cell>
          <cell r="AQ318">
            <v>-1</v>
          </cell>
          <cell r="AR318">
            <v>-1</v>
          </cell>
          <cell r="AS318">
            <v>-1</v>
          </cell>
          <cell r="AT318">
            <v>-1</v>
          </cell>
          <cell r="AU318">
            <v>-1</v>
          </cell>
          <cell r="AV318">
            <v>-1</v>
          </cell>
          <cell r="AW318">
            <v>-1</v>
          </cell>
          <cell r="AX318">
            <v>-1</v>
          </cell>
          <cell r="AY318">
            <v>-1</v>
          </cell>
          <cell r="AZ318">
            <v>-1</v>
          </cell>
          <cell r="BA318">
            <v>-1</v>
          </cell>
          <cell r="BB318">
            <v>-1</v>
          </cell>
          <cell r="BC318">
            <v>-1</v>
          </cell>
          <cell r="BD318">
            <v>-1</v>
          </cell>
          <cell r="BE318">
            <v>-1</v>
          </cell>
          <cell r="BF318">
            <v>-1</v>
          </cell>
          <cell r="BG318">
            <v>-1</v>
          </cell>
          <cell r="BH318">
            <v>-1</v>
          </cell>
          <cell r="BI318">
            <v>-1</v>
          </cell>
          <cell r="BJ318">
            <v>-1</v>
          </cell>
          <cell r="BK318">
            <v>-1</v>
          </cell>
          <cell r="BL318">
            <v>-1</v>
          </cell>
          <cell r="BM318">
            <v>-1</v>
          </cell>
          <cell r="BN318">
            <v>-1</v>
          </cell>
          <cell r="BO318">
            <v>-1</v>
          </cell>
          <cell r="BP318">
            <v>-1</v>
          </cell>
          <cell r="BQ318">
            <v>-1</v>
          </cell>
          <cell r="BR318">
            <v>-1</v>
          </cell>
          <cell r="BS318">
            <v>-1</v>
          </cell>
          <cell r="BT318">
            <v>-1</v>
          </cell>
          <cell r="BU318">
            <v>-1</v>
          </cell>
          <cell r="BV318">
            <v>-1</v>
          </cell>
          <cell r="BW318">
            <v>-1</v>
          </cell>
          <cell r="BX318">
            <v>-1</v>
          </cell>
          <cell r="BY318">
            <v>-1</v>
          </cell>
          <cell r="BZ318">
            <v>-1</v>
          </cell>
          <cell r="CA318">
            <v>-1</v>
          </cell>
          <cell r="CB318">
            <v>-1</v>
          </cell>
          <cell r="CC318">
            <v>-1</v>
          </cell>
          <cell r="CD318">
            <v>-1</v>
          </cell>
          <cell r="CE318">
            <v>-1</v>
          </cell>
        </row>
        <row r="319">
          <cell r="C319">
            <v>-1</v>
          </cell>
          <cell r="D319">
            <v>-1</v>
          </cell>
          <cell r="E319">
            <v>-1</v>
          </cell>
          <cell r="F319">
            <v>-1</v>
          </cell>
          <cell r="G319">
            <v>-1</v>
          </cell>
          <cell r="H319">
            <v>-1</v>
          </cell>
          <cell r="I319">
            <v>-1</v>
          </cell>
          <cell r="J319">
            <v>-1</v>
          </cell>
          <cell r="K319">
            <v>-1</v>
          </cell>
          <cell r="L319">
            <v>-1</v>
          </cell>
          <cell r="M319">
            <v>-1</v>
          </cell>
          <cell r="N319">
            <v>-1</v>
          </cell>
          <cell r="O319">
            <v>-1</v>
          </cell>
          <cell r="P319">
            <v>-1</v>
          </cell>
          <cell r="Q319">
            <v>-1</v>
          </cell>
          <cell r="R319">
            <v>-1</v>
          </cell>
          <cell r="S319">
            <v>-1</v>
          </cell>
          <cell r="T319">
            <v>-1</v>
          </cell>
          <cell r="U319">
            <v>-1</v>
          </cell>
          <cell r="V319">
            <v>-1</v>
          </cell>
          <cell r="W319">
            <v>-1</v>
          </cell>
          <cell r="X319">
            <v>-1</v>
          </cell>
          <cell r="Y319">
            <v>-1</v>
          </cell>
          <cell r="Z319">
            <v>-1</v>
          </cell>
          <cell r="AA319">
            <v>-1</v>
          </cell>
          <cell r="AB319">
            <v>-1</v>
          </cell>
          <cell r="AC319">
            <v>-1</v>
          </cell>
          <cell r="AD319">
            <v>-1</v>
          </cell>
          <cell r="AE319">
            <v>-1</v>
          </cell>
          <cell r="AF319">
            <v>-1</v>
          </cell>
          <cell r="AG319">
            <v>-1</v>
          </cell>
          <cell r="AH319">
            <v>-1</v>
          </cell>
          <cell r="AI319">
            <v>-1</v>
          </cell>
          <cell r="AJ319">
            <v>-1</v>
          </cell>
          <cell r="AK319">
            <v>-1</v>
          </cell>
          <cell r="AL319">
            <v>-1</v>
          </cell>
          <cell r="AM319">
            <v>-1</v>
          </cell>
          <cell r="AN319">
            <v>-1</v>
          </cell>
          <cell r="AO319">
            <v>-1</v>
          </cell>
          <cell r="AP319">
            <v>-1</v>
          </cell>
          <cell r="AQ319">
            <v>-1</v>
          </cell>
          <cell r="AR319">
            <v>-1</v>
          </cell>
          <cell r="AS319">
            <v>-1</v>
          </cell>
          <cell r="AT319">
            <v>-1</v>
          </cell>
          <cell r="AU319">
            <v>-1</v>
          </cell>
          <cell r="AV319">
            <v>-1</v>
          </cell>
          <cell r="AW319">
            <v>-1</v>
          </cell>
          <cell r="AX319">
            <v>-1</v>
          </cell>
          <cell r="AY319">
            <v>-1</v>
          </cell>
          <cell r="AZ319">
            <v>-1</v>
          </cell>
          <cell r="BA319">
            <v>-1</v>
          </cell>
          <cell r="BB319">
            <v>-1</v>
          </cell>
          <cell r="BC319">
            <v>-1</v>
          </cell>
          <cell r="BD319">
            <v>-1</v>
          </cell>
          <cell r="BE319">
            <v>-1</v>
          </cell>
          <cell r="BF319">
            <v>-1</v>
          </cell>
          <cell r="BG319">
            <v>-1</v>
          </cell>
          <cell r="BH319">
            <v>-1</v>
          </cell>
          <cell r="BI319">
            <v>-1</v>
          </cell>
          <cell r="BJ319">
            <v>-1</v>
          </cell>
          <cell r="BK319">
            <v>-1</v>
          </cell>
          <cell r="BL319">
            <v>-1</v>
          </cell>
          <cell r="BM319">
            <v>-1</v>
          </cell>
          <cell r="BN319">
            <v>-1</v>
          </cell>
          <cell r="BO319">
            <v>-1</v>
          </cell>
          <cell r="BP319">
            <v>-1</v>
          </cell>
          <cell r="BQ319">
            <v>-1</v>
          </cell>
          <cell r="BR319">
            <v>-1</v>
          </cell>
          <cell r="BS319">
            <v>-1</v>
          </cell>
          <cell r="BT319">
            <v>-1</v>
          </cell>
          <cell r="BU319">
            <v>-1</v>
          </cell>
          <cell r="BV319">
            <v>-1</v>
          </cell>
          <cell r="BW319">
            <v>-1</v>
          </cell>
          <cell r="BX319">
            <v>-1</v>
          </cell>
          <cell r="BY319">
            <v>-1</v>
          </cell>
          <cell r="BZ319">
            <v>-1</v>
          </cell>
          <cell r="CA319">
            <v>-1</v>
          </cell>
          <cell r="CB319">
            <v>-1</v>
          </cell>
          <cell r="CC319">
            <v>-1</v>
          </cell>
          <cell r="CD319">
            <v>-1</v>
          </cell>
          <cell r="CE319">
            <v>-1</v>
          </cell>
        </row>
        <row r="320">
          <cell r="C320">
            <v>-1</v>
          </cell>
          <cell r="D320">
            <v>-1</v>
          </cell>
          <cell r="E320">
            <v>-1</v>
          </cell>
          <cell r="F320">
            <v>-1</v>
          </cell>
          <cell r="G320">
            <v>-1</v>
          </cell>
          <cell r="H320">
            <v>-1</v>
          </cell>
          <cell r="I320">
            <v>-1</v>
          </cell>
          <cell r="J320">
            <v>-1</v>
          </cell>
          <cell r="K320">
            <v>-1</v>
          </cell>
          <cell r="L320">
            <v>-1</v>
          </cell>
          <cell r="M320">
            <v>-1</v>
          </cell>
          <cell r="N320">
            <v>-1</v>
          </cell>
          <cell r="O320">
            <v>-1</v>
          </cell>
          <cell r="P320">
            <v>-1</v>
          </cell>
          <cell r="Q320">
            <v>-1</v>
          </cell>
          <cell r="R320">
            <v>-1</v>
          </cell>
          <cell r="S320">
            <v>-1</v>
          </cell>
          <cell r="T320">
            <v>-1</v>
          </cell>
          <cell r="U320">
            <v>-1</v>
          </cell>
          <cell r="V320">
            <v>-1</v>
          </cell>
          <cell r="W320">
            <v>-1</v>
          </cell>
          <cell r="X320">
            <v>-1</v>
          </cell>
          <cell r="Y320">
            <v>-1</v>
          </cell>
          <cell r="Z320">
            <v>-1</v>
          </cell>
          <cell r="AA320">
            <v>-1</v>
          </cell>
          <cell r="AB320">
            <v>-1</v>
          </cell>
          <cell r="AC320">
            <v>-1</v>
          </cell>
          <cell r="AD320">
            <v>-1</v>
          </cell>
          <cell r="AE320">
            <v>-1</v>
          </cell>
          <cell r="AF320">
            <v>-1</v>
          </cell>
          <cell r="AG320">
            <v>-1</v>
          </cell>
          <cell r="AH320">
            <v>-1</v>
          </cell>
          <cell r="AI320">
            <v>-1</v>
          </cell>
          <cell r="AJ320">
            <v>-1</v>
          </cell>
          <cell r="AK320">
            <v>-1</v>
          </cell>
          <cell r="AL320">
            <v>-1</v>
          </cell>
          <cell r="AM320">
            <v>-1</v>
          </cell>
          <cell r="AN320">
            <v>-1</v>
          </cell>
          <cell r="AO320">
            <v>-1</v>
          </cell>
          <cell r="AP320">
            <v>-1</v>
          </cell>
          <cell r="AQ320">
            <v>-1</v>
          </cell>
          <cell r="AR320">
            <v>-1</v>
          </cell>
          <cell r="AS320">
            <v>-1</v>
          </cell>
          <cell r="AT320">
            <v>-1</v>
          </cell>
          <cell r="AU320">
            <v>-1</v>
          </cell>
          <cell r="AV320">
            <v>-1</v>
          </cell>
          <cell r="AW320">
            <v>-1</v>
          </cell>
          <cell r="AX320">
            <v>-1</v>
          </cell>
          <cell r="AY320">
            <v>-1</v>
          </cell>
          <cell r="AZ320">
            <v>-1</v>
          </cell>
          <cell r="BA320">
            <v>-1</v>
          </cell>
          <cell r="BB320">
            <v>-1</v>
          </cell>
          <cell r="BC320">
            <v>-1</v>
          </cell>
          <cell r="BD320">
            <v>-1</v>
          </cell>
          <cell r="BE320">
            <v>-1</v>
          </cell>
          <cell r="BF320">
            <v>-1</v>
          </cell>
          <cell r="BG320">
            <v>-1</v>
          </cell>
          <cell r="BH320">
            <v>-1</v>
          </cell>
          <cell r="BI320">
            <v>-1</v>
          </cell>
          <cell r="BJ320">
            <v>-1</v>
          </cell>
          <cell r="BK320">
            <v>-1</v>
          </cell>
          <cell r="BL320">
            <v>-1</v>
          </cell>
          <cell r="BM320">
            <v>-1</v>
          </cell>
          <cell r="BN320">
            <v>-1</v>
          </cell>
          <cell r="BO320">
            <v>-1</v>
          </cell>
          <cell r="BP320">
            <v>-1</v>
          </cell>
          <cell r="BQ320">
            <v>-1</v>
          </cell>
          <cell r="BR320">
            <v>-1</v>
          </cell>
          <cell r="BS320">
            <v>-1</v>
          </cell>
          <cell r="BT320">
            <v>-1</v>
          </cell>
          <cell r="BU320">
            <v>-1</v>
          </cell>
          <cell r="BV320">
            <v>-1</v>
          </cell>
          <cell r="BW320">
            <v>-1</v>
          </cell>
          <cell r="BX320">
            <v>-1</v>
          </cell>
          <cell r="BY320">
            <v>-1</v>
          </cell>
          <cell r="BZ320">
            <v>-1</v>
          </cell>
          <cell r="CA320">
            <v>-1</v>
          </cell>
          <cell r="CB320">
            <v>-1</v>
          </cell>
          <cell r="CC320">
            <v>-1</v>
          </cell>
          <cell r="CD320">
            <v>-1</v>
          </cell>
          <cell r="CE320">
            <v>-1</v>
          </cell>
        </row>
        <row r="321">
          <cell r="C321">
            <v>-1</v>
          </cell>
          <cell r="D321">
            <v>-1</v>
          </cell>
          <cell r="E321">
            <v>-1</v>
          </cell>
          <cell r="F321">
            <v>-1</v>
          </cell>
          <cell r="G321">
            <v>-1</v>
          </cell>
          <cell r="H321">
            <v>-1</v>
          </cell>
          <cell r="I321">
            <v>-1</v>
          </cell>
          <cell r="J321">
            <v>-1</v>
          </cell>
          <cell r="K321">
            <v>-1</v>
          </cell>
          <cell r="L321">
            <v>-1</v>
          </cell>
          <cell r="M321">
            <v>-1</v>
          </cell>
          <cell r="N321">
            <v>-1</v>
          </cell>
          <cell r="O321">
            <v>-1</v>
          </cell>
          <cell r="P321">
            <v>-1</v>
          </cell>
          <cell r="Q321">
            <v>-1</v>
          </cell>
          <cell r="R321">
            <v>-1</v>
          </cell>
          <cell r="S321">
            <v>-1</v>
          </cell>
          <cell r="T321">
            <v>-1</v>
          </cell>
          <cell r="U321">
            <v>-1</v>
          </cell>
          <cell r="V321">
            <v>-1</v>
          </cell>
          <cell r="W321">
            <v>-1</v>
          </cell>
          <cell r="X321">
            <v>-1</v>
          </cell>
          <cell r="Y321">
            <v>-1</v>
          </cell>
          <cell r="Z321">
            <v>-1</v>
          </cell>
          <cell r="AA321">
            <v>-1</v>
          </cell>
          <cell r="AB321">
            <v>-1</v>
          </cell>
          <cell r="AC321">
            <v>-1</v>
          </cell>
          <cell r="AD321">
            <v>-1</v>
          </cell>
          <cell r="AE321">
            <v>-1</v>
          </cell>
          <cell r="AF321">
            <v>-1</v>
          </cell>
          <cell r="AG321">
            <v>-1</v>
          </cell>
          <cell r="AH321">
            <v>-1</v>
          </cell>
          <cell r="AI321">
            <v>-1</v>
          </cell>
          <cell r="AJ321">
            <v>-1</v>
          </cell>
          <cell r="AK321">
            <v>-1</v>
          </cell>
          <cell r="AL321">
            <v>-1</v>
          </cell>
          <cell r="AM321">
            <v>-1</v>
          </cell>
          <cell r="AN321">
            <v>-1</v>
          </cell>
          <cell r="AO321">
            <v>-1</v>
          </cell>
          <cell r="AP321">
            <v>-1</v>
          </cell>
          <cell r="AQ321">
            <v>-1</v>
          </cell>
          <cell r="AR321">
            <v>-1</v>
          </cell>
          <cell r="AS321">
            <v>-1</v>
          </cell>
          <cell r="AT321">
            <v>-1</v>
          </cell>
          <cell r="AU321">
            <v>-1</v>
          </cell>
          <cell r="AV321">
            <v>-1</v>
          </cell>
          <cell r="AW321">
            <v>-1</v>
          </cell>
          <cell r="AX321">
            <v>-1</v>
          </cell>
          <cell r="AY321">
            <v>-1</v>
          </cell>
          <cell r="AZ321">
            <v>-1</v>
          </cell>
          <cell r="BA321">
            <v>-1</v>
          </cell>
          <cell r="BB321">
            <v>-1</v>
          </cell>
          <cell r="BC321">
            <v>-1</v>
          </cell>
          <cell r="BD321">
            <v>-1</v>
          </cell>
          <cell r="BE321">
            <v>-1</v>
          </cell>
          <cell r="BF321">
            <v>-1</v>
          </cell>
          <cell r="BG321">
            <v>-1</v>
          </cell>
          <cell r="BH321">
            <v>-1</v>
          </cell>
          <cell r="BI321">
            <v>-1</v>
          </cell>
          <cell r="BJ321">
            <v>-1</v>
          </cell>
          <cell r="BK321">
            <v>-1</v>
          </cell>
          <cell r="BL321">
            <v>-1</v>
          </cell>
          <cell r="BM321">
            <v>-1</v>
          </cell>
          <cell r="BN321">
            <v>-1</v>
          </cell>
          <cell r="BO321">
            <v>-1</v>
          </cell>
          <cell r="BP321">
            <v>-1</v>
          </cell>
          <cell r="BQ321">
            <v>-1</v>
          </cell>
          <cell r="BR321">
            <v>-1</v>
          </cell>
          <cell r="BS321">
            <v>-1</v>
          </cell>
          <cell r="BT321">
            <v>-1</v>
          </cell>
          <cell r="BU321">
            <v>-1</v>
          </cell>
          <cell r="BV321">
            <v>-1</v>
          </cell>
          <cell r="BW321">
            <v>-1</v>
          </cell>
          <cell r="BX321">
            <v>-1</v>
          </cell>
          <cell r="BY321">
            <v>-1</v>
          </cell>
          <cell r="BZ321">
            <v>-1</v>
          </cell>
          <cell r="CA321">
            <v>-1</v>
          </cell>
          <cell r="CB321">
            <v>-1</v>
          </cell>
          <cell r="CC321">
            <v>-1</v>
          </cell>
          <cell r="CD321">
            <v>-1</v>
          </cell>
          <cell r="CE321">
            <v>-1</v>
          </cell>
        </row>
        <row r="322">
          <cell r="C322">
            <v>-1</v>
          </cell>
          <cell r="D322">
            <v>-1</v>
          </cell>
          <cell r="E322">
            <v>-1</v>
          </cell>
          <cell r="F322">
            <v>-1</v>
          </cell>
          <cell r="G322">
            <v>-1</v>
          </cell>
          <cell r="H322">
            <v>-1</v>
          </cell>
          <cell r="I322">
            <v>-1</v>
          </cell>
          <cell r="J322">
            <v>-1</v>
          </cell>
          <cell r="K322">
            <v>-1</v>
          </cell>
          <cell r="L322">
            <v>-1</v>
          </cell>
          <cell r="M322">
            <v>-1</v>
          </cell>
          <cell r="N322">
            <v>-1</v>
          </cell>
          <cell r="O322">
            <v>-1</v>
          </cell>
          <cell r="P322">
            <v>-1</v>
          </cell>
          <cell r="Q322">
            <v>-1</v>
          </cell>
          <cell r="R322">
            <v>-1</v>
          </cell>
          <cell r="S322">
            <v>-1</v>
          </cell>
          <cell r="T322">
            <v>-1</v>
          </cell>
          <cell r="U322">
            <v>-1</v>
          </cell>
          <cell r="V322">
            <v>-1</v>
          </cell>
          <cell r="W322">
            <v>-1</v>
          </cell>
          <cell r="X322">
            <v>-1</v>
          </cell>
          <cell r="Y322">
            <v>-1</v>
          </cell>
          <cell r="Z322">
            <v>-1</v>
          </cell>
          <cell r="AA322">
            <v>-1</v>
          </cell>
          <cell r="AB322">
            <v>-1</v>
          </cell>
          <cell r="AC322">
            <v>-1</v>
          </cell>
          <cell r="AD322">
            <v>-1</v>
          </cell>
          <cell r="AE322">
            <v>-1</v>
          </cell>
          <cell r="AF322">
            <v>-1</v>
          </cell>
          <cell r="AG322">
            <v>-1</v>
          </cell>
          <cell r="AH322">
            <v>-1</v>
          </cell>
          <cell r="AI322">
            <v>-1</v>
          </cell>
          <cell r="AJ322">
            <v>-1</v>
          </cell>
          <cell r="AK322">
            <v>-1</v>
          </cell>
          <cell r="AL322">
            <v>-1</v>
          </cell>
          <cell r="AM322">
            <v>-1</v>
          </cell>
          <cell r="AN322">
            <v>-1</v>
          </cell>
          <cell r="AO322">
            <v>-1</v>
          </cell>
          <cell r="AP322">
            <v>-1</v>
          </cell>
          <cell r="AQ322">
            <v>-1</v>
          </cell>
          <cell r="AR322">
            <v>-1</v>
          </cell>
          <cell r="AS322">
            <v>-1</v>
          </cell>
          <cell r="AT322">
            <v>-1</v>
          </cell>
          <cell r="AU322">
            <v>-1</v>
          </cell>
          <cell r="AV322">
            <v>-1</v>
          </cell>
          <cell r="AW322">
            <v>-1</v>
          </cell>
          <cell r="AX322">
            <v>-1</v>
          </cell>
          <cell r="AY322">
            <v>-1</v>
          </cell>
          <cell r="AZ322">
            <v>-1</v>
          </cell>
          <cell r="BA322">
            <v>-1</v>
          </cell>
          <cell r="BB322">
            <v>-1</v>
          </cell>
          <cell r="BC322">
            <v>-1</v>
          </cell>
          <cell r="BD322">
            <v>-1</v>
          </cell>
          <cell r="BE322">
            <v>-1</v>
          </cell>
          <cell r="BF322">
            <v>-1</v>
          </cell>
          <cell r="BG322">
            <v>-1</v>
          </cell>
          <cell r="BH322">
            <v>-1</v>
          </cell>
          <cell r="BI322">
            <v>-1</v>
          </cell>
          <cell r="BJ322">
            <v>-1</v>
          </cell>
          <cell r="BK322">
            <v>-1</v>
          </cell>
          <cell r="BL322">
            <v>-1</v>
          </cell>
          <cell r="BM322">
            <v>-1</v>
          </cell>
          <cell r="BN322">
            <v>-1</v>
          </cell>
          <cell r="BO322">
            <v>-1</v>
          </cell>
          <cell r="BP322">
            <v>-1</v>
          </cell>
          <cell r="BQ322">
            <v>-1</v>
          </cell>
          <cell r="BR322">
            <v>-1</v>
          </cell>
          <cell r="BS322">
            <v>-1</v>
          </cell>
          <cell r="BT322">
            <v>-1</v>
          </cell>
          <cell r="BU322">
            <v>-1</v>
          </cell>
          <cell r="BV322">
            <v>-1</v>
          </cell>
          <cell r="BW322">
            <v>-1</v>
          </cell>
          <cell r="BX322">
            <v>-1</v>
          </cell>
          <cell r="BY322">
            <v>-1</v>
          </cell>
          <cell r="BZ322">
            <v>-1</v>
          </cell>
          <cell r="CA322">
            <v>-1</v>
          </cell>
          <cell r="CB322">
            <v>-1</v>
          </cell>
          <cell r="CC322">
            <v>-1</v>
          </cell>
          <cell r="CD322">
            <v>-1</v>
          </cell>
          <cell r="CE322">
            <v>-1</v>
          </cell>
        </row>
        <row r="323">
          <cell r="C323">
            <v>-1</v>
          </cell>
          <cell r="D323">
            <v>-1</v>
          </cell>
          <cell r="E323">
            <v>-1</v>
          </cell>
          <cell r="F323">
            <v>-1</v>
          </cell>
          <cell r="G323">
            <v>-1</v>
          </cell>
          <cell r="H323">
            <v>-1</v>
          </cell>
          <cell r="I323">
            <v>-1</v>
          </cell>
          <cell r="J323">
            <v>-1</v>
          </cell>
          <cell r="K323">
            <v>-1</v>
          </cell>
          <cell r="L323">
            <v>-1</v>
          </cell>
          <cell r="M323">
            <v>-1</v>
          </cell>
          <cell r="N323">
            <v>-1</v>
          </cell>
          <cell r="O323">
            <v>-1</v>
          </cell>
          <cell r="P323">
            <v>-1</v>
          </cell>
          <cell r="Q323">
            <v>-1</v>
          </cell>
          <cell r="R323">
            <v>-1</v>
          </cell>
          <cell r="S323">
            <v>-1</v>
          </cell>
          <cell r="T323">
            <v>-1</v>
          </cell>
          <cell r="U323">
            <v>-1</v>
          </cell>
          <cell r="V323">
            <v>-1</v>
          </cell>
          <cell r="W323">
            <v>-1</v>
          </cell>
          <cell r="X323">
            <v>-1</v>
          </cell>
          <cell r="Y323">
            <v>-1</v>
          </cell>
          <cell r="Z323">
            <v>-1</v>
          </cell>
          <cell r="AA323">
            <v>-1</v>
          </cell>
          <cell r="AB323">
            <v>-1</v>
          </cell>
          <cell r="AC323">
            <v>-1</v>
          </cell>
          <cell r="AD323">
            <v>-1</v>
          </cell>
          <cell r="AE323">
            <v>-1</v>
          </cell>
          <cell r="AF323">
            <v>-1</v>
          </cell>
          <cell r="AG323">
            <v>-1</v>
          </cell>
          <cell r="AH323">
            <v>-1</v>
          </cell>
          <cell r="AI323">
            <v>-1</v>
          </cell>
          <cell r="AJ323">
            <v>-1</v>
          </cell>
          <cell r="AK323">
            <v>-1</v>
          </cell>
          <cell r="AL323">
            <v>-1</v>
          </cell>
          <cell r="AM323">
            <v>-1</v>
          </cell>
          <cell r="AN323">
            <v>-1</v>
          </cell>
          <cell r="AO323">
            <v>-1</v>
          </cell>
          <cell r="AP323">
            <v>-1</v>
          </cell>
          <cell r="AQ323">
            <v>-1</v>
          </cell>
          <cell r="AR323">
            <v>-1</v>
          </cell>
          <cell r="AS323">
            <v>-1</v>
          </cell>
          <cell r="AT323">
            <v>-1</v>
          </cell>
          <cell r="AU323">
            <v>-1</v>
          </cell>
          <cell r="AV323">
            <v>-1</v>
          </cell>
          <cell r="AW323">
            <v>-1</v>
          </cell>
          <cell r="AX323">
            <v>-1</v>
          </cell>
          <cell r="AY323">
            <v>-1</v>
          </cell>
          <cell r="AZ323">
            <v>-1</v>
          </cell>
          <cell r="BA323">
            <v>-1</v>
          </cell>
          <cell r="BB323">
            <v>-1</v>
          </cell>
          <cell r="BC323">
            <v>-1</v>
          </cell>
          <cell r="BD323">
            <v>-1</v>
          </cell>
          <cell r="BE323">
            <v>-1</v>
          </cell>
          <cell r="BF323">
            <v>-1</v>
          </cell>
          <cell r="BG323">
            <v>-1</v>
          </cell>
          <cell r="BH323">
            <v>-1</v>
          </cell>
          <cell r="BI323">
            <v>-1</v>
          </cell>
          <cell r="BJ323">
            <v>-1</v>
          </cell>
          <cell r="BK323">
            <v>-1</v>
          </cell>
          <cell r="BL323">
            <v>-1</v>
          </cell>
          <cell r="BM323">
            <v>-1</v>
          </cell>
          <cell r="BN323">
            <v>-1</v>
          </cell>
          <cell r="BO323">
            <v>-1</v>
          </cell>
          <cell r="BP323">
            <v>-1</v>
          </cell>
          <cell r="BQ323">
            <v>-1</v>
          </cell>
          <cell r="BR323">
            <v>-1</v>
          </cell>
          <cell r="BS323">
            <v>-1</v>
          </cell>
          <cell r="BT323">
            <v>-1</v>
          </cell>
          <cell r="BU323">
            <v>-1</v>
          </cell>
          <cell r="BV323">
            <v>-1</v>
          </cell>
          <cell r="BW323">
            <v>-1</v>
          </cell>
          <cell r="BX323">
            <v>-1</v>
          </cell>
          <cell r="BY323">
            <v>-1</v>
          </cell>
          <cell r="BZ323">
            <v>-1</v>
          </cell>
          <cell r="CA323">
            <v>-1</v>
          </cell>
          <cell r="CB323">
            <v>-1</v>
          </cell>
          <cell r="CC323">
            <v>-1</v>
          </cell>
          <cell r="CD323">
            <v>-1</v>
          </cell>
          <cell r="CE323">
            <v>-1</v>
          </cell>
        </row>
        <row r="324">
          <cell r="C324">
            <v>-1</v>
          </cell>
          <cell r="D324">
            <v>-1</v>
          </cell>
          <cell r="E324">
            <v>-1</v>
          </cell>
          <cell r="F324">
            <v>-1</v>
          </cell>
          <cell r="G324">
            <v>-1</v>
          </cell>
          <cell r="H324">
            <v>-1</v>
          </cell>
          <cell r="I324">
            <v>-1</v>
          </cell>
          <cell r="J324">
            <v>-1</v>
          </cell>
          <cell r="K324">
            <v>-1</v>
          </cell>
          <cell r="L324">
            <v>-1</v>
          </cell>
          <cell r="M324">
            <v>-1</v>
          </cell>
          <cell r="N324">
            <v>-1</v>
          </cell>
          <cell r="O324">
            <v>-1</v>
          </cell>
          <cell r="P324">
            <v>-1</v>
          </cell>
          <cell r="Q324">
            <v>-1</v>
          </cell>
          <cell r="R324">
            <v>-1</v>
          </cell>
          <cell r="S324">
            <v>-1</v>
          </cell>
          <cell r="T324">
            <v>-1</v>
          </cell>
          <cell r="U324">
            <v>-1</v>
          </cell>
          <cell r="V324">
            <v>-1</v>
          </cell>
          <cell r="W324">
            <v>-1</v>
          </cell>
          <cell r="X324">
            <v>-1</v>
          </cell>
          <cell r="Y324">
            <v>-1</v>
          </cell>
          <cell r="Z324">
            <v>-1</v>
          </cell>
          <cell r="AA324">
            <v>-1</v>
          </cell>
          <cell r="AB324">
            <v>-1</v>
          </cell>
          <cell r="AC324">
            <v>-1</v>
          </cell>
          <cell r="AD324">
            <v>-1</v>
          </cell>
          <cell r="AE324">
            <v>-1</v>
          </cell>
          <cell r="AF324">
            <v>-1</v>
          </cell>
          <cell r="AG324">
            <v>-1</v>
          </cell>
          <cell r="AH324">
            <v>-1</v>
          </cell>
          <cell r="AI324">
            <v>-1</v>
          </cell>
          <cell r="AJ324">
            <v>-1</v>
          </cell>
          <cell r="AK324">
            <v>-1</v>
          </cell>
          <cell r="AL324">
            <v>-1</v>
          </cell>
          <cell r="AM324">
            <v>-1</v>
          </cell>
          <cell r="AN324">
            <v>-1</v>
          </cell>
          <cell r="AO324">
            <v>-1</v>
          </cell>
          <cell r="AP324">
            <v>-1</v>
          </cell>
          <cell r="AQ324">
            <v>-1</v>
          </cell>
          <cell r="AR324">
            <v>-1</v>
          </cell>
          <cell r="AS324">
            <v>-1</v>
          </cell>
          <cell r="AT324">
            <v>-1</v>
          </cell>
          <cell r="AU324">
            <v>-1</v>
          </cell>
          <cell r="AV324">
            <v>-1</v>
          </cell>
          <cell r="AW324">
            <v>-1</v>
          </cell>
          <cell r="AX324">
            <v>-1</v>
          </cell>
          <cell r="AY324">
            <v>-1</v>
          </cell>
          <cell r="AZ324">
            <v>-1</v>
          </cell>
          <cell r="BA324">
            <v>-1</v>
          </cell>
          <cell r="BB324">
            <v>-1</v>
          </cell>
          <cell r="BC324">
            <v>-1</v>
          </cell>
          <cell r="BD324">
            <v>-1</v>
          </cell>
          <cell r="BE324">
            <v>-1</v>
          </cell>
          <cell r="BF324">
            <v>-1</v>
          </cell>
          <cell r="BG324">
            <v>-1</v>
          </cell>
          <cell r="BH324">
            <v>-1</v>
          </cell>
          <cell r="BI324">
            <v>-1</v>
          </cell>
          <cell r="BJ324">
            <v>-1</v>
          </cell>
          <cell r="BK324">
            <v>-1</v>
          </cell>
          <cell r="BL324">
            <v>-1</v>
          </cell>
          <cell r="BM324">
            <v>-1</v>
          </cell>
          <cell r="BN324">
            <v>-1</v>
          </cell>
          <cell r="BO324">
            <v>-1</v>
          </cell>
          <cell r="BP324">
            <v>-1</v>
          </cell>
          <cell r="BQ324">
            <v>-1</v>
          </cell>
          <cell r="BR324">
            <v>-1</v>
          </cell>
          <cell r="BS324">
            <v>-1</v>
          </cell>
          <cell r="BT324">
            <v>-1</v>
          </cell>
          <cell r="BU324">
            <v>-1</v>
          </cell>
          <cell r="BV324">
            <v>-1</v>
          </cell>
          <cell r="BW324">
            <v>-1</v>
          </cell>
          <cell r="BX324">
            <v>-1</v>
          </cell>
          <cell r="BY324">
            <v>-1</v>
          </cell>
          <cell r="BZ324">
            <v>-1</v>
          </cell>
          <cell r="CA324">
            <v>-1</v>
          </cell>
          <cell r="CB324">
            <v>-1</v>
          </cell>
          <cell r="CC324">
            <v>-1</v>
          </cell>
          <cell r="CD324">
            <v>-1</v>
          </cell>
          <cell r="CE324">
            <v>-1</v>
          </cell>
        </row>
        <row r="325">
          <cell r="C325">
            <v>-1</v>
          </cell>
          <cell r="D325">
            <v>-1</v>
          </cell>
          <cell r="E325">
            <v>-1</v>
          </cell>
          <cell r="F325">
            <v>-1</v>
          </cell>
          <cell r="G325">
            <v>-1</v>
          </cell>
          <cell r="H325">
            <v>-1</v>
          </cell>
          <cell r="I325">
            <v>-1</v>
          </cell>
          <cell r="J325">
            <v>-1</v>
          </cell>
          <cell r="K325">
            <v>-1</v>
          </cell>
          <cell r="L325">
            <v>-1</v>
          </cell>
          <cell r="M325">
            <v>-1</v>
          </cell>
          <cell r="N325">
            <v>-1</v>
          </cell>
          <cell r="O325">
            <v>-1</v>
          </cell>
          <cell r="P325">
            <v>-1</v>
          </cell>
          <cell r="Q325">
            <v>-1</v>
          </cell>
          <cell r="R325">
            <v>-1</v>
          </cell>
          <cell r="S325">
            <v>-1</v>
          </cell>
          <cell r="T325">
            <v>-1</v>
          </cell>
          <cell r="U325">
            <v>-1</v>
          </cell>
          <cell r="V325">
            <v>-1</v>
          </cell>
          <cell r="W325">
            <v>-1</v>
          </cell>
          <cell r="X325">
            <v>-1</v>
          </cell>
          <cell r="Y325">
            <v>-1</v>
          </cell>
          <cell r="Z325">
            <v>-1</v>
          </cell>
          <cell r="AA325">
            <v>-1</v>
          </cell>
          <cell r="AB325">
            <v>-1</v>
          </cell>
          <cell r="AC325">
            <v>-1</v>
          </cell>
          <cell r="AD325">
            <v>-1</v>
          </cell>
          <cell r="AE325">
            <v>-1</v>
          </cell>
          <cell r="AF325">
            <v>-1</v>
          </cell>
          <cell r="AG325">
            <v>-1</v>
          </cell>
          <cell r="AH325">
            <v>-1</v>
          </cell>
          <cell r="AI325">
            <v>-1</v>
          </cell>
          <cell r="AJ325">
            <v>-1</v>
          </cell>
          <cell r="AK325">
            <v>-1</v>
          </cell>
          <cell r="AL325">
            <v>-1</v>
          </cell>
          <cell r="AM325">
            <v>-1</v>
          </cell>
          <cell r="AN325">
            <v>-1</v>
          </cell>
          <cell r="AO325">
            <v>-1</v>
          </cell>
          <cell r="AP325">
            <v>-1</v>
          </cell>
          <cell r="AQ325">
            <v>-1</v>
          </cell>
          <cell r="AR325">
            <v>-1</v>
          </cell>
          <cell r="AS325">
            <v>-1</v>
          </cell>
          <cell r="AT325">
            <v>-1</v>
          </cell>
          <cell r="AU325">
            <v>-1</v>
          </cell>
          <cell r="AV325">
            <v>-1</v>
          </cell>
          <cell r="AW325">
            <v>-1</v>
          </cell>
          <cell r="AX325">
            <v>-1</v>
          </cell>
          <cell r="AY325">
            <v>-1</v>
          </cell>
          <cell r="AZ325">
            <v>-1</v>
          </cell>
          <cell r="BA325">
            <v>-1</v>
          </cell>
          <cell r="BB325">
            <v>-1</v>
          </cell>
          <cell r="BC325">
            <v>-1</v>
          </cell>
          <cell r="BD325">
            <v>-1</v>
          </cell>
          <cell r="BE325">
            <v>-1</v>
          </cell>
          <cell r="BF325">
            <v>-1</v>
          </cell>
          <cell r="BG325">
            <v>-1</v>
          </cell>
          <cell r="BH325">
            <v>-1</v>
          </cell>
          <cell r="BI325">
            <v>-1</v>
          </cell>
          <cell r="BJ325">
            <v>-1</v>
          </cell>
          <cell r="BK325">
            <v>-1</v>
          </cell>
          <cell r="BL325">
            <v>-1</v>
          </cell>
          <cell r="BM325">
            <v>-1</v>
          </cell>
          <cell r="BN325">
            <v>-1</v>
          </cell>
          <cell r="BO325">
            <v>-1</v>
          </cell>
          <cell r="BP325">
            <v>-1</v>
          </cell>
          <cell r="BQ325">
            <v>-1</v>
          </cell>
          <cell r="BR325">
            <v>-1</v>
          </cell>
          <cell r="BS325">
            <v>-1</v>
          </cell>
          <cell r="BT325">
            <v>-1</v>
          </cell>
          <cell r="BU325">
            <v>-1</v>
          </cell>
          <cell r="BV325">
            <v>-1</v>
          </cell>
          <cell r="BW325">
            <v>-1</v>
          </cell>
          <cell r="BX325">
            <v>-1</v>
          </cell>
          <cell r="BY325">
            <v>-1</v>
          </cell>
          <cell r="BZ325">
            <v>-1</v>
          </cell>
          <cell r="CA325">
            <v>-1</v>
          </cell>
          <cell r="CB325">
            <v>-1</v>
          </cell>
          <cell r="CC325">
            <v>-1</v>
          </cell>
          <cell r="CD325">
            <v>-1</v>
          </cell>
          <cell r="CE325">
            <v>-1</v>
          </cell>
        </row>
        <row r="326">
          <cell r="C326">
            <v>-1</v>
          </cell>
          <cell r="D326">
            <v>-1</v>
          </cell>
          <cell r="E326">
            <v>-1</v>
          </cell>
          <cell r="F326">
            <v>-1</v>
          </cell>
          <cell r="G326">
            <v>-1</v>
          </cell>
          <cell r="H326">
            <v>-1</v>
          </cell>
          <cell r="I326">
            <v>-1</v>
          </cell>
          <cell r="J326">
            <v>-1</v>
          </cell>
          <cell r="K326">
            <v>-1</v>
          </cell>
          <cell r="L326">
            <v>-1</v>
          </cell>
          <cell r="M326">
            <v>-1</v>
          </cell>
          <cell r="N326">
            <v>-1</v>
          </cell>
          <cell r="O326">
            <v>-1</v>
          </cell>
          <cell r="P326">
            <v>-1</v>
          </cell>
          <cell r="Q326">
            <v>-1</v>
          </cell>
          <cell r="R326">
            <v>-1</v>
          </cell>
          <cell r="S326">
            <v>-1</v>
          </cell>
          <cell r="T326">
            <v>-1</v>
          </cell>
          <cell r="U326">
            <v>-1</v>
          </cell>
          <cell r="V326">
            <v>-1</v>
          </cell>
          <cell r="W326">
            <v>-1</v>
          </cell>
          <cell r="X326">
            <v>-1</v>
          </cell>
          <cell r="Y326">
            <v>-1</v>
          </cell>
          <cell r="Z326">
            <v>-1</v>
          </cell>
          <cell r="AA326">
            <v>-1</v>
          </cell>
          <cell r="AB326">
            <v>-1</v>
          </cell>
          <cell r="AC326">
            <v>-1</v>
          </cell>
          <cell r="AD326">
            <v>-1</v>
          </cell>
          <cell r="AE326">
            <v>-1</v>
          </cell>
          <cell r="AF326">
            <v>-1</v>
          </cell>
          <cell r="AG326">
            <v>-1</v>
          </cell>
          <cell r="AH326">
            <v>-1</v>
          </cell>
          <cell r="AI326">
            <v>-1</v>
          </cell>
          <cell r="AJ326">
            <v>-1</v>
          </cell>
          <cell r="AK326">
            <v>-1</v>
          </cell>
          <cell r="AL326">
            <v>-1</v>
          </cell>
          <cell r="AM326">
            <v>-1</v>
          </cell>
          <cell r="AN326">
            <v>-1</v>
          </cell>
          <cell r="AO326">
            <v>-1</v>
          </cell>
          <cell r="AP326">
            <v>-1</v>
          </cell>
          <cell r="AQ326">
            <v>-1</v>
          </cell>
          <cell r="AR326">
            <v>-1</v>
          </cell>
          <cell r="AS326">
            <v>-1</v>
          </cell>
          <cell r="AT326">
            <v>-1</v>
          </cell>
          <cell r="AU326">
            <v>-1</v>
          </cell>
          <cell r="AV326">
            <v>-1</v>
          </cell>
          <cell r="AW326">
            <v>-1</v>
          </cell>
          <cell r="AX326">
            <v>-1</v>
          </cell>
          <cell r="AY326">
            <v>-1</v>
          </cell>
          <cell r="AZ326">
            <v>-1</v>
          </cell>
          <cell r="BA326">
            <v>-1</v>
          </cell>
          <cell r="BB326">
            <v>-1</v>
          </cell>
          <cell r="BC326">
            <v>-1</v>
          </cell>
          <cell r="BD326">
            <v>-1</v>
          </cell>
          <cell r="BE326">
            <v>-1</v>
          </cell>
          <cell r="BF326">
            <v>-1</v>
          </cell>
          <cell r="BG326">
            <v>-1</v>
          </cell>
          <cell r="BH326">
            <v>-1</v>
          </cell>
          <cell r="BI326">
            <v>-1</v>
          </cell>
          <cell r="BJ326">
            <v>-1</v>
          </cell>
          <cell r="BK326">
            <v>-1</v>
          </cell>
          <cell r="BL326">
            <v>-1</v>
          </cell>
          <cell r="BM326">
            <v>-1</v>
          </cell>
          <cell r="BN326">
            <v>-1</v>
          </cell>
          <cell r="BO326">
            <v>-1</v>
          </cell>
          <cell r="BP326">
            <v>-1</v>
          </cell>
          <cell r="BQ326">
            <v>-1</v>
          </cell>
          <cell r="BR326">
            <v>-1</v>
          </cell>
          <cell r="BS326">
            <v>-1</v>
          </cell>
          <cell r="BT326">
            <v>-1</v>
          </cell>
          <cell r="BU326">
            <v>-1</v>
          </cell>
          <cell r="BV326">
            <v>-1</v>
          </cell>
          <cell r="BW326">
            <v>-1</v>
          </cell>
          <cell r="BX326">
            <v>-1</v>
          </cell>
          <cell r="BY326">
            <v>-1</v>
          </cell>
          <cell r="BZ326">
            <v>-1</v>
          </cell>
          <cell r="CA326">
            <v>-1</v>
          </cell>
          <cell r="CB326">
            <v>-1</v>
          </cell>
          <cell r="CC326">
            <v>-1</v>
          </cell>
          <cell r="CD326">
            <v>-1</v>
          </cell>
          <cell r="CE326">
            <v>-1</v>
          </cell>
        </row>
        <row r="327">
          <cell r="C327">
            <v>-1</v>
          </cell>
          <cell r="D327">
            <v>-1</v>
          </cell>
          <cell r="E327">
            <v>-1</v>
          </cell>
          <cell r="F327">
            <v>-1</v>
          </cell>
          <cell r="G327">
            <v>-1</v>
          </cell>
          <cell r="H327">
            <v>-1</v>
          </cell>
          <cell r="I327">
            <v>-1</v>
          </cell>
          <cell r="J327">
            <v>-1</v>
          </cell>
          <cell r="K327">
            <v>-1</v>
          </cell>
          <cell r="L327">
            <v>-1</v>
          </cell>
          <cell r="M327">
            <v>-1</v>
          </cell>
          <cell r="N327">
            <v>-1</v>
          </cell>
          <cell r="O327">
            <v>-1</v>
          </cell>
          <cell r="P327">
            <v>-1</v>
          </cell>
          <cell r="Q327">
            <v>-1</v>
          </cell>
          <cell r="R327">
            <v>-1</v>
          </cell>
          <cell r="S327">
            <v>-1</v>
          </cell>
          <cell r="T327">
            <v>-1</v>
          </cell>
          <cell r="U327">
            <v>-1</v>
          </cell>
          <cell r="V327">
            <v>-1</v>
          </cell>
          <cell r="W327">
            <v>-1</v>
          </cell>
          <cell r="X327">
            <v>-1</v>
          </cell>
          <cell r="Y327">
            <v>-1</v>
          </cell>
          <cell r="Z327">
            <v>-1</v>
          </cell>
          <cell r="AA327">
            <v>-1</v>
          </cell>
          <cell r="AB327">
            <v>-1</v>
          </cell>
          <cell r="AC327">
            <v>-1</v>
          </cell>
          <cell r="AD327">
            <v>-1</v>
          </cell>
          <cell r="AE327">
            <v>-1</v>
          </cell>
          <cell r="AF327">
            <v>-1</v>
          </cell>
          <cell r="AG327">
            <v>-1</v>
          </cell>
          <cell r="AH327">
            <v>-1</v>
          </cell>
          <cell r="AI327">
            <v>-1</v>
          </cell>
          <cell r="AJ327">
            <v>-1</v>
          </cell>
          <cell r="AK327">
            <v>-1</v>
          </cell>
          <cell r="AL327">
            <v>-1</v>
          </cell>
          <cell r="AM327">
            <v>-1</v>
          </cell>
          <cell r="AN327">
            <v>-1</v>
          </cell>
          <cell r="AO327">
            <v>-1</v>
          </cell>
          <cell r="AP327">
            <v>-1</v>
          </cell>
          <cell r="AQ327">
            <v>-1</v>
          </cell>
          <cell r="AR327">
            <v>-1</v>
          </cell>
          <cell r="AS327">
            <v>-1</v>
          </cell>
          <cell r="AT327">
            <v>-1</v>
          </cell>
          <cell r="AU327">
            <v>-1</v>
          </cell>
          <cell r="AV327">
            <v>-1</v>
          </cell>
          <cell r="AW327">
            <v>-1</v>
          </cell>
          <cell r="AX327">
            <v>-1</v>
          </cell>
          <cell r="AY327">
            <v>-1</v>
          </cell>
          <cell r="AZ327">
            <v>-1</v>
          </cell>
          <cell r="BA327">
            <v>-1</v>
          </cell>
          <cell r="BB327">
            <v>-1</v>
          </cell>
          <cell r="BC327">
            <v>-1</v>
          </cell>
          <cell r="BD327">
            <v>-1</v>
          </cell>
          <cell r="BE327">
            <v>-1</v>
          </cell>
          <cell r="BF327">
            <v>-1</v>
          </cell>
          <cell r="BG327">
            <v>-1</v>
          </cell>
          <cell r="BH327">
            <v>-1</v>
          </cell>
          <cell r="BI327">
            <v>-1</v>
          </cell>
          <cell r="BJ327">
            <v>-1</v>
          </cell>
          <cell r="BK327">
            <v>-1</v>
          </cell>
          <cell r="BL327">
            <v>-1</v>
          </cell>
          <cell r="BM327">
            <v>-1</v>
          </cell>
          <cell r="BN327">
            <v>-1</v>
          </cell>
          <cell r="BO327">
            <v>-1</v>
          </cell>
          <cell r="BP327">
            <v>-1</v>
          </cell>
          <cell r="BQ327">
            <v>-1</v>
          </cell>
          <cell r="BR327">
            <v>-1</v>
          </cell>
          <cell r="BS327">
            <v>-1</v>
          </cell>
          <cell r="BT327">
            <v>-1</v>
          </cell>
          <cell r="BU327">
            <v>-1</v>
          </cell>
          <cell r="BV327">
            <v>-1</v>
          </cell>
          <cell r="BW327">
            <v>-1</v>
          </cell>
          <cell r="BX327">
            <v>-1</v>
          </cell>
          <cell r="BY327">
            <v>-1</v>
          </cell>
          <cell r="BZ327">
            <v>-1</v>
          </cell>
          <cell r="CA327">
            <v>-1</v>
          </cell>
          <cell r="CB327">
            <v>-1</v>
          </cell>
          <cell r="CC327">
            <v>-1</v>
          </cell>
          <cell r="CD327">
            <v>-1</v>
          </cell>
          <cell r="CE327">
            <v>-1</v>
          </cell>
        </row>
        <row r="328">
          <cell r="C328">
            <v>-1</v>
          </cell>
          <cell r="D328">
            <v>-1</v>
          </cell>
          <cell r="E328">
            <v>-1</v>
          </cell>
          <cell r="F328">
            <v>-1</v>
          </cell>
          <cell r="G328">
            <v>-1</v>
          </cell>
          <cell r="H328">
            <v>-1</v>
          </cell>
          <cell r="I328">
            <v>-1</v>
          </cell>
          <cell r="J328">
            <v>-1</v>
          </cell>
          <cell r="K328">
            <v>-1</v>
          </cell>
          <cell r="L328">
            <v>-1</v>
          </cell>
          <cell r="M328">
            <v>-1</v>
          </cell>
          <cell r="N328">
            <v>-1</v>
          </cell>
          <cell r="O328">
            <v>-1</v>
          </cell>
          <cell r="P328">
            <v>-1</v>
          </cell>
          <cell r="Q328">
            <v>-1</v>
          </cell>
          <cell r="R328">
            <v>-1</v>
          </cell>
          <cell r="S328">
            <v>-1</v>
          </cell>
          <cell r="T328">
            <v>-1</v>
          </cell>
          <cell r="U328">
            <v>-1</v>
          </cell>
          <cell r="V328">
            <v>-1</v>
          </cell>
          <cell r="W328">
            <v>-1</v>
          </cell>
          <cell r="X328">
            <v>-1</v>
          </cell>
          <cell r="Y328">
            <v>-1</v>
          </cell>
          <cell r="Z328">
            <v>-1</v>
          </cell>
          <cell r="AA328">
            <v>-1</v>
          </cell>
          <cell r="AB328">
            <v>-1</v>
          </cell>
          <cell r="AC328">
            <v>-1</v>
          </cell>
          <cell r="AD328">
            <v>-1</v>
          </cell>
          <cell r="AE328">
            <v>-1</v>
          </cell>
          <cell r="AF328">
            <v>-1</v>
          </cell>
          <cell r="AG328">
            <v>-1</v>
          </cell>
          <cell r="AH328">
            <v>-1</v>
          </cell>
          <cell r="AI328">
            <v>-1</v>
          </cell>
          <cell r="AJ328">
            <v>-1</v>
          </cell>
          <cell r="AK328">
            <v>-1</v>
          </cell>
          <cell r="AL328">
            <v>-1</v>
          </cell>
          <cell r="AM328">
            <v>-1</v>
          </cell>
          <cell r="AN328">
            <v>-1</v>
          </cell>
          <cell r="AO328">
            <v>-1</v>
          </cell>
          <cell r="AP328">
            <v>-1</v>
          </cell>
          <cell r="AQ328">
            <v>-1</v>
          </cell>
          <cell r="AR328">
            <v>-1</v>
          </cell>
          <cell r="AS328">
            <v>-1</v>
          </cell>
          <cell r="AT328">
            <v>-1</v>
          </cell>
          <cell r="AU328">
            <v>-1</v>
          </cell>
          <cell r="AV328">
            <v>-1</v>
          </cell>
          <cell r="AW328">
            <v>-1</v>
          </cell>
          <cell r="AX328">
            <v>-1</v>
          </cell>
          <cell r="AY328">
            <v>-1</v>
          </cell>
          <cell r="AZ328">
            <v>-1</v>
          </cell>
          <cell r="BA328">
            <v>-1</v>
          </cell>
          <cell r="BB328">
            <v>-1</v>
          </cell>
          <cell r="BC328">
            <v>-1</v>
          </cell>
          <cell r="BD328">
            <v>-1</v>
          </cell>
          <cell r="BE328">
            <v>-1</v>
          </cell>
          <cell r="BF328">
            <v>-1</v>
          </cell>
          <cell r="BG328">
            <v>-1</v>
          </cell>
          <cell r="BH328">
            <v>-1</v>
          </cell>
          <cell r="BI328">
            <v>-1</v>
          </cell>
          <cell r="BJ328">
            <v>-1</v>
          </cell>
          <cell r="BK328">
            <v>-1</v>
          </cell>
          <cell r="BL328">
            <v>-1</v>
          </cell>
          <cell r="BM328">
            <v>-1</v>
          </cell>
          <cell r="BN328">
            <v>-1</v>
          </cell>
          <cell r="BO328">
            <v>-1</v>
          </cell>
          <cell r="BP328">
            <v>-1</v>
          </cell>
          <cell r="BQ328">
            <v>-1</v>
          </cell>
          <cell r="BR328">
            <v>-1</v>
          </cell>
          <cell r="BS328">
            <v>-1</v>
          </cell>
          <cell r="BT328">
            <v>-1</v>
          </cell>
          <cell r="BU328">
            <v>-1</v>
          </cell>
          <cell r="BV328">
            <v>-1</v>
          </cell>
          <cell r="BW328">
            <v>-1</v>
          </cell>
          <cell r="BX328">
            <v>-1</v>
          </cell>
          <cell r="BY328">
            <v>-1</v>
          </cell>
          <cell r="BZ328">
            <v>-1</v>
          </cell>
          <cell r="CA328">
            <v>-1</v>
          </cell>
          <cell r="CB328">
            <v>-1</v>
          </cell>
          <cell r="CC328">
            <v>-1</v>
          </cell>
          <cell r="CD328">
            <v>-1</v>
          </cell>
          <cell r="CE328">
            <v>-1</v>
          </cell>
        </row>
        <row r="329">
          <cell r="C329">
            <v>-1</v>
          </cell>
          <cell r="D329">
            <v>-1</v>
          </cell>
          <cell r="E329">
            <v>-1</v>
          </cell>
          <cell r="F329">
            <v>-1</v>
          </cell>
          <cell r="G329">
            <v>-1</v>
          </cell>
          <cell r="H329">
            <v>-1</v>
          </cell>
          <cell r="I329">
            <v>-1</v>
          </cell>
          <cell r="J329">
            <v>-1</v>
          </cell>
          <cell r="K329">
            <v>-1</v>
          </cell>
          <cell r="L329">
            <v>-1</v>
          </cell>
          <cell r="M329">
            <v>-1</v>
          </cell>
          <cell r="N329">
            <v>-1</v>
          </cell>
          <cell r="O329">
            <v>-1</v>
          </cell>
          <cell r="P329">
            <v>-1</v>
          </cell>
          <cell r="Q329">
            <v>-1</v>
          </cell>
          <cell r="R329">
            <v>-1</v>
          </cell>
          <cell r="S329">
            <v>-1</v>
          </cell>
          <cell r="T329">
            <v>-1</v>
          </cell>
          <cell r="U329">
            <v>-1</v>
          </cell>
          <cell r="V329">
            <v>-1</v>
          </cell>
          <cell r="W329">
            <v>-1</v>
          </cell>
          <cell r="X329">
            <v>-1</v>
          </cell>
          <cell r="Y329">
            <v>-1</v>
          </cell>
          <cell r="Z329">
            <v>-1</v>
          </cell>
          <cell r="AA329">
            <v>-1</v>
          </cell>
          <cell r="AB329">
            <v>-1</v>
          </cell>
          <cell r="AC329">
            <v>-1</v>
          </cell>
          <cell r="AD329">
            <v>-1</v>
          </cell>
          <cell r="AE329">
            <v>-1</v>
          </cell>
          <cell r="AF329">
            <v>-1</v>
          </cell>
          <cell r="AG329">
            <v>-1</v>
          </cell>
          <cell r="AH329">
            <v>-1</v>
          </cell>
          <cell r="AI329">
            <v>-1</v>
          </cell>
          <cell r="AJ329">
            <v>-1</v>
          </cell>
          <cell r="AK329">
            <v>-1</v>
          </cell>
          <cell r="AL329">
            <v>-1</v>
          </cell>
          <cell r="AM329">
            <v>-1</v>
          </cell>
          <cell r="AN329">
            <v>-1</v>
          </cell>
          <cell r="AO329">
            <v>-1</v>
          </cell>
          <cell r="AP329">
            <v>-1</v>
          </cell>
          <cell r="AQ329">
            <v>-1</v>
          </cell>
          <cell r="AR329">
            <v>-1</v>
          </cell>
          <cell r="AS329">
            <v>-1</v>
          </cell>
          <cell r="AT329">
            <v>-1</v>
          </cell>
          <cell r="AU329">
            <v>-1</v>
          </cell>
          <cell r="AV329">
            <v>-1</v>
          </cell>
          <cell r="AW329">
            <v>-1</v>
          </cell>
          <cell r="AX329">
            <v>-1</v>
          </cell>
          <cell r="AY329">
            <v>-1</v>
          </cell>
          <cell r="AZ329">
            <v>-1</v>
          </cell>
          <cell r="BA329">
            <v>-1</v>
          </cell>
          <cell r="BB329">
            <v>-1</v>
          </cell>
          <cell r="BC329">
            <v>-1</v>
          </cell>
          <cell r="BD329">
            <v>-1</v>
          </cell>
          <cell r="BE329">
            <v>-1</v>
          </cell>
          <cell r="BF329">
            <v>-1</v>
          </cell>
          <cell r="BG329">
            <v>-1</v>
          </cell>
          <cell r="BH329">
            <v>-1</v>
          </cell>
          <cell r="BI329">
            <v>-1</v>
          </cell>
          <cell r="BJ329">
            <v>-1</v>
          </cell>
          <cell r="BK329">
            <v>-1</v>
          </cell>
          <cell r="BL329">
            <v>-1</v>
          </cell>
          <cell r="BM329">
            <v>-1</v>
          </cell>
          <cell r="BN329">
            <v>-1</v>
          </cell>
          <cell r="BO329">
            <v>-1</v>
          </cell>
          <cell r="BP329">
            <v>-1</v>
          </cell>
          <cell r="BQ329">
            <v>-1</v>
          </cell>
          <cell r="BR329">
            <v>-1</v>
          </cell>
          <cell r="BS329">
            <v>-1</v>
          </cell>
          <cell r="BT329">
            <v>-1</v>
          </cell>
          <cell r="BU329">
            <v>-1</v>
          </cell>
          <cell r="BV329">
            <v>-1</v>
          </cell>
          <cell r="BW329">
            <v>-1</v>
          </cell>
          <cell r="BX329">
            <v>-1</v>
          </cell>
          <cell r="BY329">
            <v>-1</v>
          </cell>
          <cell r="BZ329">
            <v>-1</v>
          </cell>
          <cell r="CA329">
            <v>-1</v>
          </cell>
          <cell r="CB329">
            <v>-1</v>
          </cell>
          <cell r="CC329">
            <v>-1</v>
          </cell>
          <cell r="CD329">
            <v>-1</v>
          </cell>
          <cell r="CE329">
            <v>-1</v>
          </cell>
        </row>
        <row r="330">
          <cell r="C330">
            <v>-1</v>
          </cell>
          <cell r="D330">
            <v>-1</v>
          </cell>
          <cell r="E330">
            <v>-1</v>
          </cell>
          <cell r="F330">
            <v>-1</v>
          </cell>
          <cell r="G330">
            <v>-1</v>
          </cell>
          <cell r="H330">
            <v>-1</v>
          </cell>
          <cell r="I330">
            <v>-1</v>
          </cell>
          <cell r="J330">
            <v>-1</v>
          </cell>
          <cell r="K330">
            <v>-1</v>
          </cell>
          <cell r="L330">
            <v>-1</v>
          </cell>
          <cell r="M330">
            <v>-1</v>
          </cell>
          <cell r="N330">
            <v>-1</v>
          </cell>
          <cell r="O330">
            <v>-1</v>
          </cell>
          <cell r="P330">
            <v>-1</v>
          </cell>
          <cell r="Q330">
            <v>-1</v>
          </cell>
          <cell r="R330">
            <v>-1</v>
          </cell>
          <cell r="S330">
            <v>-1</v>
          </cell>
          <cell r="T330">
            <v>-1</v>
          </cell>
          <cell r="U330">
            <v>-1</v>
          </cell>
          <cell r="V330">
            <v>-1</v>
          </cell>
          <cell r="W330">
            <v>-1</v>
          </cell>
          <cell r="X330">
            <v>-1</v>
          </cell>
          <cell r="Y330">
            <v>-1</v>
          </cell>
          <cell r="Z330">
            <v>-1</v>
          </cell>
          <cell r="AA330">
            <v>-1</v>
          </cell>
          <cell r="AB330">
            <v>-1</v>
          </cell>
          <cell r="AC330">
            <v>-1</v>
          </cell>
          <cell r="AD330">
            <v>-1</v>
          </cell>
          <cell r="AE330">
            <v>-1</v>
          </cell>
          <cell r="AF330">
            <v>-1</v>
          </cell>
          <cell r="AG330">
            <v>-1</v>
          </cell>
          <cell r="AH330">
            <v>-1</v>
          </cell>
          <cell r="AI330">
            <v>-1</v>
          </cell>
          <cell r="AJ330">
            <v>-1</v>
          </cell>
          <cell r="AK330">
            <v>-1</v>
          </cell>
          <cell r="AL330">
            <v>-1</v>
          </cell>
          <cell r="AM330">
            <v>-1</v>
          </cell>
          <cell r="AN330">
            <v>-1</v>
          </cell>
          <cell r="AO330">
            <v>-1</v>
          </cell>
          <cell r="AP330">
            <v>-1</v>
          </cell>
          <cell r="AQ330">
            <v>-1</v>
          </cell>
          <cell r="AR330">
            <v>-1</v>
          </cell>
          <cell r="AS330">
            <v>-1</v>
          </cell>
          <cell r="AT330">
            <v>-1</v>
          </cell>
          <cell r="AU330">
            <v>-1</v>
          </cell>
          <cell r="AV330">
            <v>-1</v>
          </cell>
          <cell r="AW330">
            <v>-1</v>
          </cell>
          <cell r="AX330">
            <v>-1</v>
          </cell>
          <cell r="AY330">
            <v>-1</v>
          </cell>
          <cell r="AZ330">
            <v>-1</v>
          </cell>
          <cell r="BA330">
            <v>-1</v>
          </cell>
          <cell r="BB330">
            <v>-1</v>
          </cell>
          <cell r="BC330">
            <v>-1</v>
          </cell>
          <cell r="BD330">
            <v>-1</v>
          </cell>
          <cell r="BE330">
            <v>-1</v>
          </cell>
          <cell r="BF330">
            <v>-1</v>
          </cell>
          <cell r="BG330">
            <v>-1</v>
          </cell>
          <cell r="BH330">
            <v>-1</v>
          </cell>
          <cell r="BI330">
            <v>-1</v>
          </cell>
          <cell r="BJ330">
            <v>-1</v>
          </cell>
          <cell r="BK330">
            <v>-1</v>
          </cell>
          <cell r="BL330">
            <v>-1</v>
          </cell>
          <cell r="BM330">
            <v>-1</v>
          </cell>
          <cell r="BN330">
            <v>-1</v>
          </cell>
          <cell r="BO330">
            <v>-1</v>
          </cell>
          <cell r="BP330">
            <v>-1</v>
          </cell>
          <cell r="BQ330">
            <v>-1</v>
          </cell>
          <cell r="BR330">
            <v>-1</v>
          </cell>
          <cell r="BS330">
            <v>-1</v>
          </cell>
          <cell r="BT330">
            <v>-1</v>
          </cell>
          <cell r="BU330">
            <v>-1</v>
          </cell>
          <cell r="BV330">
            <v>-1</v>
          </cell>
          <cell r="BW330">
            <v>-1</v>
          </cell>
          <cell r="BX330">
            <v>-1</v>
          </cell>
          <cell r="BY330">
            <v>-1</v>
          </cell>
          <cell r="BZ330">
            <v>-1</v>
          </cell>
          <cell r="CA330">
            <v>-1</v>
          </cell>
          <cell r="CB330">
            <v>-1</v>
          </cell>
          <cell r="CC330">
            <v>-1</v>
          </cell>
          <cell r="CD330">
            <v>-1</v>
          </cell>
          <cell r="CE330">
            <v>-1</v>
          </cell>
        </row>
        <row r="331">
          <cell r="C331">
            <v>-1</v>
          </cell>
          <cell r="D331">
            <v>-1</v>
          </cell>
          <cell r="E331">
            <v>-1</v>
          </cell>
          <cell r="F331">
            <v>-1</v>
          </cell>
          <cell r="G331">
            <v>-1</v>
          </cell>
          <cell r="H331">
            <v>-1</v>
          </cell>
          <cell r="I331">
            <v>-1</v>
          </cell>
          <cell r="J331">
            <v>-1</v>
          </cell>
          <cell r="K331">
            <v>-1</v>
          </cell>
          <cell r="L331">
            <v>-1</v>
          </cell>
          <cell r="M331">
            <v>-1</v>
          </cell>
          <cell r="N331">
            <v>-1</v>
          </cell>
          <cell r="O331">
            <v>-1</v>
          </cell>
          <cell r="P331">
            <v>-1</v>
          </cell>
          <cell r="Q331">
            <v>-1</v>
          </cell>
          <cell r="R331">
            <v>-1</v>
          </cell>
          <cell r="S331">
            <v>-1</v>
          </cell>
          <cell r="T331">
            <v>-1</v>
          </cell>
          <cell r="U331">
            <v>-1</v>
          </cell>
          <cell r="V331">
            <v>-1</v>
          </cell>
          <cell r="W331">
            <v>-1</v>
          </cell>
          <cell r="X331">
            <v>-1</v>
          </cell>
          <cell r="Y331">
            <v>-1</v>
          </cell>
          <cell r="Z331">
            <v>-1</v>
          </cell>
          <cell r="AA331">
            <v>-1</v>
          </cell>
          <cell r="AB331">
            <v>-1</v>
          </cell>
          <cell r="AC331">
            <v>-1</v>
          </cell>
          <cell r="AD331">
            <v>-1</v>
          </cell>
          <cell r="AE331">
            <v>-1</v>
          </cell>
          <cell r="AF331">
            <v>-1</v>
          </cell>
          <cell r="AG331">
            <v>-1</v>
          </cell>
          <cell r="AH331">
            <v>-1</v>
          </cell>
          <cell r="AI331">
            <v>-1</v>
          </cell>
          <cell r="AJ331">
            <v>-1</v>
          </cell>
          <cell r="AK331">
            <v>-1</v>
          </cell>
          <cell r="AL331">
            <v>-1</v>
          </cell>
          <cell r="AM331">
            <v>-1</v>
          </cell>
          <cell r="AN331">
            <v>-1</v>
          </cell>
          <cell r="AO331">
            <v>-1</v>
          </cell>
          <cell r="AP331">
            <v>-1</v>
          </cell>
          <cell r="AQ331">
            <v>-1</v>
          </cell>
          <cell r="AR331">
            <v>-1</v>
          </cell>
          <cell r="AS331">
            <v>-1</v>
          </cell>
          <cell r="AT331">
            <v>-1</v>
          </cell>
          <cell r="AU331">
            <v>-1</v>
          </cell>
          <cell r="AV331">
            <v>-1</v>
          </cell>
          <cell r="AW331">
            <v>-1</v>
          </cell>
          <cell r="AX331">
            <v>-1</v>
          </cell>
          <cell r="AY331">
            <v>-1</v>
          </cell>
          <cell r="AZ331">
            <v>-1</v>
          </cell>
          <cell r="BA331">
            <v>-1</v>
          </cell>
          <cell r="BB331">
            <v>-1</v>
          </cell>
          <cell r="BC331">
            <v>-1</v>
          </cell>
          <cell r="BD331">
            <v>-1</v>
          </cell>
          <cell r="BE331">
            <v>-1</v>
          </cell>
          <cell r="BF331">
            <v>-1</v>
          </cell>
          <cell r="BG331">
            <v>-1</v>
          </cell>
          <cell r="BH331">
            <v>-1</v>
          </cell>
          <cell r="BI331">
            <v>-1</v>
          </cell>
          <cell r="BJ331">
            <v>-1</v>
          </cell>
          <cell r="BK331">
            <v>-1</v>
          </cell>
          <cell r="BL331">
            <v>-1</v>
          </cell>
          <cell r="BM331">
            <v>-1</v>
          </cell>
          <cell r="BN331">
            <v>-1</v>
          </cell>
          <cell r="BO331">
            <v>-1</v>
          </cell>
          <cell r="BP331">
            <v>-1</v>
          </cell>
          <cell r="BQ331">
            <v>-1</v>
          </cell>
          <cell r="BR331">
            <v>-1</v>
          </cell>
          <cell r="BS331">
            <v>-1</v>
          </cell>
          <cell r="BT331">
            <v>-1</v>
          </cell>
          <cell r="BU331">
            <v>-1</v>
          </cell>
          <cell r="BV331">
            <v>-1</v>
          </cell>
          <cell r="BW331">
            <v>-1</v>
          </cell>
          <cell r="BX331">
            <v>-1</v>
          </cell>
          <cell r="BY331">
            <v>-1</v>
          </cell>
          <cell r="BZ331">
            <v>-1</v>
          </cell>
          <cell r="CA331">
            <v>-1</v>
          </cell>
          <cell r="CB331">
            <v>-1</v>
          </cell>
          <cell r="CC331">
            <v>-1</v>
          </cell>
          <cell r="CD331">
            <v>-1</v>
          </cell>
          <cell r="CE331">
            <v>-1</v>
          </cell>
        </row>
        <row r="332">
          <cell r="C332">
            <v>-1</v>
          </cell>
          <cell r="D332">
            <v>-1</v>
          </cell>
          <cell r="E332">
            <v>-1</v>
          </cell>
          <cell r="F332">
            <v>-1</v>
          </cell>
          <cell r="G332">
            <v>-1</v>
          </cell>
          <cell r="H332">
            <v>-1</v>
          </cell>
          <cell r="I332">
            <v>-1</v>
          </cell>
          <cell r="J332">
            <v>-1</v>
          </cell>
          <cell r="K332">
            <v>-1</v>
          </cell>
          <cell r="L332">
            <v>-1</v>
          </cell>
          <cell r="M332">
            <v>-1</v>
          </cell>
          <cell r="N332">
            <v>-1</v>
          </cell>
          <cell r="O332">
            <v>-1</v>
          </cell>
          <cell r="P332">
            <v>-1</v>
          </cell>
          <cell r="Q332">
            <v>-1</v>
          </cell>
          <cell r="R332">
            <v>-1</v>
          </cell>
          <cell r="S332">
            <v>-1</v>
          </cell>
          <cell r="T332">
            <v>-1</v>
          </cell>
          <cell r="U332">
            <v>-1</v>
          </cell>
          <cell r="V332">
            <v>-1</v>
          </cell>
          <cell r="W332">
            <v>-1</v>
          </cell>
          <cell r="X332">
            <v>-1</v>
          </cell>
          <cell r="Y332">
            <v>-1</v>
          </cell>
          <cell r="Z332">
            <v>-1</v>
          </cell>
          <cell r="AA332">
            <v>-1</v>
          </cell>
          <cell r="AB332">
            <v>-1</v>
          </cell>
          <cell r="AC332">
            <v>-1</v>
          </cell>
          <cell r="AD332">
            <v>-1</v>
          </cell>
          <cell r="AE332">
            <v>-1</v>
          </cell>
          <cell r="AF332">
            <v>-1</v>
          </cell>
          <cell r="AG332">
            <v>-1</v>
          </cell>
          <cell r="AH332">
            <v>-1</v>
          </cell>
          <cell r="AI332">
            <v>-1</v>
          </cell>
          <cell r="AJ332">
            <v>-1</v>
          </cell>
          <cell r="AK332">
            <v>-1</v>
          </cell>
          <cell r="AL332">
            <v>-1</v>
          </cell>
          <cell r="AM332">
            <v>-1</v>
          </cell>
          <cell r="AN332">
            <v>-1</v>
          </cell>
          <cell r="AO332">
            <v>-1</v>
          </cell>
          <cell r="AP332">
            <v>-1</v>
          </cell>
          <cell r="AQ332">
            <v>-1</v>
          </cell>
          <cell r="AR332">
            <v>-1</v>
          </cell>
          <cell r="AS332">
            <v>-1</v>
          </cell>
          <cell r="AT332">
            <v>-1</v>
          </cell>
          <cell r="AU332">
            <v>-1</v>
          </cell>
          <cell r="AV332">
            <v>-1</v>
          </cell>
          <cell r="AW332">
            <v>-1</v>
          </cell>
          <cell r="AX332">
            <v>-1</v>
          </cell>
          <cell r="AY332">
            <v>-1</v>
          </cell>
          <cell r="AZ332">
            <v>-1</v>
          </cell>
          <cell r="BA332">
            <v>-1</v>
          </cell>
          <cell r="BB332">
            <v>-1</v>
          </cell>
          <cell r="BC332">
            <v>-1</v>
          </cell>
          <cell r="BD332">
            <v>-1</v>
          </cell>
          <cell r="BE332">
            <v>-1</v>
          </cell>
          <cell r="BF332">
            <v>-1</v>
          </cell>
          <cell r="BG332">
            <v>-1</v>
          </cell>
          <cell r="BH332">
            <v>-1</v>
          </cell>
          <cell r="BI332">
            <v>-1</v>
          </cell>
          <cell r="BJ332">
            <v>-1</v>
          </cell>
          <cell r="BK332">
            <v>-1</v>
          </cell>
          <cell r="BL332">
            <v>-1</v>
          </cell>
          <cell r="BM332">
            <v>-1</v>
          </cell>
          <cell r="BN332">
            <v>-1</v>
          </cell>
          <cell r="BO332">
            <v>-1</v>
          </cell>
          <cell r="BP332">
            <v>-1</v>
          </cell>
          <cell r="BQ332">
            <v>-1</v>
          </cell>
          <cell r="BR332">
            <v>-1</v>
          </cell>
          <cell r="BS332">
            <v>-1</v>
          </cell>
          <cell r="BT332">
            <v>-1</v>
          </cell>
          <cell r="BU332">
            <v>-1</v>
          </cell>
          <cell r="BV332">
            <v>-1</v>
          </cell>
          <cell r="BW332">
            <v>-1</v>
          </cell>
          <cell r="BX332">
            <v>-1</v>
          </cell>
          <cell r="BY332">
            <v>-1</v>
          </cell>
          <cell r="BZ332">
            <v>-1</v>
          </cell>
          <cell r="CA332">
            <v>-1</v>
          </cell>
          <cell r="CB332">
            <v>-1</v>
          </cell>
          <cell r="CC332">
            <v>-1</v>
          </cell>
          <cell r="CD332">
            <v>-1</v>
          </cell>
          <cell r="CE332">
            <v>-1</v>
          </cell>
        </row>
        <row r="333">
          <cell r="C333">
            <v>-1</v>
          </cell>
          <cell r="D333">
            <v>-1</v>
          </cell>
          <cell r="E333">
            <v>-1</v>
          </cell>
          <cell r="F333">
            <v>-1</v>
          </cell>
          <cell r="G333">
            <v>-1</v>
          </cell>
          <cell r="H333">
            <v>-1</v>
          </cell>
          <cell r="I333">
            <v>-1</v>
          </cell>
          <cell r="J333">
            <v>-1</v>
          </cell>
          <cell r="K333">
            <v>-1</v>
          </cell>
          <cell r="L333">
            <v>-1</v>
          </cell>
          <cell r="M333">
            <v>-1</v>
          </cell>
          <cell r="N333">
            <v>-1</v>
          </cell>
          <cell r="O333">
            <v>-1</v>
          </cell>
          <cell r="P333">
            <v>-1</v>
          </cell>
          <cell r="Q333">
            <v>-1</v>
          </cell>
          <cell r="R333">
            <v>-1</v>
          </cell>
          <cell r="S333">
            <v>-1</v>
          </cell>
          <cell r="T333">
            <v>-1</v>
          </cell>
          <cell r="U333">
            <v>-1</v>
          </cell>
          <cell r="V333">
            <v>-1</v>
          </cell>
          <cell r="W333">
            <v>-1</v>
          </cell>
          <cell r="X333">
            <v>-1</v>
          </cell>
          <cell r="Y333">
            <v>-1</v>
          </cell>
          <cell r="Z333">
            <v>-1</v>
          </cell>
          <cell r="AA333">
            <v>-1</v>
          </cell>
          <cell r="AB333">
            <v>-1</v>
          </cell>
          <cell r="AC333">
            <v>-1</v>
          </cell>
          <cell r="AD333">
            <v>-1</v>
          </cell>
          <cell r="AE333">
            <v>-1</v>
          </cell>
          <cell r="AF333">
            <v>-1</v>
          </cell>
          <cell r="AG333">
            <v>-1</v>
          </cell>
          <cell r="AH333">
            <v>-1</v>
          </cell>
          <cell r="AI333">
            <v>-1</v>
          </cell>
          <cell r="AJ333">
            <v>-1</v>
          </cell>
          <cell r="AK333">
            <v>-1</v>
          </cell>
          <cell r="AL333">
            <v>-1</v>
          </cell>
          <cell r="AM333">
            <v>-1</v>
          </cell>
          <cell r="AN333">
            <v>-1</v>
          </cell>
          <cell r="AO333">
            <v>-1</v>
          </cell>
          <cell r="AP333">
            <v>-1</v>
          </cell>
          <cell r="AQ333">
            <v>-1</v>
          </cell>
          <cell r="AR333">
            <v>-1</v>
          </cell>
          <cell r="AS333">
            <v>-1</v>
          </cell>
          <cell r="AT333">
            <v>-1</v>
          </cell>
          <cell r="AU333">
            <v>-1</v>
          </cell>
          <cell r="AV333">
            <v>-1</v>
          </cell>
          <cell r="AW333">
            <v>-1</v>
          </cell>
          <cell r="AX333">
            <v>-1</v>
          </cell>
          <cell r="AY333">
            <v>-1</v>
          </cell>
          <cell r="AZ333">
            <v>-1</v>
          </cell>
          <cell r="BA333">
            <v>-1</v>
          </cell>
          <cell r="BB333">
            <v>-1</v>
          </cell>
          <cell r="BC333">
            <v>-1</v>
          </cell>
          <cell r="BD333">
            <v>-1</v>
          </cell>
          <cell r="BE333">
            <v>-1</v>
          </cell>
          <cell r="BF333">
            <v>-1</v>
          </cell>
          <cell r="BG333">
            <v>-1</v>
          </cell>
          <cell r="BH333">
            <v>-1</v>
          </cell>
          <cell r="BI333">
            <v>-1</v>
          </cell>
          <cell r="BJ333">
            <v>-1</v>
          </cell>
          <cell r="BK333">
            <v>-1</v>
          </cell>
          <cell r="BL333">
            <v>-1</v>
          </cell>
          <cell r="BM333">
            <v>-1</v>
          </cell>
          <cell r="BN333">
            <v>-1</v>
          </cell>
          <cell r="BO333">
            <v>-1</v>
          </cell>
          <cell r="BP333">
            <v>-1</v>
          </cell>
          <cell r="BQ333">
            <v>-1</v>
          </cell>
          <cell r="BR333">
            <v>-1</v>
          </cell>
          <cell r="BS333">
            <v>-1</v>
          </cell>
          <cell r="BT333">
            <v>-1</v>
          </cell>
          <cell r="BU333">
            <v>-1</v>
          </cell>
          <cell r="BV333">
            <v>-1</v>
          </cell>
          <cell r="BW333">
            <v>-1</v>
          </cell>
          <cell r="BX333">
            <v>-1</v>
          </cell>
          <cell r="BY333">
            <v>-1</v>
          </cell>
          <cell r="BZ333">
            <v>-1</v>
          </cell>
          <cell r="CA333">
            <v>-1</v>
          </cell>
          <cell r="CB333">
            <v>-1</v>
          </cell>
          <cell r="CC333">
            <v>-1</v>
          </cell>
          <cell r="CD333">
            <v>-1</v>
          </cell>
          <cell r="CE333">
            <v>-1</v>
          </cell>
        </row>
        <row r="334">
          <cell r="C334">
            <v>-1</v>
          </cell>
          <cell r="D334">
            <v>-1</v>
          </cell>
          <cell r="E334">
            <v>-1</v>
          </cell>
          <cell r="F334">
            <v>-1</v>
          </cell>
          <cell r="G334">
            <v>-1</v>
          </cell>
          <cell r="H334">
            <v>-1</v>
          </cell>
          <cell r="I334">
            <v>-1</v>
          </cell>
          <cell r="J334">
            <v>-1</v>
          </cell>
          <cell r="K334">
            <v>-1</v>
          </cell>
          <cell r="L334">
            <v>-1</v>
          </cell>
          <cell r="M334">
            <v>-1</v>
          </cell>
          <cell r="N334">
            <v>-1</v>
          </cell>
          <cell r="O334">
            <v>-1</v>
          </cell>
          <cell r="P334">
            <v>-1</v>
          </cell>
          <cell r="Q334">
            <v>-1</v>
          </cell>
          <cell r="R334">
            <v>-1</v>
          </cell>
          <cell r="S334">
            <v>-1</v>
          </cell>
          <cell r="T334">
            <v>-1</v>
          </cell>
          <cell r="U334">
            <v>-1</v>
          </cell>
          <cell r="V334">
            <v>-1</v>
          </cell>
          <cell r="W334">
            <v>-1</v>
          </cell>
          <cell r="X334">
            <v>-1</v>
          </cell>
          <cell r="Y334">
            <v>-1</v>
          </cell>
          <cell r="Z334">
            <v>-1</v>
          </cell>
          <cell r="AA334">
            <v>-1</v>
          </cell>
          <cell r="AB334">
            <v>-1</v>
          </cell>
          <cell r="AC334">
            <v>-1</v>
          </cell>
          <cell r="AD334">
            <v>-1</v>
          </cell>
          <cell r="AE334">
            <v>-1</v>
          </cell>
          <cell r="AF334">
            <v>-1</v>
          </cell>
          <cell r="AG334">
            <v>-1</v>
          </cell>
          <cell r="AH334">
            <v>-1</v>
          </cell>
          <cell r="AI334">
            <v>-1</v>
          </cell>
          <cell r="AJ334">
            <v>-1</v>
          </cell>
          <cell r="AK334">
            <v>-1</v>
          </cell>
          <cell r="AL334">
            <v>-1</v>
          </cell>
          <cell r="AM334">
            <v>-1</v>
          </cell>
          <cell r="AN334">
            <v>-1</v>
          </cell>
          <cell r="AO334">
            <v>-1</v>
          </cell>
          <cell r="AP334">
            <v>-1</v>
          </cell>
          <cell r="AQ334">
            <v>-1</v>
          </cell>
          <cell r="AR334">
            <v>-1</v>
          </cell>
          <cell r="AS334">
            <v>-1</v>
          </cell>
          <cell r="AT334">
            <v>-1</v>
          </cell>
          <cell r="AU334">
            <v>-1</v>
          </cell>
          <cell r="AV334">
            <v>-1</v>
          </cell>
          <cell r="AW334">
            <v>-1</v>
          </cell>
          <cell r="AX334">
            <v>-1</v>
          </cell>
          <cell r="AY334">
            <v>-1</v>
          </cell>
          <cell r="AZ334">
            <v>-1</v>
          </cell>
          <cell r="BA334">
            <v>-1</v>
          </cell>
          <cell r="BB334">
            <v>-1</v>
          </cell>
          <cell r="BC334">
            <v>-1</v>
          </cell>
          <cell r="BD334">
            <v>-1</v>
          </cell>
          <cell r="BE334">
            <v>-1</v>
          </cell>
          <cell r="BF334">
            <v>-1</v>
          </cell>
          <cell r="BG334">
            <v>-1</v>
          </cell>
          <cell r="BH334">
            <v>-1</v>
          </cell>
          <cell r="BI334">
            <v>-1</v>
          </cell>
          <cell r="BJ334">
            <v>-1</v>
          </cell>
          <cell r="BK334">
            <v>-1</v>
          </cell>
          <cell r="BL334">
            <v>-1</v>
          </cell>
          <cell r="BM334">
            <v>-1</v>
          </cell>
          <cell r="BN334">
            <v>-1</v>
          </cell>
          <cell r="BO334">
            <v>-1</v>
          </cell>
          <cell r="BP334">
            <v>-1</v>
          </cell>
          <cell r="BQ334">
            <v>-1</v>
          </cell>
          <cell r="BR334">
            <v>-1</v>
          </cell>
          <cell r="BS334">
            <v>-1</v>
          </cell>
          <cell r="BT334">
            <v>-1</v>
          </cell>
          <cell r="BU334">
            <v>-1</v>
          </cell>
          <cell r="BV334">
            <v>-1</v>
          </cell>
          <cell r="BW334">
            <v>-1</v>
          </cell>
          <cell r="BX334">
            <v>-1</v>
          </cell>
          <cell r="BY334">
            <v>-1</v>
          </cell>
          <cell r="BZ334">
            <v>-1</v>
          </cell>
          <cell r="CA334">
            <v>-1</v>
          </cell>
          <cell r="CB334">
            <v>-1</v>
          </cell>
          <cell r="CC334">
            <v>-1</v>
          </cell>
          <cell r="CD334">
            <v>-1</v>
          </cell>
          <cell r="CE334">
            <v>-1</v>
          </cell>
        </row>
        <row r="335">
          <cell r="C335">
            <v>-1</v>
          </cell>
          <cell r="D335">
            <v>-1</v>
          </cell>
          <cell r="E335">
            <v>-1</v>
          </cell>
          <cell r="F335">
            <v>-1</v>
          </cell>
          <cell r="G335">
            <v>-1</v>
          </cell>
          <cell r="H335">
            <v>-1</v>
          </cell>
          <cell r="I335">
            <v>-1</v>
          </cell>
          <cell r="J335">
            <v>-1</v>
          </cell>
          <cell r="K335">
            <v>-1</v>
          </cell>
          <cell r="L335">
            <v>-1</v>
          </cell>
          <cell r="M335">
            <v>-1</v>
          </cell>
          <cell r="N335">
            <v>-1</v>
          </cell>
          <cell r="O335">
            <v>-1</v>
          </cell>
          <cell r="P335">
            <v>-1</v>
          </cell>
          <cell r="Q335">
            <v>-1</v>
          </cell>
          <cell r="R335">
            <v>-1</v>
          </cell>
          <cell r="S335">
            <v>-1</v>
          </cell>
          <cell r="T335">
            <v>-1</v>
          </cell>
          <cell r="U335">
            <v>-1</v>
          </cell>
          <cell r="V335">
            <v>-1</v>
          </cell>
          <cell r="W335">
            <v>-1</v>
          </cell>
          <cell r="X335">
            <v>-1</v>
          </cell>
          <cell r="Y335">
            <v>-1</v>
          </cell>
          <cell r="Z335">
            <v>-1</v>
          </cell>
          <cell r="AA335">
            <v>-1</v>
          </cell>
          <cell r="AB335">
            <v>-1</v>
          </cell>
          <cell r="AC335">
            <v>-1</v>
          </cell>
          <cell r="AD335">
            <v>-1</v>
          </cell>
          <cell r="AE335">
            <v>-1</v>
          </cell>
          <cell r="AF335">
            <v>-1</v>
          </cell>
          <cell r="AG335">
            <v>-1</v>
          </cell>
          <cell r="AH335">
            <v>-1</v>
          </cell>
          <cell r="AI335">
            <v>-1</v>
          </cell>
          <cell r="AJ335">
            <v>-1</v>
          </cell>
          <cell r="AK335">
            <v>-1</v>
          </cell>
          <cell r="AL335">
            <v>-1</v>
          </cell>
          <cell r="AM335">
            <v>-1</v>
          </cell>
          <cell r="AN335">
            <v>-1</v>
          </cell>
          <cell r="AO335">
            <v>-1</v>
          </cell>
          <cell r="AP335">
            <v>-1</v>
          </cell>
          <cell r="AQ335">
            <v>-1</v>
          </cell>
          <cell r="AR335">
            <v>-1</v>
          </cell>
          <cell r="AS335">
            <v>-1</v>
          </cell>
          <cell r="AT335">
            <v>-1</v>
          </cell>
          <cell r="AU335">
            <v>-1</v>
          </cell>
          <cell r="AV335">
            <v>-1</v>
          </cell>
          <cell r="AW335">
            <v>-1</v>
          </cell>
          <cell r="AX335">
            <v>-1</v>
          </cell>
          <cell r="AY335">
            <v>-1</v>
          </cell>
          <cell r="AZ335">
            <v>-1</v>
          </cell>
          <cell r="BA335">
            <v>-1</v>
          </cell>
          <cell r="BB335">
            <v>-1</v>
          </cell>
          <cell r="BC335">
            <v>-1</v>
          </cell>
          <cell r="BD335">
            <v>-1</v>
          </cell>
          <cell r="BE335">
            <v>-1</v>
          </cell>
          <cell r="BF335">
            <v>-1</v>
          </cell>
          <cell r="BG335">
            <v>-1</v>
          </cell>
          <cell r="BH335">
            <v>-1</v>
          </cell>
          <cell r="BI335">
            <v>-1</v>
          </cell>
          <cell r="BJ335">
            <v>-1</v>
          </cell>
          <cell r="BK335">
            <v>-1</v>
          </cell>
          <cell r="BL335">
            <v>-1</v>
          </cell>
          <cell r="BM335">
            <v>-1</v>
          </cell>
          <cell r="BN335">
            <v>-1</v>
          </cell>
          <cell r="BO335">
            <v>-1</v>
          </cell>
          <cell r="BP335">
            <v>-1</v>
          </cell>
          <cell r="BQ335">
            <v>-1</v>
          </cell>
          <cell r="BR335">
            <v>-1</v>
          </cell>
          <cell r="BS335">
            <v>-1</v>
          </cell>
          <cell r="BT335">
            <v>-1</v>
          </cell>
          <cell r="BU335">
            <v>-1</v>
          </cell>
          <cell r="BV335">
            <v>-1</v>
          </cell>
          <cell r="BW335">
            <v>-1</v>
          </cell>
          <cell r="BX335">
            <v>-1</v>
          </cell>
          <cell r="BY335">
            <v>-1</v>
          </cell>
          <cell r="BZ335">
            <v>-1</v>
          </cell>
          <cell r="CA335">
            <v>-1</v>
          </cell>
          <cell r="CB335">
            <v>-1</v>
          </cell>
          <cell r="CC335">
            <v>-1</v>
          </cell>
          <cell r="CD335">
            <v>-1</v>
          </cell>
          <cell r="CE335">
            <v>-1</v>
          </cell>
        </row>
        <row r="336">
          <cell r="C336">
            <v>-1</v>
          </cell>
          <cell r="D336">
            <v>-1</v>
          </cell>
          <cell r="E336">
            <v>-1</v>
          </cell>
          <cell r="F336">
            <v>-1</v>
          </cell>
          <cell r="G336">
            <v>-1</v>
          </cell>
          <cell r="H336">
            <v>-1</v>
          </cell>
          <cell r="I336">
            <v>-1</v>
          </cell>
          <cell r="J336">
            <v>-1</v>
          </cell>
          <cell r="K336">
            <v>-1</v>
          </cell>
          <cell r="L336">
            <v>-1</v>
          </cell>
          <cell r="M336">
            <v>-1</v>
          </cell>
          <cell r="N336">
            <v>-1</v>
          </cell>
          <cell r="O336">
            <v>-1</v>
          </cell>
          <cell r="P336">
            <v>-1</v>
          </cell>
          <cell r="Q336">
            <v>-1</v>
          </cell>
          <cell r="R336">
            <v>-1</v>
          </cell>
          <cell r="S336">
            <v>-1</v>
          </cell>
          <cell r="T336">
            <v>-1</v>
          </cell>
          <cell r="U336">
            <v>-1</v>
          </cell>
          <cell r="V336">
            <v>-1</v>
          </cell>
          <cell r="W336">
            <v>-1</v>
          </cell>
          <cell r="X336">
            <v>-1</v>
          </cell>
          <cell r="Y336">
            <v>-1</v>
          </cell>
          <cell r="Z336">
            <v>-1</v>
          </cell>
          <cell r="AA336">
            <v>-1</v>
          </cell>
          <cell r="AB336">
            <v>-1</v>
          </cell>
          <cell r="AC336">
            <v>-1</v>
          </cell>
          <cell r="AD336">
            <v>-1</v>
          </cell>
          <cell r="AE336">
            <v>-1</v>
          </cell>
          <cell r="AF336">
            <v>-1</v>
          </cell>
          <cell r="AG336">
            <v>-1</v>
          </cell>
          <cell r="AH336">
            <v>-1</v>
          </cell>
          <cell r="AI336">
            <v>-1</v>
          </cell>
          <cell r="AJ336">
            <v>-1</v>
          </cell>
          <cell r="AK336">
            <v>-1</v>
          </cell>
          <cell r="AL336">
            <v>-1</v>
          </cell>
          <cell r="AM336">
            <v>-1</v>
          </cell>
          <cell r="AN336">
            <v>-1</v>
          </cell>
          <cell r="AO336">
            <v>-1</v>
          </cell>
          <cell r="AP336">
            <v>-1</v>
          </cell>
          <cell r="AQ336">
            <v>-1</v>
          </cell>
          <cell r="AR336">
            <v>-1</v>
          </cell>
          <cell r="AS336">
            <v>-1</v>
          </cell>
          <cell r="AT336">
            <v>-1</v>
          </cell>
          <cell r="AU336">
            <v>-1</v>
          </cell>
          <cell r="AV336">
            <v>-1</v>
          </cell>
          <cell r="AW336">
            <v>-1</v>
          </cell>
          <cell r="AX336">
            <v>-1</v>
          </cell>
          <cell r="AY336">
            <v>-1</v>
          </cell>
          <cell r="AZ336">
            <v>-1</v>
          </cell>
          <cell r="BA336">
            <v>-1</v>
          </cell>
          <cell r="BB336">
            <v>-1</v>
          </cell>
          <cell r="BC336">
            <v>-1</v>
          </cell>
          <cell r="BD336">
            <v>-1</v>
          </cell>
          <cell r="BE336">
            <v>-1</v>
          </cell>
          <cell r="BF336">
            <v>-1</v>
          </cell>
          <cell r="BG336">
            <v>-1</v>
          </cell>
          <cell r="BH336">
            <v>-1</v>
          </cell>
          <cell r="BI336">
            <v>-1</v>
          </cell>
          <cell r="BJ336">
            <v>-1</v>
          </cell>
          <cell r="BK336">
            <v>-1</v>
          </cell>
          <cell r="BL336">
            <v>-1</v>
          </cell>
          <cell r="BM336">
            <v>-1</v>
          </cell>
          <cell r="BN336">
            <v>-1</v>
          </cell>
          <cell r="BO336">
            <v>-1</v>
          </cell>
          <cell r="BP336">
            <v>-1</v>
          </cell>
          <cell r="BQ336">
            <v>-1</v>
          </cell>
          <cell r="BR336">
            <v>-1</v>
          </cell>
          <cell r="BS336">
            <v>-1</v>
          </cell>
          <cell r="BT336">
            <v>-1</v>
          </cell>
          <cell r="BU336">
            <v>-1</v>
          </cell>
          <cell r="BV336">
            <v>-1</v>
          </cell>
          <cell r="BW336">
            <v>-1</v>
          </cell>
          <cell r="BX336">
            <v>-1</v>
          </cell>
          <cell r="BY336">
            <v>-1</v>
          </cell>
          <cell r="BZ336">
            <v>-1</v>
          </cell>
          <cell r="CA336">
            <v>-1</v>
          </cell>
          <cell r="CB336">
            <v>-1</v>
          </cell>
          <cell r="CC336">
            <v>-1</v>
          </cell>
          <cell r="CD336">
            <v>-1</v>
          </cell>
          <cell r="CE336">
            <v>-1</v>
          </cell>
        </row>
        <row r="337">
          <cell r="C337">
            <v>-1</v>
          </cell>
          <cell r="D337">
            <v>-1</v>
          </cell>
          <cell r="E337">
            <v>-1</v>
          </cell>
          <cell r="F337">
            <v>-1</v>
          </cell>
          <cell r="G337">
            <v>-1</v>
          </cell>
          <cell r="H337">
            <v>-1</v>
          </cell>
          <cell r="I337">
            <v>-1</v>
          </cell>
          <cell r="J337">
            <v>-1</v>
          </cell>
          <cell r="K337">
            <v>-1</v>
          </cell>
          <cell r="L337">
            <v>-1</v>
          </cell>
          <cell r="M337">
            <v>-1</v>
          </cell>
          <cell r="N337">
            <v>-1</v>
          </cell>
          <cell r="O337">
            <v>-1</v>
          </cell>
          <cell r="P337">
            <v>-1</v>
          </cell>
          <cell r="Q337">
            <v>-1</v>
          </cell>
          <cell r="R337">
            <v>-1</v>
          </cell>
          <cell r="S337">
            <v>-1</v>
          </cell>
          <cell r="T337">
            <v>-1</v>
          </cell>
          <cell r="U337">
            <v>-1</v>
          </cell>
          <cell r="V337">
            <v>-1</v>
          </cell>
          <cell r="W337">
            <v>-1</v>
          </cell>
          <cell r="X337">
            <v>-1</v>
          </cell>
          <cell r="Y337">
            <v>-1</v>
          </cell>
          <cell r="Z337">
            <v>-1</v>
          </cell>
          <cell r="AA337">
            <v>-1</v>
          </cell>
          <cell r="AB337">
            <v>-1</v>
          </cell>
          <cell r="AC337">
            <v>-1</v>
          </cell>
          <cell r="AD337">
            <v>-1</v>
          </cell>
          <cell r="AE337">
            <v>-1</v>
          </cell>
          <cell r="AF337">
            <v>-1</v>
          </cell>
          <cell r="AG337">
            <v>-1</v>
          </cell>
          <cell r="AH337">
            <v>-1</v>
          </cell>
          <cell r="AI337">
            <v>-1</v>
          </cell>
          <cell r="AJ337">
            <v>-1</v>
          </cell>
          <cell r="AK337">
            <v>-1</v>
          </cell>
          <cell r="AL337">
            <v>-1</v>
          </cell>
          <cell r="AM337">
            <v>-1</v>
          </cell>
          <cell r="AN337">
            <v>-1</v>
          </cell>
          <cell r="AO337">
            <v>-1</v>
          </cell>
          <cell r="AP337">
            <v>-1</v>
          </cell>
          <cell r="AQ337">
            <v>-1</v>
          </cell>
          <cell r="AR337">
            <v>-1</v>
          </cell>
          <cell r="AS337">
            <v>-1</v>
          </cell>
          <cell r="AT337">
            <v>-1</v>
          </cell>
          <cell r="AU337">
            <v>-1</v>
          </cell>
          <cell r="AV337">
            <v>-1</v>
          </cell>
          <cell r="AW337">
            <v>-1</v>
          </cell>
          <cell r="AX337">
            <v>-1</v>
          </cell>
          <cell r="AY337">
            <v>-1</v>
          </cell>
          <cell r="AZ337">
            <v>-1</v>
          </cell>
          <cell r="BA337">
            <v>-1</v>
          </cell>
          <cell r="BB337">
            <v>-1</v>
          </cell>
          <cell r="BC337">
            <v>-1</v>
          </cell>
          <cell r="BD337">
            <v>-1</v>
          </cell>
          <cell r="BE337">
            <v>-1</v>
          </cell>
          <cell r="BF337">
            <v>-1</v>
          </cell>
          <cell r="BG337">
            <v>-1</v>
          </cell>
          <cell r="BH337">
            <v>-1</v>
          </cell>
          <cell r="BI337">
            <v>-1</v>
          </cell>
          <cell r="BJ337">
            <v>-1</v>
          </cell>
          <cell r="BK337">
            <v>-1</v>
          </cell>
          <cell r="BL337">
            <v>-1</v>
          </cell>
          <cell r="BM337">
            <v>-1</v>
          </cell>
          <cell r="BN337">
            <v>-1</v>
          </cell>
          <cell r="BO337">
            <v>-1</v>
          </cell>
          <cell r="BP337">
            <v>-1</v>
          </cell>
          <cell r="BQ337">
            <v>-1</v>
          </cell>
          <cell r="BR337">
            <v>-1</v>
          </cell>
          <cell r="BS337">
            <v>-1</v>
          </cell>
          <cell r="BT337">
            <v>-1</v>
          </cell>
          <cell r="BU337">
            <v>-1</v>
          </cell>
          <cell r="BV337">
            <v>-1</v>
          </cell>
          <cell r="BW337">
            <v>-1</v>
          </cell>
          <cell r="BX337">
            <v>-1</v>
          </cell>
          <cell r="BY337">
            <v>-1</v>
          </cell>
          <cell r="BZ337">
            <v>-1</v>
          </cell>
          <cell r="CA337">
            <v>-1</v>
          </cell>
          <cell r="CB337">
            <v>-1</v>
          </cell>
          <cell r="CC337">
            <v>-1</v>
          </cell>
          <cell r="CD337">
            <v>-1</v>
          </cell>
          <cell r="CE337">
            <v>-1</v>
          </cell>
        </row>
        <row r="338">
          <cell r="C338">
            <v>-1</v>
          </cell>
          <cell r="D338">
            <v>-1</v>
          </cell>
          <cell r="E338">
            <v>-1</v>
          </cell>
          <cell r="F338">
            <v>-1</v>
          </cell>
          <cell r="G338">
            <v>-1</v>
          </cell>
          <cell r="H338">
            <v>-1</v>
          </cell>
          <cell r="I338">
            <v>-1</v>
          </cell>
          <cell r="J338">
            <v>-1</v>
          </cell>
          <cell r="K338">
            <v>-1</v>
          </cell>
          <cell r="L338">
            <v>-1</v>
          </cell>
          <cell r="M338">
            <v>-1</v>
          </cell>
          <cell r="N338">
            <v>-1</v>
          </cell>
          <cell r="O338">
            <v>-1</v>
          </cell>
          <cell r="P338">
            <v>-1</v>
          </cell>
          <cell r="Q338">
            <v>-1</v>
          </cell>
          <cell r="R338">
            <v>-1</v>
          </cell>
          <cell r="S338">
            <v>-1</v>
          </cell>
          <cell r="T338">
            <v>-1</v>
          </cell>
          <cell r="U338">
            <v>-1</v>
          </cell>
          <cell r="V338">
            <v>-1</v>
          </cell>
          <cell r="W338">
            <v>-1</v>
          </cell>
          <cell r="X338">
            <v>-1</v>
          </cell>
          <cell r="Y338">
            <v>-1</v>
          </cell>
          <cell r="Z338">
            <v>-1</v>
          </cell>
          <cell r="AA338">
            <v>-1</v>
          </cell>
          <cell r="AB338">
            <v>-1</v>
          </cell>
          <cell r="AC338">
            <v>-1</v>
          </cell>
          <cell r="AD338">
            <v>-1</v>
          </cell>
          <cell r="AE338">
            <v>-1</v>
          </cell>
          <cell r="AF338">
            <v>-1</v>
          </cell>
          <cell r="AG338">
            <v>-1</v>
          </cell>
          <cell r="AH338">
            <v>-1</v>
          </cell>
          <cell r="AI338">
            <v>-1</v>
          </cell>
          <cell r="AJ338">
            <v>-1</v>
          </cell>
          <cell r="AK338">
            <v>-1</v>
          </cell>
          <cell r="AL338">
            <v>-1</v>
          </cell>
          <cell r="AM338">
            <v>-1</v>
          </cell>
          <cell r="AN338">
            <v>-1</v>
          </cell>
          <cell r="AO338">
            <v>-1</v>
          </cell>
          <cell r="AP338">
            <v>-1</v>
          </cell>
          <cell r="AQ338">
            <v>-1</v>
          </cell>
          <cell r="AR338">
            <v>-1</v>
          </cell>
          <cell r="AS338">
            <v>-1</v>
          </cell>
          <cell r="AT338">
            <v>-1</v>
          </cell>
          <cell r="AU338">
            <v>-1</v>
          </cell>
          <cell r="AV338">
            <v>-1</v>
          </cell>
          <cell r="AW338">
            <v>-1</v>
          </cell>
          <cell r="AX338">
            <v>-1</v>
          </cell>
          <cell r="AY338">
            <v>-1</v>
          </cell>
          <cell r="AZ338">
            <v>-1</v>
          </cell>
          <cell r="BA338">
            <v>-1</v>
          </cell>
          <cell r="BB338">
            <v>-1</v>
          </cell>
          <cell r="BC338">
            <v>-1</v>
          </cell>
          <cell r="BD338">
            <v>-1</v>
          </cell>
          <cell r="BE338">
            <v>-1</v>
          </cell>
          <cell r="BF338">
            <v>-1</v>
          </cell>
          <cell r="BG338">
            <v>-1</v>
          </cell>
          <cell r="BH338">
            <v>-1</v>
          </cell>
          <cell r="BI338">
            <v>-1</v>
          </cell>
          <cell r="BJ338">
            <v>-1</v>
          </cell>
          <cell r="BK338">
            <v>-1</v>
          </cell>
          <cell r="BL338">
            <v>-1</v>
          </cell>
          <cell r="BM338">
            <v>-1</v>
          </cell>
          <cell r="BN338">
            <v>-1</v>
          </cell>
          <cell r="BO338">
            <v>-1</v>
          </cell>
          <cell r="BP338">
            <v>-1</v>
          </cell>
          <cell r="BQ338">
            <v>-1</v>
          </cell>
          <cell r="BR338">
            <v>-1</v>
          </cell>
          <cell r="BS338">
            <v>-1</v>
          </cell>
          <cell r="BT338">
            <v>-1</v>
          </cell>
          <cell r="BU338">
            <v>-1</v>
          </cell>
          <cell r="BV338">
            <v>-1</v>
          </cell>
          <cell r="BW338">
            <v>-1</v>
          </cell>
          <cell r="BX338">
            <v>-1</v>
          </cell>
          <cell r="BY338">
            <v>-1</v>
          </cell>
          <cell r="BZ338">
            <v>-1</v>
          </cell>
          <cell r="CA338">
            <v>-1</v>
          </cell>
          <cell r="CB338">
            <v>-1</v>
          </cell>
          <cell r="CC338">
            <v>-1</v>
          </cell>
          <cell r="CD338">
            <v>-1</v>
          </cell>
          <cell r="CE338">
            <v>-1</v>
          </cell>
        </row>
        <row r="339">
          <cell r="C339">
            <v>-1</v>
          </cell>
          <cell r="D339">
            <v>-1</v>
          </cell>
          <cell r="E339">
            <v>-1</v>
          </cell>
          <cell r="F339">
            <v>-1</v>
          </cell>
          <cell r="G339">
            <v>-1</v>
          </cell>
          <cell r="H339">
            <v>-1</v>
          </cell>
          <cell r="I339">
            <v>-1</v>
          </cell>
          <cell r="J339">
            <v>-1</v>
          </cell>
          <cell r="K339">
            <v>-1</v>
          </cell>
          <cell r="L339">
            <v>-1</v>
          </cell>
          <cell r="M339">
            <v>-1</v>
          </cell>
          <cell r="N339">
            <v>-1</v>
          </cell>
          <cell r="O339">
            <v>-1</v>
          </cell>
          <cell r="P339">
            <v>-1</v>
          </cell>
          <cell r="Q339">
            <v>-1</v>
          </cell>
          <cell r="R339">
            <v>-1</v>
          </cell>
          <cell r="S339">
            <v>-1</v>
          </cell>
          <cell r="T339">
            <v>-1</v>
          </cell>
          <cell r="U339">
            <v>-1</v>
          </cell>
          <cell r="V339">
            <v>-1</v>
          </cell>
          <cell r="W339">
            <v>-1</v>
          </cell>
          <cell r="X339">
            <v>-1</v>
          </cell>
          <cell r="Y339">
            <v>-1</v>
          </cell>
          <cell r="Z339">
            <v>-1</v>
          </cell>
          <cell r="AA339">
            <v>-1</v>
          </cell>
          <cell r="AB339">
            <v>-1</v>
          </cell>
          <cell r="AC339">
            <v>-1</v>
          </cell>
          <cell r="AD339">
            <v>-1</v>
          </cell>
          <cell r="AE339">
            <v>-1</v>
          </cell>
          <cell r="AF339">
            <v>-1</v>
          </cell>
          <cell r="AG339">
            <v>-1</v>
          </cell>
          <cell r="AH339">
            <v>-1</v>
          </cell>
          <cell r="AI339">
            <v>-1</v>
          </cell>
          <cell r="AJ339">
            <v>-1</v>
          </cell>
          <cell r="AK339">
            <v>-1</v>
          </cell>
          <cell r="AL339">
            <v>-1</v>
          </cell>
          <cell r="AM339">
            <v>-1</v>
          </cell>
          <cell r="AN339">
            <v>-1</v>
          </cell>
          <cell r="AO339">
            <v>-1</v>
          </cell>
          <cell r="AP339">
            <v>-1</v>
          </cell>
          <cell r="AQ339">
            <v>-1</v>
          </cell>
          <cell r="AR339">
            <v>-1</v>
          </cell>
          <cell r="AS339">
            <v>-1</v>
          </cell>
          <cell r="AT339">
            <v>-1</v>
          </cell>
          <cell r="AU339">
            <v>-1</v>
          </cell>
          <cell r="AV339">
            <v>-1</v>
          </cell>
          <cell r="AW339">
            <v>-1</v>
          </cell>
          <cell r="AX339">
            <v>-1</v>
          </cell>
          <cell r="AY339">
            <v>-1</v>
          </cell>
          <cell r="AZ339">
            <v>-1</v>
          </cell>
          <cell r="BA339">
            <v>-1</v>
          </cell>
          <cell r="BB339">
            <v>-1</v>
          </cell>
          <cell r="BC339">
            <v>-1</v>
          </cell>
          <cell r="BD339">
            <v>-1</v>
          </cell>
          <cell r="BE339">
            <v>-1</v>
          </cell>
          <cell r="BF339">
            <v>-1</v>
          </cell>
          <cell r="BG339">
            <v>-1</v>
          </cell>
          <cell r="BH339">
            <v>-1</v>
          </cell>
          <cell r="BI339">
            <v>-1</v>
          </cell>
          <cell r="BJ339">
            <v>-1</v>
          </cell>
          <cell r="BK339">
            <v>-1</v>
          </cell>
          <cell r="BL339">
            <v>-1</v>
          </cell>
          <cell r="BM339">
            <v>-1</v>
          </cell>
          <cell r="BN339">
            <v>-1</v>
          </cell>
          <cell r="BO339">
            <v>-1</v>
          </cell>
          <cell r="BP339">
            <v>-1</v>
          </cell>
          <cell r="BQ339">
            <v>-1</v>
          </cell>
          <cell r="BR339">
            <v>-1</v>
          </cell>
          <cell r="BS339">
            <v>-1</v>
          </cell>
          <cell r="BT339">
            <v>-1</v>
          </cell>
          <cell r="BU339">
            <v>-1</v>
          </cell>
          <cell r="BV339">
            <v>-1</v>
          </cell>
          <cell r="BW339">
            <v>-1</v>
          </cell>
          <cell r="BX339">
            <v>-1</v>
          </cell>
          <cell r="BY339">
            <v>-1</v>
          </cell>
          <cell r="BZ339">
            <v>-1</v>
          </cell>
          <cell r="CA339">
            <v>-1</v>
          </cell>
          <cell r="CB339">
            <v>-1</v>
          </cell>
          <cell r="CC339">
            <v>-1</v>
          </cell>
          <cell r="CD339">
            <v>-1</v>
          </cell>
          <cell r="CE339">
            <v>-1</v>
          </cell>
        </row>
        <row r="340">
          <cell r="C340">
            <v>-1</v>
          </cell>
          <cell r="D340">
            <v>-1</v>
          </cell>
          <cell r="E340">
            <v>-1</v>
          </cell>
          <cell r="F340">
            <v>-1</v>
          </cell>
          <cell r="G340">
            <v>-1</v>
          </cell>
          <cell r="H340">
            <v>-1</v>
          </cell>
          <cell r="I340">
            <v>-1</v>
          </cell>
          <cell r="J340">
            <v>-1</v>
          </cell>
          <cell r="K340">
            <v>-1</v>
          </cell>
          <cell r="L340">
            <v>-1</v>
          </cell>
          <cell r="M340">
            <v>-1</v>
          </cell>
          <cell r="N340">
            <v>-1</v>
          </cell>
          <cell r="O340">
            <v>-1</v>
          </cell>
          <cell r="P340">
            <v>-1</v>
          </cell>
          <cell r="Q340">
            <v>-1</v>
          </cell>
          <cell r="R340">
            <v>-1</v>
          </cell>
          <cell r="S340">
            <v>-1</v>
          </cell>
          <cell r="T340">
            <v>-1</v>
          </cell>
          <cell r="U340">
            <v>-1</v>
          </cell>
          <cell r="V340">
            <v>-1</v>
          </cell>
          <cell r="W340">
            <v>-1</v>
          </cell>
          <cell r="X340">
            <v>-1</v>
          </cell>
          <cell r="Y340">
            <v>-1</v>
          </cell>
          <cell r="Z340">
            <v>-1</v>
          </cell>
          <cell r="AA340">
            <v>-1</v>
          </cell>
          <cell r="AB340">
            <v>-1</v>
          </cell>
          <cell r="AC340">
            <v>-1</v>
          </cell>
          <cell r="AD340">
            <v>-1</v>
          </cell>
          <cell r="AE340">
            <v>-1</v>
          </cell>
          <cell r="AF340">
            <v>-1</v>
          </cell>
          <cell r="AG340">
            <v>-1</v>
          </cell>
          <cell r="AH340">
            <v>-1</v>
          </cell>
          <cell r="AI340">
            <v>-1</v>
          </cell>
          <cell r="AJ340">
            <v>-1</v>
          </cell>
          <cell r="AK340">
            <v>-1</v>
          </cell>
          <cell r="AL340">
            <v>-1</v>
          </cell>
          <cell r="AM340">
            <v>-1</v>
          </cell>
          <cell r="AN340">
            <v>-1</v>
          </cell>
          <cell r="AO340">
            <v>-1</v>
          </cell>
          <cell r="AP340">
            <v>-1</v>
          </cell>
          <cell r="AQ340">
            <v>-1</v>
          </cell>
          <cell r="AR340">
            <v>-1</v>
          </cell>
          <cell r="AS340">
            <v>-1</v>
          </cell>
          <cell r="AT340">
            <v>-1</v>
          </cell>
          <cell r="AU340">
            <v>-1</v>
          </cell>
          <cell r="AV340">
            <v>-1</v>
          </cell>
          <cell r="AW340">
            <v>-1</v>
          </cell>
          <cell r="AX340">
            <v>-1</v>
          </cell>
          <cell r="AY340">
            <v>-1</v>
          </cell>
          <cell r="AZ340">
            <v>-1</v>
          </cell>
          <cell r="BA340">
            <v>-1</v>
          </cell>
          <cell r="BB340">
            <v>-1</v>
          </cell>
          <cell r="BC340">
            <v>-1</v>
          </cell>
          <cell r="BD340">
            <v>-1</v>
          </cell>
          <cell r="BE340">
            <v>-1</v>
          </cell>
          <cell r="BF340">
            <v>-1</v>
          </cell>
          <cell r="BG340">
            <v>-1</v>
          </cell>
          <cell r="BH340">
            <v>-1</v>
          </cell>
          <cell r="BI340">
            <v>-1</v>
          </cell>
          <cell r="BJ340">
            <v>-1</v>
          </cell>
          <cell r="BK340">
            <v>-1</v>
          </cell>
          <cell r="BL340">
            <v>-1</v>
          </cell>
          <cell r="BM340">
            <v>-1</v>
          </cell>
          <cell r="BN340">
            <v>-1</v>
          </cell>
          <cell r="BO340">
            <v>-1</v>
          </cell>
          <cell r="BP340">
            <v>-1</v>
          </cell>
          <cell r="BQ340">
            <v>-1</v>
          </cell>
          <cell r="BR340">
            <v>-1</v>
          </cell>
          <cell r="BS340">
            <v>-1</v>
          </cell>
          <cell r="BT340">
            <v>-1</v>
          </cell>
          <cell r="BU340">
            <v>-1</v>
          </cell>
          <cell r="BV340">
            <v>-1</v>
          </cell>
          <cell r="BW340">
            <v>-1</v>
          </cell>
          <cell r="BX340">
            <v>-1</v>
          </cell>
          <cell r="BY340">
            <v>-1</v>
          </cell>
          <cell r="BZ340">
            <v>-1</v>
          </cell>
          <cell r="CA340">
            <v>-1</v>
          </cell>
          <cell r="CB340">
            <v>-1</v>
          </cell>
          <cell r="CC340">
            <v>-1</v>
          </cell>
          <cell r="CD340">
            <v>-1</v>
          </cell>
          <cell r="CE340">
            <v>-1</v>
          </cell>
        </row>
        <row r="341">
          <cell r="C341">
            <v>-1</v>
          </cell>
          <cell r="D341">
            <v>-1</v>
          </cell>
          <cell r="E341">
            <v>-1</v>
          </cell>
          <cell r="F341">
            <v>-1</v>
          </cell>
          <cell r="G341">
            <v>-1</v>
          </cell>
          <cell r="H341">
            <v>-1</v>
          </cell>
          <cell r="I341">
            <v>-1</v>
          </cell>
          <cell r="J341">
            <v>-1</v>
          </cell>
          <cell r="K341">
            <v>-1</v>
          </cell>
          <cell r="L341">
            <v>-1</v>
          </cell>
          <cell r="M341">
            <v>-1</v>
          </cell>
          <cell r="N341">
            <v>-1</v>
          </cell>
          <cell r="O341">
            <v>-1</v>
          </cell>
          <cell r="P341">
            <v>-1</v>
          </cell>
          <cell r="Q341">
            <v>-1</v>
          </cell>
          <cell r="R341">
            <v>-1</v>
          </cell>
          <cell r="S341">
            <v>-1</v>
          </cell>
          <cell r="T341">
            <v>-1</v>
          </cell>
          <cell r="U341">
            <v>-1</v>
          </cell>
          <cell r="V341">
            <v>-1</v>
          </cell>
          <cell r="W341">
            <v>-1</v>
          </cell>
          <cell r="X341">
            <v>-1</v>
          </cell>
          <cell r="Y341">
            <v>-1</v>
          </cell>
          <cell r="Z341">
            <v>-1</v>
          </cell>
          <cell r="AA341">
            <v>-1</v>
          </cell>
          <cell r="AB341">
            <v>-1</v>
          </cell>
          <cell r="AC341">
            <v>-1</v>
          </cell>
          <cell r="AD341">
            <v>-1</v>
          </cell>
          <cell r="AE341">
            <v>-1</v>
          </cell>
          <cell r="AF341">
            <v>-1</v>
          </cell>
          <cell r="AG341">
            <v>-1</v>
          </cell>
          <cell r="AH341">
            <v>-1</v>
          </cell>
          <cell r="AI341">
            <v>-1</v>
          </cell>
          <cell r="AJ341">
            <v>-1</v>
          </cell>
          <cell r="AK341">
            <v>-1</v>
          </cell>
          <cell r="AL341">
            <v>-1</v>
          </cell>
          <cell r="AM341">
            <v>-1</v>
          </cell>
          <cell r="AN341">
            <v>-1</v>
          </cell>
          <cell r="AO341">
            <v>-1</v>
          </cell>
          <cell r="AP341">
            <v>-1</v>
          </cell>
          <cell r="AQ341">
            <v>-1</v>
          </cell>
          <cell r="AR341">
            <v>-1</v>
          </cell>
          <cell r="AS341">
            <v>-1</v>
          </cell>
          <cell r="AT341">
            <v>-1</v>
          </cell>
          <cell r="AU341">
            <v>-1</v>
          </cell>
          <cell r="AV341">
            <v>-1</v>
          </cell>
          <cell r="AW341">
            <v>-1</v>
          </cell>
          <cell r="AX341">
            <v>-1</v>
          </cell>
          <cell r="AY341">
            <v>-1</v>
          </cell>
          <cell r="AZ341">
            <v>-1</v>
          </cell>
          <cell r="BA341">
            <v>-1</v>
          </cell>
          <cell r="BB341">
            <v>-1</v>
          </cell>
          <cell r="BC341">
            <v>-1</v>
          </cell>
          <cell r="BD341">
            <v>-1</v>
          </cell>
          <cell r="BE341">
            <v>-1</v>
          </cell>
          <cell r="BF341">
            <v>-1</v>
          </cell>
          <cell r="BG341">
            <v>-1</v>
          </cell>
          <cell r="BH341">
            <v>-1</v>
          </cell>
          <cell r="BI341">
            <v>-1</v>
          </cell>
          <cell r="BJ341">
            <v>-1</v>
          </cell>
          <cell r="BK341">
            <v>-1</v>
          </cell>
          <cell r="BL341">
            <v>-1</v>
          </cell>
          <cell r="BM341">
            <v>-1</v>
          </cell>
          <cell r="BN341">
            <v>-1</v>
          </cell>
          <cell r="BO341">
            <v>-1</v>
          </cell>
          <cell r="BP341">
            <v>-1</v>
          </cell>
          <cell r="BQ341">
            <v>-1</v>
          </cell>
          <cell r="BR341">
            <v>-1</v>
          </cell>
          <cell r="BS341">
            <v>-1</v>
          </cell>
          <cell r="BT341">
            <v>-1</v>
          </cell>
          <cell r="BU341">
            <v>-1</v>
          </cell>
          <cell r="BV341">
            <v>-1</v>
          </cell>
          <cell r="BW341">
            <v>-1</v>
          </cell>
          <cell r="BX341">
            <v>-1</v>
          </cell>
          <cell r="BY341">
            <v>-1</v>
          </cell>
          <cell r="BZ341">
            <v>-1</v>
          </cell>
          <cell r="CA341">
            <v>-1</v>
          </cell>
          <cell r="CB341">
            <v>-1</v>
          </cell>
          <cell r="CC341">
            <v>-1</v>
          </cell>
          <cell r="CD341">
            <v>-1</v>
          </cell>
          <cell r="CE341">
            <v>-1</v>
          </cell>
        </row>
        <row r="342">
          <cell r="C342">
            <v>-1</v>
          </cell>
          <cell r="D342">
            <v>-1</v>
          </cell>
          <cell r="E342">
            <v>-1</v>
          </cell>
          <cell r="F342">
            <v>-1</v>
          </cell>
          <cell r="G342">
            <v>-1</v>
          </cell>
          <cell r="H342">
            <v>-1</v>
          </cell>
          <cell r="I342">
            <v>-1</v>
          </cell>
          <cell r="J342">
            <v>-1</v>
          </cell>
          <cell r="K342">
            <v>-1</v>
          </cell>
          <cell r="L342">
            <v>-1</v>
          </cell>
          <cell r="M342">
            <v>-1</v>
          </cell>
          <cell r="N342">
            <v>-1</v>
          </cell>
          <cell r="O342">
            <v>-1</v>
          </cell>
          <cell r="P342">
            <v>-1</v>
          </cell>
          <cell r="Q342">
            <v>-1</v>
          </cell>
          <cell r="R342">
            <v>-1</v>
          </cell>
          <cell r="S342">
            <v>-1</v>
          </cell>
          <cell r="T342">
            <v>-1</v>
          </cell>
          <cell r="U342">
            <v>-1</v>
          </cell>
          <cell r="V342">
            <v>-1</v>
          </cell>
          <cell r="W342">
            <v>-1</v>
          </cell>
          <cell r="X342">
            <v>-1</v>
          </cell>
          <cell r="Y342">
            <v>-1</v>
          </cell>
          <cell r="Z342">
            <v>-1</v>
          </cell>
          <cell r="AA342">
            <v>-1</v>
          </cell>
          <cell r="AB342">
            <v>-1</v>
          </cell>
          <cell r="AC342">
            <v>-1</v>
          </cell>
          <cell r="AD342">
            <v>-1</v>
          </cell>
          <cell r="AE342">
            <v>-1</v>
          </cell>
          <cell r="AF342">
            <v>-1</v>
          </cell>
          <cell r="AG342">
            <v>-1</v>
          </cell>
          <cell r="AH342">
            <v>-1</v>
          </cell>
          <cell r="AI342">
            <v>-1</v>
          </cell>
          <cell r="AJ342">
            <v>-1</v>
          </cell>
          <cell r="AK342">
            <v>-1</v>
          </cell>
          <cell r="AL342">
            <v>-1</v>
          </cell>
          <cell r="AM342">
            <v>-1</v>
          </cell>
          <cell r="AN342">
            <v>-1</v>
          </cell>
          <cell r="AO342">
            <v>-1</v>
          </cell>
          <cell r="AP342">
            <v>-1</v>
          </cell>
          <cell r="AQ342">
            <v>-1</v>
          </cell>
          <cell r="AR342">
            <v>-1</v>
          </cell>
          <cell r="AS342">
            <v>-1</v>
          </cell>
          <cell r="AT342">
            <v>-1</v>
          </cell>
          <cell r="AU342">
            <v>-1</v>
          </cell>
          <cell r="AV342">
            <v>-1</v>
          </cell>
          <cell r="AW342">
            <v>-1</v>
          </cell>
          <cell r="AX342">
            <v>-1</v>
          </cell>
          <cell r="AY342">
            <v>-1</v>
          </cell>
          <cell r="AZ342">
            <v>-1</v>
          </cell>
          <cell r="BA342">
            <v>-1</v>
          </cell>
          <cell r="BB342">
            <v>-1</v>
          </cell>
          <cell r="BC342">
            <v>-1</v>
          </cell>
          <cell r="BD342">
            <v>-1</v>
          </cell>
          <cell r="BE342">
            <v>-1</v>
          </cell>
          <cell r="BF342">
            <v>-1</v>
          </cell>
          <cell r="BG342">
            <v>-1</v>
          </cell>
          <cell r="BH342">
            <v>-1</v>
          </cell>
          <cell r="BI342">
            <v>-1</v>
          </cell>
          <cell r="BJ342">
            <v>-1</v>
          </cell>
          <cell r="BK342">
            <v>-1</v>
          </cell>
          <cell r="BL342">
            <v>-1</v>
          </cell>
          <cell r="BM342">
            <v>-1</v>
          </cell>
          <cell r="BN342">
            <v>-1</v>
          </cell>
          <cell r="BO342">
            <v>-1</v>
          </cell>
          <cell r="BP342">
            <v>-1</v>
          </cell>
          <cell r="BQ342">
            <v>-1</v>
          </cell>
          <cell r="BR342">
            <v>-1</v>
          </cell>
          <cell r="BS342">
            <v>-1</v>
          </cell>
          <cell r="BT342">
            <v>-1</v>
          </cell>
          <cell r="BU342">
            <v>-1</v>
          </cell>
          <cell r="BV342">
            <v>-1</v>
          </cell>
          <cell r="BW342">
            <v>-1</v>
          </cell>
          <cell r="BX342">
            <v>-1</v>
          </cell>
          <cell r="BY342">
            <v>-1</v>
          </cell>
          <cell r="BZ342">
            <v>-1</v>
          </cell>
          <cell r="CA342">
            <v>-1</v>
          </cell>
          <cell r="CB342">
            <v>-1</v>
          </cell>
          <cell r="CC342">
            <v>-1</v>
          </cell>
          <cell r="CD342">
            <v>-1</v>
          </cell>
          <cell r="CE342">
            <v>-1</v>
          </cell>
        </row>
        <row r="343">
          <cell r="C343">
            <v>-1</v>
          </cell>
          <cell r="D343">
            <v>-1</v>
          </cell>
          <cell r="E343">
            <v>-1</v>
          </cell>
          <cell r="F343">
            <v>-1</v>
          </cell>
          <cell r="G343">
            <v>-1</v>
          </cell>
          <cell r="H343">
            <v>-1</v>
          </cell>
          <cell r="I343">
            <v>-1</v>
          </cell>
          <cell r="J343">
            <v>-1</v>
          </cell>
          <cell r="K343">
            <v>-1</v>
          </cell>
          <cell r="L343">
            <v>-1</v>
          </cell>
          <cell r="M343">
            <v>-1</v>
          </cell>
          <cell r="N343">
            <v>-1</v>
          </cell>
          <cell r="O343">
            <v>-1</v>
          </cell>
          <cell r="P343">
            <v>-1</v>
          </cell>
          <cell r="Q343">
            <v>-1</v>
          </cell>
          <cell r="R343">
            <v>-1</v>
          </cell>
          <cell r="S343">
            <v>-1</v>
          </cell>
          <cell r="T343">
            <v>-1</v>
          </cell>
          <cell r="U343">
            <v>-1</v>
          </cell>
          <cell r="V343">
            <v>-1</v>
          </cell>
          <cell r="W343">
            <v>-1</v>
          </cell>
          <cell r="X343">
            <v>-1</v>
          </cell>
          <cell r="Y343">
            <v>-1</v>
          </cell>
          <cell r="Z343">
            <v>-1</v>
          </cell>
          <cell r="AA343">
            <v>-1</v>
          </cell>
          <cell r="AB343">
            <v>-1</v>
          </cell>
          <cell r="AC343">
            <v>-1</v>
          </cell>
          <cell r="AD343">
            <v>-1</v>
          </cell>
          <cell r="AE343">
            <v>-1</v>
          </cell>
          <cell r="AF343">
            <v>-1</v>
          </cell>
          <cell r="AG343">
            <v>-1</v>
          </cell>
          <cell r="AH343">
            <v>-1</v>
          </cell>
          <cell r="AI343">
            <v>-1</v>
          </cell>
          <cell r="AJ343">
            <v>-1</v>
          </cell>
          <cell r="AK343">
            <v>-1</v>
          </cell>
          <cell r="AL343">
            <v>-1</v>
          </cell>
          <cell r="AM343">
            <v>-1</v>
          </cell>
          <cell r="AN343">
            <v>-1</v>
          </cell>
          <cell r="AO343">
            <v>-1</v>
          </cell>
          <cell r="AP343">
            <v>-1</v>
          </cell>
          <cell r="AQ343">
            <v>-1</v>
          </cell>
          <cell r="AR343">
            <v>-1</v>
          </cell>
          <cell r="AS343">
            <v>-1</v>
          </cell>
          <cell r="AT343">
            <v>-1</v>
          </cell>
          <cell r="AU343">
            <v>-1</v>
          </cell>
          <cell r="AV343">
            <v>-1</v>
          </cell>
          <cell r="AW343">
            <v>-1</v>
          </cell>
          <cell r="AX343">
            <v>-1</v>
          </cell>
          <cell r="AY343">
            <v>-1</v>
          </cell>
          <cell r="AZ343">
            <v>-1</v>
          </cell>
          <cell r="BA343">
            <v>-1</v>
          </cell>
          <cell r="BB343">
            <v>-1</v>
          </cell>
          <cell r="BC343">
            <v>-1</v>
          </cell>
          <cell r="BD343">
            <v>-1</v>
          </cell>
          <cell r="BE343">
            <v>-1</v>
          </cell>
          <cell r="BF343">
            <v>-1</v>
          </cell>
          <cell r="BG343">
            <v>-1</v>
          </cell>
          <cell r="BH343">
            <v>-1</v>
          </cell>
          <cell r="BI343">
            <v>-1</v>
          </cell>
          <cell r="BJ343">
            <v>-1</v>
          </cell>
          <cell r="BK343">
            <v>-1</v>
          </cell>
          <cell r="BL343">
            <v>-1</v>
          </cell>
          <cell r="BM343">
            <v>-1</v>
          </cell>
          <cell r="BN343">
            <v>-1</v>
          </cell>
          <cell r="BO343">
            <v>-1</v>
          </cell>
          <cell r="BP343">
            <v>-1</v>
          </cell>
          <cell r="BQ343">
            <v>-1</v>
          </cell>
          <cell r="BR343">
            <v>-1</v>
          </cell>
          <cell r="BS343">
            <v>-1</v>
          </cell>
          <cell r="BT343">
            <v>-1</v>
          </cell>
          <cell r="BU343">
            <v>-1</v>
          </cell>
          <cell r="BV343">
            <v>-1</v>
          </cell>
          <cell r="BW343">
            <v>-1</v>
          </cell>
          <cell r="BX343">
            <v>-1</v>
          </cell>
          <cell r="BY343">
            <v>-1</v>
          </cell>
          <cell r="BZ343">
            <v>-1</v>
          </cell>
          <cell r="CA343">
            <v>-1</v>
          </cell>
          <cell r="CB343">
            <v>-1</v>
          </cell>
          <cell r="CC343">
            <v>-1</v>
          </cell>
          <cell r="CD343">
            <v>-1</v>
          </cell>
          <cell r="CE343">
            <v>-1</v>
          </cell>
        </row>
        <row r="344">
          <cell r="C344">
            <v>-1</v>
          </cell>
          <cell r="D344">
            <v>-1</v>
          </cell>
          <cell r="E344">
            <v>-1</v>
          </cell>
          <cell r="F344">
            <v>-1</v>
          </cell>
          <cell r="G344">
            <v>-1</v>
          </cell>
          <cell r="H344">
            <v>-1</v>
          </cell>
          <cell r="I344">
            <v>-1</v>
          </cell>
          <cell r="J344">
            <v>-1</v>
          </cell>
          <cell r="K344">
            <v>-1</v>
          </cell>
          <cell r="L344">
            <v>-1</v>
          </cell>
          <cell r="M344">
            <v>-1</v>
          </cell>
          <cell r="N344">
            <v>-1</v>
          </cell>
          <cell r="O344">
            <v>-1</v>
          </cell>
          <cell r="P344">
            <v>-1</v>
          </cell>
          <cell r="Q344">
            <v>-1</v>
          </cell>
          <cell r="R344">
            <v>-1</v>
          </cell>
          <cell r="S344">
            <v>-1</v>
          </cell>
          <cell r="T344">
            <v>-1</v>
          </cell>
          <cell r="U344">
            <v>-1</v>
          </cell>
          <cell r="V344">
            <v>-1</v>
          </cell>
          <cell r="W344">
            <v>-1</v>
          </cell>
          <cell r="X344">
            <v>-1</v>
          </cell>
          <cell r="Y344">
            <v>-1</v>
          </cell>
          <cell r="Z344">
            <v>-1</v>
          </cell>
          <cell r="AA344">
            <v>-1</v>
          </cell>
          <cell r="AB344">
            <v>-1</v>
          </cell>
          <cell r="AC344">
            <v>-1</v>
          </cell>
          <cell r="AD344">
            <v>-1</v>
          </cell>
          <cell r="AE344">
            <v>-1</v>
          </cell>
          <cell r="AF344">
            <v>-1</v>
          </cell>
          <cell r="AG344">
            <v>-1</v>
          </cell>
          <cell r="AH344">
            <v>-1</v>
          </cell>
          <cell r="AI344">
            <v>-1</v>
          </cell>
          <cell r="AJ344">
            <v>-1</v>
          </cell>
          <cell r="AK344">
            <v>-1</v>
          </cell>
          <cell r="AL344">
            <v>-1</v>
          </cell>
          <cell r="AM344">
            <v>-1</v>
          </cell>
          <cell r="AN344">
            <v>-1</v>
          </cell>
          <cell r="AO344">
            <v>-1</v>
          </cell>
          <cell r="AP344">
            <v>-1</v>
          </cell>
          <cell r="AQ344">
            <v>-1</v>
          </cell>
          <cell r="AR344">
            <v>-1</v>
          </cell>
          <cell r="AS344">
            <v>-1</v>
          </cell>
          <cell r="AT344">
            <v>-1</v>
          </cell>
          <cell r="AU344">
            <v>-1</v>
          </cell>
          <cell r="AV344">
            <v>-1</v>
          </cell>
          <cell r="AW344">
            <v>-1</v>
          </cell>
          <cell r="AX344">
            <v>-1</v>
          </cell>
          <cell r="AY344">
            <v>-1</v>
          </cell>
          <cell r="AZ344">
            <v>-1</v>
          </cell>
          <cell r="BA344">
            <v>-1</v>
          </cell>
          <cell r="BB344">
            <v>-1</v>
          </cell>
          <cell r="BC344">
            <v>-1</v>
          </cell>
          <cell r="BD344">
            <v>-1</v>
          </cell>
          <cell r="BE344">
            <v>-1</v>
          </cell>
          <cell r="BF344">
            <v>-1</v>
          </cell>
          <cell r="BG344">
            <v>-1</v>
          </cell>
          <cell r="BH344">
            <v>-1</v>
          </cell>
          <cell r="BI344">
            <v>-1</v>
          </cell>
          <cell r="BJ344">
            <v>-1</v>
          </cell>
          <cell r="BK344">
            <v>-1</v>
          </cell>
          <cell r="BL344">
            <v>-1</v>
          </cell>
          <cell r="BM344">
            <v>-1</v>
          </cell>
          <cell r="BN344">
            <v>-1</v>
          </cell>
          <cell r="BO344">
            <v>-1</v>
          </cell>
          <cell r="BP344">
            <v>-1</v>
          </cell>
          <cell r="BQ344">
            <v>-1</v>
          </cell>
          <cell r="BR344">
            <v>-1</v>
          </cell>
          <cell r="BS344">
            <v>-1</v>
          </cell>
          <cell r="BT344">
            <v>-1</v>
          </cell>
          <cell r="BU344">
            <v>-1</v>
          </cell>
          <cell r="BV344">
            <v>-1</v>
          </cell>
          <cell r="BW344">
            <v>-1</v>
          </cell>
          <cell r="BX344">
            <v>-1</v>
          </cell>
          <cell r="BY344">
            <v>-1</v>
          </cell>
          <cell r="BZ344">
            <v>-1</v>
          </cell>
          <cell r="CA344">
            <v>-1</v>
          </cell>
          <cell r="CB344">
            <v>-1</v>
          </cell>
          <cell r="CC344">
            <v>-1</v>
          </cell>
          <cell r="CD344">
            <v>-1</v>
          </cell>
          <cell r="CE344">
            <v>-1</v>
          </cell>
        </row>
        <row r="345">
          <cell r="C345">
            <v>-1</v>
          </cell>
          <cell r="D345">
            <v>-1</v>
          </cell>
          <cell r="E345">
            <v>-1</v>
          </cell>
          <cell r="F345">
            <v>-1</v>
          </cell>
          <cell r="G345">
            <v>-1</v>
          </cell>
          <cell r="H345">
            <v>-1</v>
          </cell>
          <cell r="I345">
            <v>-1</v>
          </cell>
          <cell r="J345">
            <v>-1</v>
          </cell>
          <cell r="K345">
            <v>-1</v>
          </cell>
          <cell r="L345">
            <v>-1</v>
          </cell>
          <cell r="M345">
            <v>-1</v>
          </cell>
          <cell r="N345">
            <v>-1</v>
          </cell>
          <cell r="O345">
            <v>-1</v>
          </cell>
          <cell r="P345">
            <v>-1</v>
          </cell>
          <cell r="Q345">
            <v>-1</v>
          </cell>
          <cell r="R345">
            <v>-1</v>
          </cell>
          <cell r="S345">
            <v>-1</v>
          </cell>
          <cell r="T345">
            <v>-1</v>
          </cell>
          <cell r="U345">
            <v>-1</v>
          </cell>
          <cell r="V345">
            <v>-1</v>
          </cell>
          <cell r="W345">
            <v>-1</v>
          </cell>
          <cell r="X345">
            <v>-1</v>
          </cell>
          <cell r="Y345">
            <v>-1</v>
          </cell>
          <cell r="Z345">
            <v>-1</v>
          </cell>
          <cell r="AA345">
            <v>-1</v>
          </cell>
          <cell r="AB345">
            <v>-1</v>
          </cell>
          <cell r="AC345">
            <v>-1</v>
          </cell>
          <cell r="AD345">
            <v>-1</v>
          </cell>
          <cell r="AE345">
            <v>-1</v>
          </cell>
          <cell r="AF345">
            <v>-1</v>
          </cell>
          <cell r="AG345">
            <v>-1</v>
          </cell>
          <cell r="AH345">
            <v>-1</v>
          </cell>
          <cell r="AI345">
            <v>-1</v>
          </cell>
          <cell r="AJ345">
            <v>-1</v>
          </cell>
          <cell r="AK345">
            <v>-1</v>
          </cell>
          <cell r="AL345">
            <v>-1</v>
          </cell>
          <cell r="AM345">
            <v>-1</v>
          </cell>
          <cell r="AN345">
            <v>-1</v>
          </cell>
          <cell r="AO345">
            <v>-1</v>
          </cell>
          <cell r="AP345">
            <v>-1</v>
          </cell>
          <cell r="AQ345">
            <v>-1</v>
          </cell>
          <cell r="AR345">
            <v>-1</v>
          </cell>
          <cell r="AS345">
            <v>-1</v>
          </cell>
          <cell r="AT345">
            <v>-1</v>
          </cell>
          <cell r="AU345">
            <v>-1</v>
          </cell>
          <cell r="AV345">
            <v>-1</v>
          </cell>
          <cell r="AW345">
            <v>-1</v>
          </cell>
          <cell r="AX345">
            <v>-1</v>
          </cell>
          <cell r="AY345">
            <v>-1</v>
          </cell>
          <cell r="AZ345">
            <v>-1</v>
          </cell>
          <cell r="BA345">
            <v>-1</v>
          </cell>
          <cell r="BB345">
            <v>-1</v>
          </cell>
          <cell r="BC345">
            <v>-1</v>
          </cell>
          <cell r="BD345">
            <v>-1</v>
          </cell>
          <cell r="BE345">
            <v>-1</v>
          </cell>
          <cell r="BF345">
            <v>-1</v>
          </cell>
          <cell r="BG345">
            <v>-1</v>
          </cell>
          <cell r="BH345">
            <v>-1</v>
          </cell>
          <cell r="BI345">
            <v>-1</v>
          </cell>
          <cell r="BJ345">
            <v>-1</v>
          </cell>
          <cell r="BK345">
            <v>-1</v>
          </cell>
          <cell r="BL345">
            <v>-1</v>
          </cell>
          <cell r="BM345">
            <v>-1</v>
          </cell>
          <cell r="BN345">
            <v>-1</v>
          </cell>
          <cell r="BO345">
            <v>-1</v>
          </cell>
          <cell r="BP345">
            <v>-1</v>
          </cell>
          <cell r="BQ345">
            <v>-1</v>
          </cell>
          <cell r="BR345">
            <v>-1</v>
          </cell>
          <cell r="BS345">
            <v>-1</v>
          </cell>
          <cell r="BT345">
            <v>-1</v>
          </cell>
          <cell r="BU345">
            <v>-1</v>
          </cell>
          <cell r="BV345">
            <v>-1</v>
          </cell>
          <cell r="BW345">
            <v>-1</v>
          </cell>
          <cell r="BX345">
            <v>-1</v>
          </cell>
          <cell r="BY345">
            <v>-1</v>
          </cell>
          <cell r="BZ345">
            <v>-1</v>
          </cell>
          <cell r="CA345">
            <v>-1</v>
          </cell>
          <cell r="CB345">
            <v>-1</v>
          </cell>
          <cell r="CC345">
            <v>-1</v>
          </cell>
          <cell r="CD345">
            <v>-1</v>
          </cell>
          <cell r="CE345">
            <v>-1</v>
          </cell>
        </row>
        <row r="346">
          <cell r="C346">
            <v>-1</v>
          </cell>
          <cell r="D346">
            <v>-1</v>
          </cell>
          <cell r="E346">
            <v>-1</v>
          </cell>
          <cell r="F346">
            <v>-1</v>
          </cell>
          <cell r="G346">
            <v>-1</v>
          </cell>
          <cell r="H346">
            <v>-1</v>
          </cell>
          <cell r="I346">
            <v>-1</v>
          </cell>
          <cell r="J346">
            <v>-1</v>
          </cell>
          <cell r="K346">
            <v>-1</v>
          </cell>
          <cell r="L346">
            <v>-1</v>
          </cell>
          <cell r="M346">
            <v>-1</v>
          </cell>
          <cell r="N346">
            <v>-1</v>
          </cell>
          <cell r="O346">
            <v>-1</v>
          </cell>
          <cell r="P346">
            <v>-1</v>
          </cell>
          <cell r="Q346">
            <v>-1</v>
          </cell>
          <cell r="R346">
            <v>-1</v>
          </cell>
          <cell r="S346">
            <v>-1</v>
          </cell>
          <cell r="T346">
            <v>-1</v>
          </cell>
          <cell r="U346">
            <v>-1</v>
          </cell>
          <cell r="V346">
            <v>-1</v>
          </cell>
          <cell r="W346">
            <v>-1</v>
          </cell>
          <cell r="X346">
            <v>-1</v>
          </cell>
          <cell r="Y346">
            <v>-1</v>
          </cell>
          <cell r="Z346">
            <v>-1</v>
          </cell>
          <cell r="AA346">
            <v>-1</v>
          </cell>
          <cell r="AB346">
            <v>-1</v>
          </cell>
          <cell r="AC346">
            <v>-1</v>
          </cell>
          <cell r="AD346">
            <v>-1</v>
          </cell>
          <cell r="AE346">
            <v>-1</v>
          </cell>
          <cell r="AF346">
            <v>-1</v>
          </cell>
          <cell r="AG346">
            <v>-1</v>
          </cell>
          <cell r="AH346">
            <v>-1</v>
          </cell>
          <cell r="AI346">
            <v>-1</v>
          </cell>
          <cell r="AJ346">
            <v>-1</v>
          </cell>
          <cell r="AK346">
            <v>-1</v>
          </cell>
          <cell r="AL346">
            <v>-1</v>
          </cell>
          <cell r="AM346">
            <v>-1</v>
          </cell>
          <cell r="AN346">
            <v>-1</v>
          </cell>
          <cell r="AO346">
            <v>-1</v>
          </cell>
          <cell r="AP346">
            <v>-1</v>
          </cell>
          <cell r="AQ346">
            <v>-1</v>
          </cell>
          <cell r="AR346">
            <v>-1</v>
          </cell>
          <cell r="AS346">
            <v>-1</v>
          </cell>
          <cell r="AT346">
            <v>-1</v>
          </cell>
          <cell r="AU346">
            <v>-1</v>
          </cell>
          <cell r="AV346">
            <v>-1</v>
          </cell>
          <cell r="AW346">
            <v>-1</v>
          </cell>
          <cell r="AX346">
            <v>-1</v>
          </cell>
          <cell r="AY346">
            <v>-1</v>
          </cell>
          <cell r="AZ346">
            <v>-1</v>
          </cell>
          <cell r="BA346">
            <v>-1</v>
          </cell>
          <cell r="BB346">
            <v>-1</v>
          </cell>
          <cell r="BC346">
            <v>-1</v>
          </cell>
          <cell r="BD346">
            <v>-1</v>
          </cell>
          <cell r="BE346">
            <v>-1</v>
          </cell>
          <cell r="BF346">
            <v>-1</v>
          </cell>
          <cell r="BG346">
            <v>-1</v>
          </cell>
          <cell r="BH346">
            <v>-1</v>
          </cell>
          <cell r="BI346">
            <v>-1</v>
          </cell>
          <cell r="BJ346">
            <v>-1</v>
          </cell>
          <cell r="BK346">
            <v>-1</v>
          </cell>
          <cell r="BL346">
            <v>-1</v>
          </cell>
          <cell r="BM346">
            <v>-1</v>
          </cell>
          <cell r="BN346">
            <v>-1</v>
          </cell>
          <cell r="BO346">
            <v>-1</v>
          </cell>
          <cell r="BP346">
            <v>-1</v>
          </cell>
          <cell r="BQ346">
            <v>-1</v>
          </cell>
          <cell r="BR346">
            <v>-1</v>
          </cell>
          <cell r="BS346">
            <v>-1</v>
          </cell>
          <cell r="BT346">
            <v>-1</v>
          </cell>
          <cell r="BU346">
            <v>-1</v>
          </cell>
          <cell r="BV346">
            <v>-1</v>
          </cell>
          <cell r="BW346">
            <v>-1</v>
          </cell>
          <cell r="BX346">
            <v>-1</v>
          </cell>
          <cell r="BY346">
            <v>-1</v>
          </cell>
          <cell r="BZ346">
            <v>-1</v>
          </cell>
          <cell r="CA346">
            <v>-1</v>
          </cell>
          <cell r="CB346">
            <v>-1</v>
          </cell>
          <cell r="CC346">
            <v>-1</v>
          </cell>
          <cell r="CD346">
            <v>-1</v>
          </cell>
          <cell r="CE346">
            <v>-1</v>
          </cell>
        </row>
        <row r="347">
          <cell r="C347">
            <v>-1</v>
          </cell>
          <cell r="D347">
            <v>-1</v>
          </cell>
          <cell r="E347">
            <v>-1</v>
          </cell>
          <cell r="F347">
            <v>-1</v>
          </cell>
          <cell r="G347">
            <v>-1</v>
          </cell>
          <cell r="H347">
            <v>-1</v>
          </cell>
          <cell r="I347">
            <v>-1</v>
          </cell>
          <cell r="J347">
            <v>-1</v>
          </cell>
          <cell r="K347">
            <v>-1</v>
          </cell>
          <cell r="L347">
            <v>-1</v>
          </cell>
          <cell r="M347">
            <v>-1</v>
          </cell>
          <cell r="N347">
            <v>-1</v>
          </cell>
          <cell r="O347">
            <v>-1</v>
          </cell>
          <cell r="P347">
            <v>-1</v>
          </cell>
          <cell r="Q347">
            <v>-1</v>
          </cell>
          <cell r="R347">
            <v>-1</v>
          </cell>
          <cell r="S347">
            <v>-1</v>
          </cell>
          <cell r="T347">
            <v>-1</v>
          </cell>
          <cell r="U347">
            <v>-1</v>
          </cell>
          <cell r="V347">
            <v>-1</v>
          </cell>
          <cell r="W347">
            <v>-1</v>
          </cell>
          <cell r="X347">
            <v>-1</v>
          </cell>
          <cell r="Y347">
            <v>-1</v>
          </cell>
          <cell r="Z347">
            <v>-1</v>
          </cell>
          <cell r="AA347">
            <v>-1</v>
          </cell>
          <cell r="AB347">
            <v>-1</v>
          </cell>
          <cell r="AC347">
            <v>-1</v>
          </cell>
          <cell r="AD347">
            <v>-1</v>
          </cell>
          <cell r="AE347">
            <v>-1</v>
          </cell>
          <cell r="AF347">
            <v>-1</v>
          </cell>
          <cell r="AG347">
            <v>-1</v>
          </cell>
          <cell r="AH347">
            <v>-1</v>
          </cell>
          <cell r="AI347">
            <v>-1</v>
          </cell>
          <cell r="AJ347">
            <v>-1</v>
          </cell>
          <cell r="AK347">
            <v>-1</v>
          </cell>
          <cell r="AL347">
            <v>-1</v>
          </cell>
          <cell r="AM347">
            <v>-1</v>
          </cell>
          <cell r="AN347">
            <v>-1</v>
          </cell>
          <cell r="AO347">
            <v>-1</v>
          </cell>
          <cell r="AP347">
            <v>-1</v>
          </cell>
          <cell r="AQ347">
            <v>-1</v>
          </cell>
          <cell r="AR347">
            <v>-1</v>
          </cell>
          <cell r="AS347">
            <v>-1</v>
          </cell>
          <cell r="AT347">
            <v>-1</v>
          </cell>
          <cell r="AU347">
            <v>-1</v>
          </cell>
          <cell r="AV347">
            <v>-1</v>
          </cell>
          <cell r="AW347">
            <v>-1</v>
          </cell>
          <cell r="AX347">
            <v>-1</v>
          </cell>
          <cell r="AY347">
            <v>-1</v>
          </cell>
          <cell r="AZ347">
            <v>-1</v>
          </cell>
          <cell r="BA347">
            <v>-1</v>
          </cell>
          <cell r="BB347">
            <v>-1</v>
          </cell>
          <cell r="BC347">
            <v>-1</v>
          </cell>
          <cell r="BD347">
            <v>-1</v>
          </cell>
          <cell r="BE347">
            <v>-1</v>
          </cell>
          <cell r="BF347">
            <v>-1</v>
          </cell>
          <cell r="BG347">
            <v>-1</v>
          </cell>
          <cell r="BH347">
            <v>-1</v>
          </cell>
          <cell r="BI347">
            <v>-1</v>
          </cell>
          <cell r="BJ347">
            <v>-1</v>
          </cell>
          <cell r="BK347">
            <v>-1</v>
          </cell>
          <cell r="BL347">
            <v>-1</v>
          </cell>
          <cell r="BM347">
            <v>-1</v>
          </cell>
          <cell r="BN347">
            <v>-1</v>
          </cell>
          <cell r="BO347">
            <v>-1</v>
          </cell>
          <cell r="BP347">
            <v>-1</v>
          </cell>
          <cell r="BQ347">
            <v>-1</v>
          </cell>
          <cell r="BR347">
            <v>-1</v>
          </cell>
          <cell r="BS347">
            <v>-1</v>
          </cell>
          <cell r="BT347">
            <v>-1</v>
          </cell>
          <cell r="BU347">
            <v>-1</v>
          </cell>
          <cell r="BV347">
            <v>-1</v>
          </cell>
          <cell r="BW347">
            <v>-1</v>
          </cell>
          <cell r="BX347">
            <v>-1</v>
          </cell>
          <cell r="BY347">
            <v>-1</v>
          </cell>
          <cell r="BZ347">
            <v>-1</v>
          </cell>
          <cell r="CA347">
            <v>-1</v>
          </cell>
          <cell r="CB347">
            <v>-1</v>
          </cell>
          <cell r="CC347">
            <v>-1</v>
          </cell>
          <cell r="CD347">
            <v>-1</v>
          </cell>
          <cell r="CE347">
            <v>-1</v>
          </cell>
        </row>
        <row r="348">
          <cell r="C348">
            <v>-1</v>
          </cell>
          <cell r="D348">
            <v>-1</v>
          </cell>
          <cell r="E348">
            <v>-1</v>
          </cell>
          <cell r="F348">
            <v>-1</v>
          </cell>
          <cell r="G348">
            <v>-1</v>
          </cell>
          <cell r="H348">
            <v>-1</v>
          </cell>
          <cell r="I348">
            <v>-1</v>
          </cell>
          <cell r="J348">
            <v>-1</v>
          </cell>
          <cell r="K348">
            <v>-1</v>
          </cell>
          <cell r="L348">
            <v>-1</v>
          </cell>
          <cell r="M348">
            <v>-1</v>
          </cell>
          <cell r="N348">
            <v>-1</v>
          </cell>
          <cell r="O348">
            <v>-1</v>
          </cell>
          <cell r="P348">
            <v>-1</v>
          </cell>
          <cell r="Q348">
            <v>-1</v>
          </cell>
          <cell r="R348">
            <v>-1</v>
          </cell>
          <cell r="S348">
            <v>-1</v>
          </cell>
          <cell r="T348">
            <v>-1</v>
          </cell>
          <cell r="U348">
            <v>-1</v>
          </cell>
          <cell r="V348">
            <v>-1</v>
          </cell>
          <cell r="W348">
            <v>-1</v>
          </cell>
          <cell r="X348">
            <v>-1</v>
          </cell>
          <cell r="Y348">
            <v>-1</v>
          </cell>
          <cell r="Z348">
            <v>-1</v>
          </cell>
          <cell r="AA348">
            <v>-1</v>
          </cell>
          <cell r="AB348">
            <v>-1</v>
          </cell>
          <cell r="AC348">
            <v>-1</v>
          </cell>
          <cell r="AD348">
            <v>-1</v>
          </cell>
          <cell r="AE348">
            <v>-1</v>
          </cell>
          <cell r="AF348">
            <v>-1</v>
          </cell>
          <cell r="AG348">
            <v>-1</v>
          </cell>
          <cell r="AH348">
            <v>-1</v>
          </cell>
          <cell r="AI348">
            <v>-1</v>
          </cell>
          <cell r="AJ348">
            <v>-1</v>
          </cell>
          <cell r="AK348">
            <v>-1</v>
          </cell>
          <cell r="AL348">
            <v>-1</v>
          </cell>
          <cell r="AM348">
            <v>-1</v>
          </cell>
          <cell r="AN348">
            <v>-1</v>
          </cell>
          <cell r="AO348">
            <v>-1</v>
          </cell>
          <cell r="AP348">
            <v>-1</v>
          </cell>
          <cell r="AQ348">
            <v>-1</v>
          </cell>
          <cell r="AR348">
            <v>-1</v>
          </cell>
          <cell r="AS348">
            <v>-1</v>
          </cell>
          <cell r="AT348">
            <v>-1</v>
          </cell>
          <cell r="AU348">
            <v>-1</v>
          </cell>
          <cell r="AV348">
            <v>-1</v>
          </cell>
          <cell r="AW348">
            <v>-1</v>
          </cell>
          <cell r="AX348">
            <v>-1</v>
          </cell>
          <cell r="AY348">
            <v>-1</v>
          </cell>
          <cell r="AZ348">
            <v>-1</v>
          </cell>
          <cell r="BA348">
            <v>-1</v>
          </cell>
          <cell r="BB348">
            <v>-1</v>
          </cell>
          <cell r="BC348">
            <v>-1</v>
          </cell>
          <cell r="BD348">
            <v>-1</v>
          </cell>
          <cell r="BE348">
            <v>-1</v>
          </cell>
          <cell r="BF348">
            <v>-1</v>
          </cell>
          <cell r="BG348">
            <v>-1</v>
          </cell>
          <cell r="BH348">
            <v>-1</v>
          </cell>
          <cell r="BI348">
            <v>-1</v>
          </cell>
          <cell r="BJ348">
            <v>-1</v>
          </cell>
          <cell r="BK348">
            <v>-1</v>
          </cell>
          <cell r="BL348">
            <v>-1</v>
          </cell>
          <cell r="BM348">
            <v>-1</v>
          </cell>
          <cell r="BN348">
            <v>-1</v>
          </cell>
          <cell r="BO348">
            <v>-1</v>
          </cell>
          <cell r="BP348">
            <v>-1</v>
          </cell>
          <cell r="BQ348">
            <v>-1</v>
          </cell>
          <cell r="BR348">
            <v>-1</v>
          </cell>
          <cell r="BS348">
            <v>-1</v>
          </cell>
          <cell r="BT348">
            <v>-1</v>
          </cell>
          <cell r="BU348">
            <v>-1</v>
          </cell>
          <cell r="BV348">
            <v>-1</v>
          </cell>
          <cell r="BW348">
            <v>-1</v>
          </cell>
          <cell r="BX348">
            <v>-1</v>
          </cell>
          <cell r="BY348">
            <v>-1</v>
          </cell>
          <cell r="BZ348">
            <v>-1</v>
          </cell>
          <cell r="CA348">
            <v>-1</v>
          </cell>
          <cell r="CB348">
            <v>-1</v>
          </cell>
          <cell r="CC348">
            <v>-1</v>
          </cell>
          <cell r="CD348">
            <v>-1</v>
          </cell>
          <cell r="CE348">
            <v>-1</v>
          </cell>
        </row>
        <row r="349">
          <cell r="C349">
            <v>-1</v>
          </cell>
          <cell r="D349">
            <v>-1</v>
          </cell>
          <cell r="E349">
            <v>-1</v>
          </cell>
          <cell r="F349">
            <v>-1</v>
          </cell>
          <cell r="G349">
            <v>-1</v>
          </cell>
          <cell r="H349">
            <v>-1</v>
          </cell>
          <cell r="I349">
            <v>-1</v>
          </cell>
          <cell r="J349">
            <v>-1</v>
          </cell>
          <cell r="K349">
            <v>-1</v>
          </cell>
          <cell r="L349">
            <v>-1</v>
          </cell>
          <cell r="M349">
            <v>-1</v>
          </cell>
          <cell r="N349">
            <v>-1</v>
          </cell>
          <cell r="O349">
            <v>-1</v>
          </cell>
          <cell r="P349">
            <v>-1</v>
          </cell>
          <cell r="Q349">
            <v>-1</v>
          </cell>
          <cell r="R349">
            <v>-1</v>
          </cell>
          <cell r="S349">
            <v>-1</v>
          </cell>
          <cell r="T349">
            <v>-1</v>
          </cell>
          <cell r="U349">
            <v>-1</v>
          </cell>
          <cell r="V349">
            <v>-1</v>
          </cell>
          <cell r="W349">
            <v>-1</v>
          </cell>
          <cell r="X349">
            <v>-1</v>
          </cell>
          <cell r="Y349">
            <v>-1</v>
          </cell>
          <cell r="Z349">
            <v>-1</v>
          </cell>
          <cell r="AA349">
            <v>-1</v>
          </cell>
          <cell r="AB349">
            <v>-1</v>
          </cell>
          <cell r="AC349">
            <v>-1</v>
          </cell>
          <cell r="AD349">
            <v>-1</v>
          </cell>
          <cell r="AE349">
            <v>-1</v>
          </cell>
          <cell r="AF349">
            <v>-1</v>
          </cell>
          <cell r="AG349">
            <v>-1</v>
          </cell>
          <cell r="AH349">
            <v>-1</v>
          </cell>
          <cell r="AI349">
            <v>-1</v>
          </cell>
          <cell r="AJ349">
            <v>-1</v>
          </cell>
          <cell r="AK349">
            <v>-1</v>
          </cell>
          <cell r="AL349">
            <v>-1</v>
          </cell>
          <cell r="AM349">
            <v>-1</v>
          </cell>
          <cell r="AN349">
            <v>-1</v>
          </cell>
          <cell r="AO349">
            <v>-1</v>
          </cell>
          <cell r="AP349">
            <v>-1</v>
          </cell>
          <cell r="AQ349">
            <v>-1</v>
          </cell>
          <cell r="AR349">
            <v>-1</v>
          </cell>
          <cell r="AS349">
            <v>-1</v>
          </cell>
          <cell r="AT349">
            <v>-1</v>
          </cell>
          <cell r="AU349">
            <v>-1</v>
          </cell>
          <cell r="AV349">
            <v>-1</v>
          </cell>
          <cell r="AW349">
            <v>-1</v>
          </cell>
          <cell r="AX349">
            <v>-1</v>
          </cell>
          <cell r="AY349">
            <v>-1</v>
          </cell>
          <cell r="AZ349">
            <v>-1</v>
          </cell>
          <cell r="BA349">
            <v>-1</v>
          </cell>
          <cell r="BB349">
            <v>-1</v>
          </cell>
          <cell r="BC349">
            <v>-1</v>
          </cell>
          <cell r="BD349">
            <v>-1</v>
          </cell>
          <cell r="BE349">
            <v>-1</v>
          </cell>
          <cell r="BF349">
            <v>-1</v>
          </cell>
          <cell r="BG349">
            <v>-1</v>
          </cell>
          <cell r="BH349">
            <v>-1</v>
          </cell>
          <cell r="BI349">
            <v>-1</v>
          </cell>
          <cell r="BJ349">
            <v>-1</v>
          </cell>
          <cell r="BK349">
            <v>-1</v>
          </cell>
          <cell r="BL349">
            <v>-1</v>
          </cell>
          <cell r="BM349">
            <v>-1</v>
          </cell>
          <cell r="BN349">
            <v>-1</v>
          </cell>
          <cell r="BO349">
            <v>-1</v>
          </cell>
          <cell r="BP349">
            <v>-1</v>
          </cell>
          <cell r="BQ349">
            <v>-1</v>
          </cell>
          <cell r="BR349">
            <v>-1</v>
          </cell>
          <cell r="BS349">
            <v>-1</v>
          </cell>
          <cell r="BT349">
            <v>-1</v>
          </cell>
          <cell r="BU349">
            <v>-1</v>
          </cell>
          <cell r="BV349">
            <v>-1</v>
          </cell>
          <cell r="BW349">
            <v>-1</v>
          </cell>
          <cell r="BX349">
            <v>-1</v>
          </cell>
          <cell r="BY349">
            <v>-1</v>
          </cell>
          <cell r="BZ349">
            <v>-1</v>
          </cell>
          <cell r="CA349">
            <v>-1</v>
          </cell>
          <cell r="CB349">
            <v>-1</v>
          </cell>
          <cell r="CC349">
            <v>-1</v>
          </cell>
          <cell r="CD349">
            <v>-1</v>
          </cell>
          <cell r="CE349">
            <v>-1</v>
          </cell>
        </row>
        <row r="350">
          <cell r="C350">
            <v>-1</v>
          </cell>
          <cell r="D350">
            <v>-1</v>
          </cell>
          <cell r="E350">
            <v>-1</v>
          </cell>
          <cell r="F350">
            <v>-1</v>
          </cell>
          <cell r="G350">
            <v>-1</v>
          </cell>
          <cell r="H350">
            <v>-1</v>
          </cell>
          <cell r="I350">
            <v>-1</v>
          </cell>
          <cell r="J350">
            <v>-1</v>
          </cell>
          <cell r="K350">
            <v>-1</v>
          </cell>
          <cell r="L350">
            <v>-1</v>
          </cell>
          <cell r="M350">
            <v>-1</v>
          </cell>
          <cell r="N350">
            <v>-1</v>
          </cell>
          <cell r="O350">
            <v>-1</v>
          </cell>
          <cell r="P350">
            <v>-1</v>
          </cell>
          <cell r="Q350">
            <v>-1</v>
          </cell>
          <cell r="R350">
            <v>-1</v>
          </cell>
          <cell r="S350">
            <v>-1</v>
          </cell>
          <cell r="T350">
            <v>-1</v>
          </cell>
          <cell r="U350">
            <v>-1</v>
          </cell>
          <cell r="V350">
            <v>-1</v>
          </cell>
          <cell r="W350">
            <v>-1</v>
          </cell>
          <cell r="X350">
            <v>-1</v>
          </cell>
          <cell r="Y350">
            <v>-1</v>
          </cell>
          <cell r="Z350">
            <v>-1</v>
          </cell>
          <cell r="AA350">
            <v>-1</v>
          </cell>
          <cell r="AB350">
            <v>-1</v>
          </cell>
          <cell r="AC350">
            <v>-1</v>
          </cell>
          <cell r="AD350">
            <v>-1</v>
          </cell>
          <cell r="AE350">
            <v>-1</v>
          </cell>
          <cell r="AF350">
            <v>-1</v>
          </cell>
          <cell r="AG350">
            <v>-1</v>
          </cell>
          <cell r="AH350">
            <v>-1</v>
          </cell>
          <cell r="AI350">
            <v>-1</v>
          </cell>
          <cell r="AJ350">
            <v>-1</v>
          </cell>
          <cell r="AK350">
            <v>-1</v>
          </cell>
          <cell r="AL350">
            <v>-1</v>
          </cell>
          <cell r="AM350">
            <v>-1</v>
          </cell>
          <cell r="AN350">
            <v>-1</v>
          </cell>
          <cell r="AO350">
            <v>-1</v>
          </cell>
          <cell r="AP350">
            <v>-1</v>
          </cell>
          <cell r="AQ350">
            <v>-1</v>
          </cell>
          <cell r="AR350">
            <v>-1</v>
          </cell>
          <cell r="AS350">
            <v>-1</v>
          </cell>
          <cell r="AT350">
            <v>-1</v>
          </cell>
          <cell r="AU350">
            <v>-1</v>
          </cell>
          <cell r="AV350">
            <v>-1</v>
          </cell>
          <cell r="AW350">
            <v>-1</v>
          </cell>
          <cell r="AX350">
            <v>-1</v>
          </cell>
          <cell r="AY350">
            <v>-1</v>
          </cell>
          <cell r="AZ350">
            <v>-1</v>
          </cell>
          <cell r="BA350">
            <v>-1</v>
          </cell>
          <cell r="BB350">
            <v>-1</v>
          </cell>
          <cell r="BC350">
            <v>-1</v>
          </cell>
          <cell r="BD350">
            <v>-1</v>
          </cell>
          <cell r="BE350">
            <v>-1</v>
          </cell>
          <cell r="BF350">
            <v>-1</v>
          </cell>
          <cell r="BG350">
            <v>-1</v>
          </cell>
          <cell r="BH350">
            <v>-1</v>
          </cell>
          <cell r="BI350">
            <v>-1</v>
          </cell>
          <cell r="BJ350">
            <v>-1</v>
          </cell>
          <cell r="BK350">
            <v>-1</v>
          </cell>
          <cell r="BL350">
            <v>-1</v>
          </cell>
          <cell r="BM350">
            <v>-1</v>
          </cell>
          <cell r="BN350">
            <v>-1</v>
          </cell>
          <cell r="BO350">
            <v>-1</v>
          </cell>
          <cell r="BP350">
            <v>-1</v>
          </cell>
          <cell r="BQ350">
            <v>-1</v>
          </cell>
          <cell r="BR350">
            <v>-1</v>
          </cell>
          <cell r="BS350">
            <v>-1</v>
          </cell>
          <cell r="BT350">
            <v>-1</v>
          </cell>
          <cell r="BU350">
            <v>-1</v>
          </cell>
          <cell r="BV350">
            <v>-1</v>
          </cell>
          <cell r="BW350">
            <v>-1</v>
          </cell>
          <cell r="BX350">
            <v>-1</v>
          </cell>
          <cell r="BY350">
            <v>-1</v>
          </cell>
          <cell r="BZ350">
            <v>-1</v>
          </cell>
          <cell r="CA350">
            <v>-1</v>
          </cell>
          <cell r="CB350">
            <v>-1</v>
          </cell>
          <cell r="CC350">
            <v>-1</v>
          </cell>
          <cell r="CD350">
            <v>-1</v>
          </cell>
          <cell r="CE350">
            <v>-1</v>
          </cell>
        </row>
        <row r="351">
          <cell r="C351">
            <v>-1</v>
          </cell>
          <cell r="D351">
            <v>-1</v>
          </cell>
          <cell r="E351">
            <v>-1</v>
          </cell>
          <cell r="F351">
            <v>-1</v>
          </cell>
          <cell r="G351">
            <v>-1</v>
          </cell>
          <cell r="H351">
            <v>-1</v>
          </cell>
          <cell r="I351">
            <v>-1</v>
          </cell>
          <cell r="J351">
            <v>-1</v>
          </cell>
          <cell r="K351">
            <v>-1</v>
          </cell>
          <cell r="L351">
            <v>-1</v>
          </cell>
          <cell r="M351">
            <v>-1</v>
          </cell>
          <cell r="N351">
            <v>-1</v>
          </cell>
          <cell r="O351">
            <v>-1</v>
          </cell>
          <cell r="P351">
            <v>-1</v>
          </cell>
          <cell r="Q351">
            <v>-1</v>
          </cell>
          <cell r="R351">
            <v>-1</v>
          </cell>
          <cell r="S351">
            <v>-1</v>
          </cell>
          <cell r="T351">
            <v>-1</v>
          </cell>
          <cell r="U351">
            <v>-1</v>
          </cell>
          <cell r="V351">
            <v>-1</v>
          </cell>
          <cell r="W351">
            <v>-1</v>
          </cell>
          <cell r="X351">
            <v>-1</v>
          </cell>
          <cell r="Y351">
            <v>-1</v>
          </cell>
          <cell r="Z351">
            <v>-1</v>
          </cell>
          <cell r="AA351">
            <v>-1</v>
          </cell>
          <cell r="AB351">
            <v>-1</v>
          </cell>
          <cell r="AC351">
            <v>-1</v>
          </cell>
          <cell r="AD351">
            <v>-1</v>
          </cell>
          <cell r="AE351">
            <v>-1</v>
          </cell>
          <cell r="AF351">
            <v>-1</v>
          </cell>
          <cell r="AG351">
            <v>-1</v>
          </cell>
          <cell r="AH351">
            <v>-1</v>
          </cell>
          <cell r="AI351">
            <v>-1</v>
          </cell>
          <cell r="AJ351">
            <v>-1</v>
          </cell>
          <cell r="AK351">
            <v>-1</v>
          </cell>
          <cell r="AL351">
            <v>-1</v>
          </cell>
          <cell r="AM351">
            <v>-1</v>
          </cell>
          <cell r="AN351">
            <v>-1</v>
          </cell>
          <cell r="AO351">
            <v>-1</v>
          </cell>
          <cell r="AP351">
            <v>-1</v>
          </cell>
          <cell r="AQ351">
            <v>-1</v>
          </cell>
          <cell r="AR351">
            <v>-1</v>
          </cell>
          <cell r="AS351">
            <v>-1</v>
          </cell>
          <cell r="AT351">
            <v>-1</v>
          </cell>
          <cell r="AU351">
            <v>-1</v>
          </cell>
          <cell r="AV351">
            <v>-1</v>
          </cell>
          <cell r="AW351">
            <v>-1</v>
          </cell>
          <cell r="AX351">
            <v>-1</v>
          </cell>
          <cell r="AY351">
            <v>-1</v>
          </cell>
          <cell r="AZ351">
            <v>-1</v>
          </cell>
          <cell r="BA351">
            <v>-1</v>
          </cell>
          <cell r="BB351">
            <v>-1</v>
          </cell>
          <cell r="BC351">
            <v>-1</v>
          </cell>
          <cell r="BD351">
            <v>-1</v>
          </cell>
          <cell r="BE351">
            <v>-1</v>
          </cell>
          <cell r="BF351">
            <v>-1</v>
          </cell>
          <cell r="BG351">
            <v>-1</v>
          </cell>
          <cell r="BH351">
            <v>-1</v>
          </cell>
          <cell r="BI351">
            <v>-1</v>
          </cell>
          <cell r="BJ351">
            <v>-1</v>
          </cell>
          <cell r="BK351">
            <v>-1</v>
          </cell>
          <cell r="BL351">
            <v>-1</v>
          </cell>
          <cell r="BM351">
            <v>-1</v>
          </cell>
          <cell r="BN351">
            <v>-1</v>
          </cell>
          <cell r="BO351">
            <v>-1</v>
          </cell>
          <cell r="BP351">
            <v>-1</v>
          </cell>
          <cell r="BQ351">
            <v>-1</v>
          </cell>
          <cell r="BR351">
            <v>-1</v>
          </cell>
          <cell r="BS351">
            <v>-1</v>
          </cell>
          <cell r="BT351">
            <v>-1</v>
          </cell>
          <cell r="BU351">
            <v>-1</v>
          </cell>
          <cell r="BV351">
            <v>-1</v>
          </cell>
          <cell r="BW351">
            <v>-1</v>
          </cell>
          <cell r="BX351">
            <v>-1</v>
          </cell>
          <cell r="BY351">
            <v>-1</v>
          </cell>
          <cell r="BZ351">
            <v>-1</v>
          </cell>
          <cell r="CA351">
            <v>-1</v>
          </cell>
          <cell r="CB351">
            <v>-1</v>
          </cell>
          <cell r="CC351">
            <v>-1</v>
          </cell>
          <cell r="CD351">
            <v>-1</v>
          </cell>
          <cell r="CE351">
            <v>-1</v>
          </cell>
        </row>
        <row r="352">
          <cell r="C352">
            <v>-1</v>
          </cell>
          <cell r="D352">
            <v>-1</v>
          </cell>
          <cell r="E352">
            <v>-1</v>
          </cell>
          <cell r="F352">
            <v>-1</v>
          </cell>
          <cell r="G352">
            <v>-1</v>
          </cell>
          <cell r="H352">
            <v>-1</v>
          </cell>
          <cell r="I352">
            <v>-1</v>
          </cell>
          <cell r="J352">
            <v>-1</v>
          </cell>
          <cell r="K352">
            <v>-1</v>
          </cell>
          <cell r="L352">
            <v>-1</v>
          </cell>
          <cell r="M352">
            <v>-1</v>
          </cell>
          <cell r="N352">
            <v>-1</v>
          </cell>
          <cell r="O352">
            <v>-1</v>
          </cell>
          <cell r="P352">
            <v>-1</v>
          </cell>
          <cell r="Q352">
            <v>-1</v>
          </cell>
          <cell r="R352">
            <v>-1</v>
          </cell>
          <cell r="S352">
            <v>-1</v>
          </cell>
          <cell r="T352">
            <v>-1</v>
          </cell>
          <cell r="U352">
            <v>-1</v>
          </cell>
          <cell r="V352">
            <v>-1</v>
          </cell>
          <cell r="W352">
            <v>-1</v>
          </cell>
          <cell r="X352">
            <v>-1</v>
          </cell>
          <cell r="Y352">
            <v>-1</v>
          </cell>
          <cell r="Z352">
            <v>-1</v>
          </cell>
          <cell r="AA352">
            <v>-1</v>
          </cell>
          <cell r="AB352">
            <v>-1</v>
          </cell>
          <cell r="AC352">
            <v>-1</v>
          </cell>
          <cell r="AD352">
            <v>-1</v>
          </cell>
          <cell r="AE352">
            <v>-1</v>
          </cell>
          <cell r="AF352">
            <v>-1</v>
          </cell>
          <cell r="AG352">
            <v>-1</v>
          </cell>
          <cell r="AH352">
            <v>-1</v>
          </cell>
          <cell r="AI352">
            <v>-1</v>
          </cell>
          <cell r="AJ352">
            <v>-1</v>
          </cell>
          <cell r="AK352">
            <v>-1</v>
          </cell>
          <cell r="AL352">
            <v>-1</v>
          </cell>
          <cell r="AM352">
            <v>-1</v>
          </cell>
          <cell r="AN352">
            <v>-1</v>
          </cell>
          <cell r="AO352">
            <v>-1</v>
          </cell>
          <cell r="AP352">
            <v>-1</v>
          </cell>
          <cell r="AQ352">
            <v>-1</v>
          </cell>
          <cell r="AR352">
            <v>-1</v>
          </cell>
          <cell r="AS352">
            <v>-1</v>
          </cell>
          <cell r="AT352">
            <v>-1</v>
          </cell>
          <cell r="AU352">
            <v>-1</v>
          </cell>
          <cell r="AV352">
            <v>-1</v>
          </cell>
          <cell r="AW352">
            <v>-1</v>
          </cell>
          <cell r="AX352">
            <v>-1</v>
          </cell>
          <cell r="AY352">
            <v>-1</v>
          </cell>
          <cell r="AZ352">
            <v>-1</v>
          </cell>
          <cell r="BA352">
            <v>-1</v>
          </cell>
          <cell r="BB352">
            <v>-1</v>
          </cell>
          <cell r="BC352">
            <v>-1</v>
          </cell>
          <cell r="BD352">
            <v>-1</v>
          </cell>
          <cell r="BE352">
            <v>-1</v>
          </cell>
          <cell r="BF352">
            <v>-1</v>
          </cell>
          <cell r="BG352">
            <v>-1</v>
          </cell>
          <cell r="BH352">
            <v>-1</v>
          </cell>
          <cell r="BI352">
            <v>-1</v>
          </cell>
          <cell r="BJ352">
            <v>-1</v>
          </cell>
          <cell r="BK352">
            <v>-1</v>
          </cell>
          <cell r="BL352">
            <v>-1</v>
          </cell>
          <cell r="BM352">
            <v>-1</v>
          </cell>
          <cell r="BN352">
            <v>-1</v>
          </cell>
          <cell r="BO352">
            <v>-1</v>
          </cell>
          <cell r="BP352">
            <v>-1</v>
          </cell>
          <cell r="BQ352">
            <v>-1</v>
          </cell>
          <cell r="BR352">
            <v>-1</v>
          </cell>
          <cell r="BS352">
            <v>-1</v>
          </cell>
          <cell r="BT352">
            <v>-1</v>
          </cell>
          <cell r="BU352">
            <v>-1</v>
          </cell>
          <cell r="BV352">
            <v>-1</v>
          </cell>
          <cell r="BW352">
            <v>-1</v>
          </cell>
          <cell r="BX352">
            <v>-1</v>
          </cell>
          <cell r="BY352">
            <v>-1</v>
          </cell>
          <cell r="BZ352">
            <v>-1</v>
          </cell>
          <cell r="CA352">
            <v>-1</v>
          </cell>
          <cell r="CB352">
            <v>-1</v>
          </cell>
          <cell r="CC352">
            <v>-1</v>
          </cell>
          <cell r="CD352">
            <v>-1</v>
          </cell>
          <cell r="CE352">
            <v>-1</v>
          </cell>
        </row>
        <row r="353">
          <cell r="C353">
            <v>-1</v>
          </cell>
          <cell r="D353">
            <v>-1</v>
          </cell>
          <cell r="E353">
            <v>-1</v>
          </cell>
          <cell r="F353">
            <v>-1</v>
          </cell>
          <cell r="G353">
            <v>-1</v>
          </cell>
          <cell r="H353">
            <v>-1</v>
          </cell>
          <cell r="I353">
            <v>-1</v>
          </cell>
          <cell r="J353">
            <v>-1</v>
          </cell>
          <cell r="K353">
            <v>-1</v>
          </cell>
          <cell r="L353">
            <v>-1</v>
          </cell>
          <cell r="M353">
            <v>-1</v>
          </cell>
          <cell r="N353">
            <v>-1</v>
          </cell>
          <cell r="O353">
            <v>-1</v>
          </cell>
          <cell r="P353">
            <v>-1</v>
          </cell>
          <cell r="Q353">
            <v>-1</v>
          </cell>
          <cell r="R353">
            <v>-1</v>
          </cell>
          <cell r="S353">
            <v>-1</v>
          </cell>
          <cell r="T353">
            <v>-1</v>
          </cell>
          <cell r="U353">
            <v>-1</v>
          </cell>
          <cell r="V353">
            <v>-1</v>
          </cell>
          <cell r="W353">
            <v>-1</v>
          </cell>
          <cell r="X353">
            <v>-1</v>
          </cell>
          <cell r="Y353">
            <v>-1</v>
          </cell>
          <cell r="Z353">
            <v>-1</v>
          </cell>
          <cell r="AA353">
            <v>-1</v>
          </cell>
          <cell r="AB353">
            <v>-1</v>
          </cell>
          <cell r="AC353">
            <v>-1</v>
          </cell>
          <cell r="AD353">
            <v>-1</v>
          </cell>
          <cell r="AE353">
            <v>-1</v>
          </cell>
          <cell r="AF353">
            <v>-1</v>
          </cell>
          <cell r="AG353">
            <v>-1</v>
          </cell>
          <cell r="AH353">
            <v>-1</v>
          </cell>
          <cell r="AI353">
            <v>-1</v>
          </cell>
          <cell r="AJ353">
            <v>-1</v>
          </cell>
          <cell r="AK353">
            <v>-1</v>
          </cell>
          <cell r="AL353">
            <v>-1</v>
          </cell>
          <cell r="AM353">
            <v>-1</v>
          </cell>
          <cell r="AN353">
            <v>-1</v>
          </cell>
          <cell r="AO353">
            <v>-1</v>
          </cell>
          <cell r="AP353">
            <v>-1</v>
          </cell>
          <cell r="AQ353">
            <v>-1</v>
          </cell>
          <cell r="AR353">
            <v>-1</v>
          </cell>
          <cell r="AS353">
            <v>-1</v>
          </cell>
          <cell r="AT353">
            <v>-1</v>
          </cell>
          <cell r="AU353">
            <v>-1</v>
          </cell>
          <cell r="AV353">
            <v>-1</v>
          </cell>
          <cell r="AW353">
            <v>-1</v>
          </cell>
          <cell r="AX353">
            <v>-1</v>
          </cell>
          <cell r="AY353">
            <v>-1</v>
          </cell>
          <cell r="AZ353">
            <v>-1</v>
          </cell>
          <cell r="BA353">
            <v>-1</v>
          </cell>
          <cell r="BB353">
            <v>-1</v>
          </cell>
          <cell r="BC353">
            <v>-1</v>
          </cell>
          <cell r="BD353">
            <v>-1</v>
          </cell>
          <cell r="BE353">
            <v>-1</v>
          </cell>
          <cell r="BF353">
            <v>-1</v>
          </cell>
          <cell r="BG353">
            <v>-1</v>
          </cell>
          <cell r="BH353">
            <v>-1</v>
          </cell>
          <cell r="BI353">
            <v>-1</v>
          </cell>
          <cell r="BJ353">
            <v>-1</v>
          </cell>
          <cell r="BK353">
            <v>-1</v>
          </cell>
          <cell r="BL353">
            <v>-1</v>
          </cell>
          <cell r="BM353">
            <v>-1</v>
          </cell>
          <cell r="BN353">
            <v>-1</v>
          </cell>
          <cell r="BO353">
            <v>-1</v>
          </cell>
          <cell r="BP353">
            <v>-1</v>
          </cell>
          <cell r="BQ353">
            <v>-1</v>
          </cell>
          <cell r="BR353">
            <v>-1</v>
          </cell>
          <cell r="BS353">
            <v>-1</v>
          </cell>
          <cell r="BT353">
            <v>-1</v>
          </cell>
          <cell r="BU353">
            <v>-1</v>
          </cell>
          <cell r="BV353">
            <v>-1</v>
          </cell>
          <cell r="BW353">
            <v>-1</v>
          </cell>
          <cell r="BX353">
            <v>-1</v>
          </cell>
          <cell r="BY353">
            <v>-1</v>
          </cell>
          <cell r="BZ353">
            <v>-1</v>
          </cell>
          <cell r="CA353">
            <v>-1</v>
          </cell>
          <cell r="CB353">
            <v>-1</v>
          </cell>
          <cell r="CC353">
            <v>-1</v>
          </cell>
          <cell r="CD353">
            <v>-1</v>
          </cell>
          <cell r="CE353">
            <v>-1</v>
          </cell>
        </row>
        <row r="354">
          <cell r="C354">
            <v>-1</v>
          </cell>
          <cell r="D354">
            <v>-1</v>
          </cell>
          <cell r="E354">
            <v>-1</v>
          </cell>
          <cell r="F354">
            <v>-1</v>
          </cell>
          <cell r="G354">
            <v>-1</v>
          </cell>
          <cell r="H354">
            <v>-1</v>
          </cell>
          <cell r="I354">
            <v>-1</v>
          </cell>
          <cell r="J354">
            <v>-1</v>
          </cell>
          <cell r="K354">
            <v>-1</v>
          </cell>
          <cell r="L354">
            <v>-1</v>
          </cell>
          <cell r="M354">
            <v>-1</v>
          </cell>
          <cell r="N354">
            <v>-1</v>
          </cell>
          <cell r="O354">
            <v>-1</v>
          </cell>
          <cell r="P354">
            <v>-1</v>
          </cell>
          <cell r="Q354">
            <v>-1</v>
          </cell>
          <cell r="R354">
            <v>-1</v>
          </cell>
          <cell r="S354">
            <v>-1</v>
          </cell>
          <cell r="T354">
            <v>-1</v>
          </cell>
          <cell r="U354">
            <v>-1</v>
          </cell>
          <cell r="V354">
            <v>-1</v>
          </cell>
          <cell r="W354">
            <v>-1</v>
          </cell>
          <cell r="X354">
            <v>-1</v>
          </cell>
          <cell r="Y354">
            <v>-1</v>
          </cell>
          <cell r="Z354">
            <v>-1</v>
          </cell>
          <cell r="AA354">
            <v>-1</v>
          </cell>
          <cell r="AB354">
            <v>-1</v>
          </cell>
          <cell r="AC354">
            <v>-1</v>
          </cell>
          <cell r="AD354">
            <v>-1</v>
          </cell>
          <cell r="AE354">
            <v>-1</v>
          </cell>
          <cell r="AF354">
            <v>-1</v>
          </cell>
          <cell r="AG354">
            <v>-1</v>
          </cell>
          <cell r="AH354">
            <v>-1</v>
          </cell>
          <cell r="AI354">
            <v>-1</v>
          </cell>
          <cell r="AJ354">
            <v>-1</v>
          </cell>
          <cell r="AK354">
            <v>-1</v>
          </cell>
          <cell r="AL354">
            <v>-1</v>
          </cell>
          <cell r="AM354">
            <v>-1</v>
          </cell>
          <cell r="AN354">
            <v>-1</v>
          </cell>
          <cell r="AO354">
            <v>-1</v>
          </cell>
          <cell r="AP354">
            <v>-1</v>
          </cell>
          <cell r="AQ354">
            <v>-1</v>
          </cell>
          <cell r="AR354">
            <v>-1</v>
          </cell>
          <cell r="AS354">
            <v>-1</v>
          </cell>
          <cell r="AT354">
            <v>-1</v>
          </cell>
          <cell r="AU354">
            <v>-1</v>
          </cell>
          <cell r="AV354">
            <v>-1</v>
          </cell>
          <cell r="AW354">
            <v>-1</v>
          </cell>
          <cell r="AX354">
            <v>-1</v>
          </cell>
          <cell r="AY354">
            <v>-1</v>
          </cell>
          <cell r="AZ354">
            <v>-1</v>
          </cell>
          <cell r="BA354">
            <v>-1</v>
          </cell>
          <cell r="BB354">
            <v>-1</v>
          </cell>
          <cell r="BC354">
            <v>-1</v>
          </cell>
          <cell r="BD354">
            <v>-1</v>
          </cell>
          <cell r="BE354">
            <v>-1</v>
          </cell>
          <cell r="BF354">
            <v>-1</v>
          </cell>
          <cell r="BG354">
            <v>-1</v>
          </cell>
          <cell r="BH354">
            <v>-1</v>
          </cell>
          <cell r="BI354">
            <v>-1</v>
          </cell>
          <cell r="BJ354">
            <v>-1</v>
          </cell>
          <cell r="BK354">
            <v>-1</v>
          </cell>
          <cell r="BL354">
            <v>-1</v>
          </cell>
          <cell r="BM354">
            <v>-1</v>
          </cell>
          <cell r="BN354">
            <v>-1</v>
          </cell>
          <cell r="BO354">
            <v>-1</v>
          </cell>
          <cell r="BP354">
            <v>-1</v>
          </cell>
          <cell r="BQ354">
            <v>-1</v>
          </cell>
          <cell r="BR354">
            <v>-1</v>
          </cell>
          <cell r="BS354">
            <v>-1</v>
          </cell>
          <cell r="BT354">
            <v>-1</v>
          </cell>
          <cell r="BU354">
            <v>-1</v>
          </cell>
          <cell r="BV354">
            <v>-1</v>
          </cell>
          <cell r="BW354">
            <v>-1</v>
          </cell>
          <cell r="BX354">
            <v>-1</v>
          </cell>
          <cell r="BY354">
            <v>-1</v>
          </cell>
          <cell r="BZ354">
            <v>-1</v>
          </cell>
          <cell r="CA354">
            <v>-1</v>
          </cell>
          <cell r="CB354">
            <v>-1</v>
          </cell>
          <cell r="CC354">
            <v>-1</v>
          </cell>
          <cell r="CD354">
            <v>-1</v>
          </cell>
          <cell r="CE354">
            <v>-1</v>
          </cell>
        </row>
        <row r="355">
          <cell r="C355">
            <v>-1</v>
          </cell>
          <cell r="D355">
            <v>-1</v>
          </cell>
          <cell r="E355">
            <v>-1</v>
          </cell>
          <cell r="F355">
            <v>-1</v>
          </cell>
          <cell r="G355">
            <v>-1</v>
          </cell>
          <cell r="H355">
            <v>-1</v>
          </cell>
          <cell r="I355">
            <v>-1</v>
          </cell>
          <cell r="J355">
            <v>-1</v>
          </cell>
          <cell r="K355">
            <v>-1</v>
          </cell>
          <cell r="L355">
            <v>-1</v>
          </cell>
          <cell r="M355">
            <v>-1</v>
          </cell>
          <cell r="N355">
            <v>-1</v>
          </cell>
          <cell r="O355">
            <v>-1</v>
          </cell>
          <cell r="P355">
            <v>-1</v>
          </cell>
          <cell r="Q355">
            <v>-1</v>
          </cell>
          <cell r="R355">
            <v>-1</v>
          </cell>
          <cell r="S355">
            <v>-1</v>
          </cell>
          <cell r="T355">
            <v>-1</v>
          </cell>
          <cell r="U355">
            <v>-1</v>
          </cell>
          <cell r="V355">
            <v>-1</v>
          </cell>
          <cell r="W355">
            <v>-1</v>
          </cell>
          <cell r="X355">
            <v>-1</v>
          </cell>
          <cell r="Y355">
            <v>-1</v>
          </cell>
          <cell r="Z355">
            <v>-1</v>
          </cell>
          <cell r="AA355">
            <v>-1</v>
          </cell>
          <cell r="AB355">
            <v>-1</v>
          </cell>
          <cell r="AC355">
            <v>-1</v>
          </cell>
          <cell r="AD355">
            <v>-1</v>
          </cell>
          <cell r="AE355">
            <v>-1</v>
          </cell>
          <cell r="AF355">
            <v>-1</v>
          </cell>
          <cell r="AG355">
            <v>-1</v>
          </cell>
          <cell r="AH355">
            <v>-1</v>
          </cell>
          <cell r="AI355">
            <v>-1</v>
          </cell>
          <cell r="AJ355">
            <v>-1</v>
          </cell>
          <cell r="AK355">
            <v>-1</v>
          </cell>
          <cell r="AL355">
            <v>-1</v>
          </cell>
          <cell r="AM355">
            <v>-1</v>
          </cell>
          <cell r="AN355">
            <v>-1</v>
          </cell>
          <cell r="AO355">
            <v>-1</v>
          </cell>
          <cell r="AP355">
            <v>-1</v>
          </cell>
          <cell r="AQ355">
            <v>-1</v>
          </cell>
          <cell r="AR355">
            <v>-1</v>
          </cell>
          <cell r="AS355">
            <v>-1</v>
          </cell>
          <cell r="AT355">
            <v>-1</v>
          </cell>
          <cell r="AU355">
            <v>-1</v>
          </cell>
          <cell r="AV355">
            <v>-1</v>
          </cell>
          <cell r="AW355">
            <v>-1</v>
          </cell>
          <cell r="AX355">
            <v>-1</v>
          </cell>
          <cell r="AY355">
            <v>-1</v>
          </cell>
          <cell r="AZ355">
            <v>-1</v>
          </cell>
          <cell r="BA355">
            <v>-1</v>
          </cell>
          <cell r="BB355">
            <v>-1</v>
          </cell>
          <cell r="BC355">
            <v>-1</v>
          </cell>
          <cell r="BD355">
            <v>-1</v>
          </cell>
          <cell r="BE355">
            <v>-1</v>
          </cell>
          <cell r="BF355">
            <v>-1</v>
          </cell>
          <cell r="BG355">
            <v>-1</v>
          </cell>
          <cell r="BH355">
            <v>-1</v>
          </cell>
          <cell r="BI355">
            <v>-1</v>
          </cell>
          <cell r="BJ355">
            <v>-1</v>
          </cell>
          <cell r="BK355">
            <v>-1</v>
          </cell>
          <cell r="BL355">
            <v>-1</v>
          </cell>
          <cell r="BM355">
            <v>-1</v>
          </cell>
          <cell r="BN355">
            <v>-1</v>
          </cell>
          <cell r="BO355">
            <v>-1</v>
          </cell>
          <cell r="BP355">
            <v>-1</v>
          </cell>
          <cell r="BQ355">
            <v>-1</v>
          </cell>
          <cell r="BR355">
            <v>-1</v>
          </cell>
          <cell r="BS355">
            <v>-1</v>
          </cell>
          <cell r="BT355">
            <v>-1</v>
          </cell>
          <cell r="BU355">
            <v>-1</v>
          </cell>
          <cell r="BV355">
            <v>-1</v>
          </cell>
          <cell r="BW355">
            <v>-1</v>
          </cell>
          <cell r="BX355">
            <v>-1</v>
          </cell>
          <cell r="BY355">
            <v>-1</v>
          </cell>
          <cell r="BZ355">
            <v>-1</v>
          </cell>
          <cell r="CA355">
            <v>-1</v>
          </cell>
          <cell r="CB355">
            <v>-1</v>
          </cell>
          <cell r="CC355">
            <v>-1</v>
          </cell>
          <cell r="CD355">
            <v>-1</v>
          </cell>
          <cell r="CE355">
            <v>-1</v>
          </cell>
        </row>
        <row r="356">
          <cell r="C356">
            <v>-1</v>
          </cell>
          <cell r="D356">
            <v>-1</v>
          </cell>
          <cell r="E356">
            <v>-1</v>
          </cell>
          <cell r="F356">
            <v>-1</v>
          </cell>
          <cell r="G356">
            <v>-1</v>
          </cell>
          <cell r="H356">
            <v>-1</v>
          </cell>
          <cell r="I356">
            <v>-1</v>
          </cell>
          <cell r="J356">
            <v>-1</v>
          </cell>
          <cell r="K356">
            <v>-1</v>
          </cell>
          <cell r="L356">
            <v>-1</v>
          </cell>
          <cell r="M356">
            <v>-1</v>
          </cell>
          <cell r="N356">
            <v>-1</v>
          </cell>
          <cell r="O356">
            <v>-1</v>
          </cell>
          <cell r="P356">
            <v>-1</v>
          </cell>
          <cell r="Q356">
            <v>-1</v>
          </cell>
          <cell r="R356">
            <v>-1</v>
          </cell>
          <cell r="S356">
            <v>-1</v>
          </cell>
          <cell r="T356">
            <v>-1</v>
          </cell>
          <cell r="U356">
            <v>-1</v>
          </cell>
          <cell r="V356">
            <v>-1</v>
          </cell>
          <cell r="W356">
            <v>-1</v>
          </cell>
          <cell r="X356">
            <v>-1</v>
          </cell>
          <cell r="Y356">
            <v>-1</v>
          </cell>
          <cell r="Z356">
            <v>-1</v>
          </cell>
          <cell r="AA356">
            <v>-1</v>
          </cell>
          <cell r="AB356">
            <v>-1</v>
          </cell>
          <cell r="AC356">
            <v>-1</v>
          </cell>
          <cell r="AD356">
            <v>-1</v>
          </cell>
          <cell r="AE356">
            <v>-1</v>
          </cell>
          <cell r="AF356">
            <v>-1</v>
          </cell>
          <cell r="AG356">
            <v>-1</v>
          </cell>
          <cell r="AH356">
            <v>-1</v>
          </cell>
          <cell r="AI356">
            <v>-1</v>
          </cell>
          <cell r="AJ356">
            <v>-1</v>
          </cell>
          <cell r="AK356">
            <v>-1</v>
          </cell>
          <cell r="AL356">
            <v>-1</v>
          </cell>
          <cell r="AM356">
            <v>-1</v>
          </cell>
          <cell r="AN356">
            <v>-1</v>
          </cell>
          <cell r="AO356">
            <v>-1</v>
          </cell>
          <cell r="AP356">
            <v>-1</v>
          </cell>
          <cell r="AQ356">
            <v>-1</v>
          </cell>
          <cell r="AR356">
            <v>-1</v>
          </cell>
          <cell r="AS356">
            <v>-1</v>
          </cell>
          <cell r="AT356">
            <v>-1</v>
          </cell>
          <cell r="AU356">
            <v>-1</v>
          </cell>
          <cell r="AV356">
            <v>-1</v>
          </cell>
          <cell r="AW356">
            <v>-1</v>
          </cell>
          <cell r="AX356">
            <v>-1</v>
          </cell>
          <cell r="AY356">
            <v>-1</v>
          </cell>
          <cell r="AZ356">
            <v>-1</v>
          </cell>
          <cell r="BA356">
            <v>-1</v>
          </cell>
          <cell r="BB356">
            <v>-1</v>
          </cell>
          <cell r="BC356">
            <v>-1</v>
          </cell>
          <cell r="BD356">
            <v>-1</v>
          </cell>
          <cell r="BE356">
            <v>-1</v>
          </cell>
          <cell r="BF356">
            <v>-1</v>
          </cell>
          <cell r="BG356">
            <v>-1</v>
          </cell>
          <cell r="BH356">
            <v>-1</v>
          </cell>
          <cell r="BI356">
            <v>-1</v>
          </cell>
          <cell r="BJ356">
            <v>-1</v>
          </cell>
          <cell r="BK356">
            <v>-1</v>
          </cell>
          <cell r="BL356">
            <v>-1</v>
          </cell>
          <cell r="BM356">
            <v>-1</v>
          </cell>
          <cell r="BN356">
            <v>-1</v>
          </cell>
          <cell r="BO356">
            <v>-1</v>
          </cell>
          <cell r="BP356">
            <v>-1</v>
          </cell>
          <cell r="BQ356">
            <v>-1</v>
          </cell>
          <cell r="BR356">
            <v>-1</v>
          </cell>
          <cell r="BS356">
            <v>-1</v>
          </cell>
          <cell r="BT356">
            <v>-1</v>
          </cell>
          <cell r="BU356">
            <v>-1</v>
          </cell>
          <cell r="BV356">
            <v>-1</v>
          </cell>
          <cell r="BW356">
            <v>-1</v>
          </cell>
          <cell r="BX356">
            <v>-1</v>
          </cell>
          <cell r="BY356">
            <v>-1</v>
          </cell>
          <cell r="BZ356">
            <v>-1</v>
          </cell>
          <cell r="CA356">
            <v>-1</v>
          </cell>
          <cell r="CB356">
            <v>-1</v>
          </cell>
          <cell r="CC356">
            <v>-1</v>
          </cell>
          <cell r="CD356">
            <v>-1</v>
          </cell>
          <cell r="CE356">
            <v>-1</v>
          </cell>
        </row>
        <row r="357">
          <cell r="C357">
            <v>-1</v>
          </cell>
          <cell r="D357">
            <v>-1</v>
          </cell>
          <cell r="E357">
            <v>-1</v>
          </cell>
          <cell r="F357">
            <v>-1</v>
          </cell>
          <cell r="G357">
            <v>-1</v>
          </cell>
          <cell r="H357">
            <v>-1</v>
          </cell>
          <cell r="I357">
            <v>-1</v>
          </cell>
          <cell r="J357">
            <v>-1</v>
          </cell>
          <cell r="K357">
            <v>-1</v>
          </cell>
          <cell r="L357">
            <v>-1</v>
          </cell>
          <cell r="M357">
            <v>-1</v>
          </cell>
          <cell r="N357">
            <v>-1</v>
          </cell>
          <cell r="O357">
            <v>-1</v>
          </cell>
          <cell r="P357">
            <v>-1</v>
          </cell>
          <cell r="Q357">
            <v>-1</v>
          </cell>
          <cell r="R357">
            <v>-1</v>
          </cell>
          <cell r="S357">
            <v>-1</v>
          </cell>
          <cell r="T357">
            <v>-1</v>
          </cell>
          <cell r="U357">
            <v>-1</v>
          </cell>
          <cell r="V357">
            <v>-1</v>
          </cell>
          <cell r="W357">
            <v>-1</v>
          </cell>
          <cell r="X357">
            <v>-1</v>
          </cell>
          <cell r="Y357">
            <v>-1</v>
          </cell>
          <cell r="Z357">
            <v>-1</v>
          </cell>
          <cell r="AA357">
            <v>-1</v>
          </cell>
          <cell r="AB357">
            <v>-1</v>
          </cell>
          <cell r="AC357">
            <v>-1</v>
          </cell>
          <cell r="AD357">
            <v>-1</v>
          </cell>
          <cell r="AE357">
            <v>-1</v>
          </cell>
          <cell r="AF357">
            <v>-1</v>
          </cell>
          <cell r="AG357">
            <v>-1</v>
          </cell>
          <cell r="AH357">
            <v>-1</v>
          </cell>
          <cell r="AI357">
            <v>-1</v>
          </cell>
          <cell r="AJ357">
            <v>-1</v>
          </cell>
          <cell r="AK357">
            <v>-1</v>
          </cell>
          <cell r="AL357">
            <v>-1</v>
          </cell>
          <cell r="AM357">
            <v>-1</v>
          </cell>
          <cell r="AN357">
            <v>-1</v>
          </cell>
          <cell r="AO357">
            <v>-1</v>
          </cell>
          <cell r="AP357">
            <v>-1</v>
          </cell>
          <cell r="AQ357">
            <v>-1</v>
          </cell>
          <cell r="AR357">
            <v>-1</v>
          </cell>
          <cell r="AS357">
            <v>-1</v>
          </cell>
          <cell r="AT357">
            <v>-1</v>
          </cell>
          <cell r="AU357">
            <v>-1</v>
          </cell>
          <cell r="AV357">
            <v>-1</v>
          </cell>
          <cell r="AW357">
            <v>-1</v>
          </cell>
          <cell r="AX357">
            <v>-1</v>
          </cell>
          <cell r="AY357">
            <v>-1</v>
          </cell>
          <cell r="AZ357">
            <v>-1</v>
          </cell>
          <cell r="BA357">
            <v>-1</v>
          </cell>
          <cell r="BB357">
            <v>-1</v>
          </cell>
          <cell r="BC357">
            <v>-1</v>
          </cell>
          <cell r="BD357">
            <v>-1</v>
          </cell>
          <cell r="BE357">
            <v>-1</v>
          </cell>
          <cell r="BF357">
            <v>-1</v>
          </cell>
          <cell r="BG357">
            <v>-1</v>
          </cell>
          <cell r="BH357">
            <v>-1</v>
          </cell>
          <cell r="BI357">
            <v>-1</v>
          </cell>
          <cell r="BJ357">
            <v>-1</v>
          </cell>
          <cell r="BK357">
            <v>-1</v>
          </cell>
          <cell r="BL357">
            <v>-1</v>
          </cell>
          <cell r="BM357">
            <v>-1</v>
          </cell>
          <cell r="BN357">
            <v>-1</v>
          </cell>
          <cell r="BO357">
            <v>-1</v>
          </cell>
          <cell r="BP357">
            <v>-1</v>
          </cell>
          <cell r="BQ357">
            <v>-1</v>
          </cell>
          <cell r="BR357">
            <v>-1</v>
          </cell>
          <cell r="BS357">
            <v>-1</v>
          </cell>
          <cell r="BT357">
            <v>-1</v>
          </cell>
          <cell r="BU357">
            <v>-1</v>
          </cell>
          <cell r="BV357">
            <v>-1</v>
          </cell>
          <cell r="BW357">
            <v>-1</v>
          </cell>
          <cell r="BX357">
            <v>-1</v>
          </cell>
          <cell r="BY357">
            <v>-1</v>
          </cell>
          <cell r="BZ357">
            <v>-1</v>
          </cell>
          <cell r="CA357">
            <v>-1</v>
          </cell>
          <cell r="CB357">
            <v>-1</v>
          </cell>
          <cell r="CC357">
            <v>-1</v>
          </cell>
          <cell r="CD357">
            <v>-1</v>
          </cell>
          <cell r="CE357">
            <v>-1</v>
          </cell>
        </row>
        <row r="358">
          <cell r="C358">
            <v>-1</v>
          </cell>
          <cell r="D358">
            <v>-1</v>
          </cell>
          <cell r="E358">
            <v>-1</v>
          </cell>
          <cell r="F358">
            <v>-1</v>
          </cell>
          <cell r="G358">
            <v>-1</v>
          </cell>
          <cell r="H358">
            <v>-1</v>
          </cell>
          <cell r="I358">
            <v>-1</v>
          </cell>
          <cell r="J358">
            <v>-1</v>
          </cell>
          <cell r="K358">
            <v>-1</v>
          </cell>
          <cell r="L358">
            <v>-1</v>
          </cell>
          <cell r="M358">
            <v>-1</v>
          </cell>
          <cell r="N358">
            <v>-1</v>
          </cell>
          <cell r="O358">
            <v>-1</v>
          </cell>
          <cell r="P358">
            <v>-1</v>
          </cell>
          <cell r="Q358">
            <v>-1</v>
          </cell>
          <cell r="R358">
            <v>-1</v>
          </cell>
          <cell r="S358">
            <v>-1</v>
          </cell>
          <cell r="T358">
            <v>-1</v>
          </cell>
          <cell r="U358">
            <v>-1</v>
          </cell>
          <cell r="V358">
            <v>-1</v>
          </cell>
          <cell r="W358">
            <v>-1</v>
          </cell>
          <cell r="X358">
            <v>-1</v>
          </cell>
          <cell r="Y358">
            <v>-1</v>
          </cell>
          <cell r="Z358">
            <v>-1</v>
          </cell>
          <cell r="AA358">
            <v>-1</v>
          </cell>
          <cell r="AB358">
            <v>-1</v>
          </cell>
          <cell r="AC358">
            <v>-1</v>
          </cell>
          <cell r="AD358">
            <v>-1</v>
          </cell>
          <cell r="AE358">
            <v>-1</v>
          </cell>
          <cell r="AF358">
            <v>-1</v>
          </cell>
          <cell r="AG358">
            <v>-1</v>
          </cell>
          <cell r="AH358">
            <v>-1</v>
          </cell>
          <cell r="AI358">
            <v>-1</v>
          </cell>
          <cell r="AJ358">
            <v>-1</v>
          </cell>
          <cell r="AK358">
            <v>-1</v>
          </cell>
          <cell r="AL358">
            <v>-1</v>
          </cell>
          <cell r="AM358">
            <v>-1</v>
          </cell>
          <cell r="AN358">
            <v>-1</v>
          </cell>
          <cell r="AO358">
            <v>-1</v>
          </cell>
          <cell r="AP358">
            <v>-1</v>
          </cell>
          <cell r="AQ358">
            <v>-1</v>
          </cell>
          <cell r="AR358">
            <v>-1</v>
          </cell>
          <cell r="AS358">
            <v>-1</v>
          </cell>
          <cell r="AT358">
            <v>-1</v>
          </cell>
          <cell r="AU358">
            <v>-1</v>
          </cell>
          <cell r="AV358">
            <v>-1</v>
          </cell>
          <cell r="AW358">
            <v>-1</v>
          </cell>
          <cell r="AX358">
            <v>-1</v>
          </cell>
          <cell r="AY358">
            <v>-1</v>
          </cell>
          <cell r="AZ358">
            <v>-1</v>
          </cell>
          <cell r="BA358">
            <v>-1</v>
          </cell>
          <cell r="BB358">
            <v>-1</v>
          </cell>
          <cell r="BC358">
            <v>-1</v>
          </cell>
          <cell r="BD358">
            <v>-1</v>
          </cell>
          <cell r="BE358">
            <v>-1</v>
          </cell>
          <cell r="BF358">
            <v>-1</v>
          </cell>
          <cell r="BG358">
            <v>-1</v>
          </cell>
          <cell r="BH358">
            <v>-1</v>
          </cell>
          <cell r="BI358">
            <v>-1</v>
          </cell>
          <cell r="BJ358">
            <v>-1</v>
          </cell>
          <cell r="BK358">
            <v>-1</v>
          </cell>
          <cell r="BL358">
            <v>-1</v>
          </cell>
          <cell r="BM358">
            <v>-1</v>
          </cell>
          <cell r="BN358">
            <v>-1</v>
          </cell>
          <cell r="BO358">
            <v>-1</v>
          </cell>
          <cell r="BP358">
            <v>-1</v>
          </cell>
          <cell r="BQ358">
            <v>-1</v>
          </cell>
          <cell r="BR358">
            <v>-1</v>
          </cell>
          <cell r="BS358">
            <v>-1</v>
          </cell>
          <cell r="BT358">
            <v>-1</v>
          </cell>
          <cell r="BU358">
            <v>-1</v>
          </cell>
          <cell r="BV358">
            <v>-1</v>
          </cell>
          <cell r="BW358">
            <v>-1</v>
          </cell>
          <cell r="BX358">
            <v>-1</v>
          </cell>
          <cell r="BY358">
            <v>-1</v>
          </cell>
          <cell r="BZ358">
            <v>-1</v>
          </cell>
          <cell r="CA358">
            <v>-1</v>
          </cell>
          <cell r="CB358">
            <v>-1</v>
          </cell>
          <cell r="CC358">
            <v>-1</v>
          </cell>
          <cell r="CD358">
            <v>-1</v>
          </cell>
          <cell r="CE358">
            <v>-1</v>
          </cell>
        </row>
        <row r="359">
          <cell r="C359">
            <v>-1</v>
          </cell>
          <cell r="D359">
            <v>-1</v>
          </cell>
          <cell r="E359">
            <v>-1</v>
          </cell>
          <cell r="F359">
            <v>-1</v>
          </cell>
          <cell r="G359">
            <v>-1</v>
          </cell>
          <cell r="H359">
            <v>-1</v>
          </cell>
          <cell r="I359">
            <v>-1</v>
          </cell>
          <cell r="J359">
            <v>-1</v>
          </cell>
          <cell r="K359">
            <v>-1</v>
          </cell>
          <cell r="L359">
            <v>-1</v>
          </cell>
          <cell r="M359">
            <v>-1</v>
          </cell>
          <cell r="N359">
            <v>-1</v>
          </cell>
          <cell r="O359">
            <v>-1</v>
          </cell>
          <cell r="P359">
            <v>-1</v>
          </cell>
          <cell r="Q359">
            <v>-1</v>
          </cell>
          <cell r="R359">
            <v>-1</v>
          </cell>
          <cell r="S359">
            <v>-1</v>
          </cell>
          <cell r="T359">
            <v>-1</v>
          </cell>
          <cell r="U359">
            <v>-1</v>
          </cell>
          <cell r="V359">
            <v>-1</v>
          </cell>
          <cell r="W359">
            <v>-1</v>
          </cell>
          <cell r="X359">
            <v>-1</v>
          </cell>
          <cell r="Y359">
            <v>-1</v>
          </cell>
          <cell r="Z359">
            <v>-1</v>
          </cell>
          <cell r="AA359">
            <v>-1</v>
          </cell>
          <cell r="AB359">
            <v>-1</v>
          </cell>
          <cell r="AC359">
            <v>-1</v>
          </cell>
          <cell r="AD359">
            <v>-1</v>
          </cell>
          <cell r="AE359">
            <v>-1</v>
          </cell>
          <cell r="AF359">
            <v>-1</v>
          </cell>
          <cell r="AG359">
            <v>-1</v>
          </cell>
          <cell r="AH359">
            <v>-1</v>
          </cell>
          <cell r="AI359">
            <v>-1</v>
          </cell>
          <cell r="AJ359">
            <v>-1</v>
          </cell>
          <cell r="AK359">
            <v>-1</v>
          </cell>
          <cell r="AL359">
            <v>-1</v>
          </cell>
          <cell r="AM359">
            <v>-1</v>
          </cell>
          <cell r="AN359">
            <v>-1</v>
          </cell>
          <cell r="AO359">
            <v>-1</v>
          </cell>
          <cell r="AP359">
            <v>-1</v>
          </cell>
          <cell r="AQ359">
            <v>-1</v>
          </cell>
          <cell r="AR359">
            <v>-1</v>
          </cell>
          <cell r="AS359">
            <v>-1</v>
          </cell>
          <cell r="AT359">
            <v>-1</v>
          </cell>
          <cell r="AU359">
            <v>-1</v>
          </cell>
          <cell r="AV359">
            <v>-1</v>
          </cell>
          <cell r="AW359">
            <v>-1</v>
          </cell>
          <cell r="AX359">
            <v>-1</v>
          </cell>
          <cell r="AY359">
            <v>-1</v>
          </cell>
          <cell r="AZ359">
            <v>-1</v>
          </cell>
          <cell r="BA359">
            <v>-1</v>
          </cell>
          <cell r="BB359">
            <v>-1</v>
          </cell>
          <cell r="BC359">
            <v>-1</v>
          </cell>
          <cell r="BD359">
            <v>-1</v>
          </cell>
          <cell r="BE359">
            <v>-1</v>
          </cell>
          <cell r="BF359">
            <v>-1</v>
          </cell>
          <cell r="BG359">
            <v>-1</v>
          </cell>
          <cell r="BH359">
            <v>-1</v>
          </cell>
          <cell r="BI359">
            <v>-1</v>
          </cell>
          <cell r="BJ359">
            <v>-1</v>
          </cell>
          <cell r="BK359">
            <v>-1</v>
          </cell>
          <cell r="BL359">
            <v>-1</v>
          </cell>
          <cell r="BM359">
            <v>-1</v>
          </cell>
          <cell r="BN359">
            <v>-1</v>
          </cell>
          <cell r="BO359">
            <v>-1</v>
          </cell>
          <cell r="BP359">
            <v>-1</v>
          </cell>
          <cell r="BQ359">
            <v>-1</v>
          </cell>
          <cell r="BR359">
            <v>-1</v>
          </cell>
          <cell r="BS359">
            <v>-1</v>
          </cell>
          <cell r="BT359">
            <v>-1</v>
          </cell>
          <cell r="BU359">
            <v>-1</v>
          </cell>
          <cell r="BV359">
            <v>-1</v>
          </cell>
          <cell r="BW359">
            <v>-1</v>
          </cell>
          <cell r="BX359">
            <v>-1</v>
          </cell>
          <cell r="BY359">
            <v>-1</v>
          </cell>
          <cell r="BZ359">
            <v>-1</v>
          </cell>
          <cell r="CA359">
            <v>-1</v>
          </cell>
          <cell r="CB359">
            <v>-1</v>
          </cell>
          <cell r="CC359">
            <v>-1</v>
          </cell>
          <cell r="CD359">
            <v>-1</v>
          </cell>
          <cell r="CE359">
            <v>-1</v>
          </cell>
        </row>
        <row r="360">
          <cell r="C360">
            <v>-1</v>
          </cell>
          <cell r="D360">
            <v>-1</v>
          </cell>
          <cell r="E360">
            <v>-1</v>
          </cell>
          <cell r="F360">
            <v>-1</v>
          </cell>
          <cell r="G360">
            <v>-1</v>
          </cell>
          <cell r="H360">
            <v>-1</v>
          </cell>
          <cell r="I360">
            <v>-1</v>
          </cell>
          <cell r="J360">
            <v>-1</v>
          </cell>
          <cell r="K360">
            <v>-1</v>
          </cell>
          <cell r="L360">
            <v>-1</v>
          </cell>
          <cell r="M360">
            <v>-1</v>
          </cell>
          <cell r="N360">
            <v>-1</v>
          </cell>
          <cell r="O360">
            <v>-1</v>
          </cell>
          <cell r="P360">
            <v>-1</v>
          </cell>
          <cell r="Q360">
            <v>-1</v>
          </cell>
          <cell r="R360">
            <v>-1</v>
          </cell>
          <cell r="S360">
            <v>-1</v>
          </cell>
          <cell r="T360">
            <v>-1</v>
          </cell>
          <cell r="U360">
            <v>-1</v>
          </cell>
          <cell r="V360">
            <v>-1</v>
          </cell>
          <cell r="W360">
            <v>-1</v>
          </cell>
          <cell r="X360">
            <v>-1</v>
          </cell>
          <cell r="Y360">
            <v>-1</v>
          </cell>
          <cell r="Z360">
            <v>-1</v>
          </cell>
          <cell r="AA360">
            <v>-1</v>
          </cell>
          <cell r="AB360">
            <v>-1</v>
          </cell>
          <cell r="AC360">
            <v>-1</v>
          </cell>
          <cell r="AD360">
            <v>-1</v>
          </cell>
          <cell r="AE360">
            <v>-1</v>
          </cell>
          <cell r="AF360">
            <v>-1</v>
          </cell>
          <cell r="AG360">
            <v>-1</v>
          </cell>
          <cell r="AH360">
            <v>-1</v>
          </cell>
          <cell r="AI360">
            <v>-1</v>
          </cell>
          <cell r="AJ360">
            <v>-1</v>
          </cell>
          <cell r="AK360">
            <v>-1</v>
          </cell>
          <cell r="AL360">
            <v>-1</v>
          </cell>
          <cell r="AM360">
            <v>-1</v>
          </cell>
          <cell r="AN360">
            <v>-1</v>
          </cell>
          <cell r="AO360">
            <v>-1</v>
          </cell>
          <cell r="AP360">
            <v>-1</v>
          </cell>
          <cell r="AQ360">
            <v>-1</v>
          </cell>
          <cell r="AR360">
            <v>-1</v>
          </cell>
          <cell r="AS360">
            <v>-1</v>
          </cell>
          <cell r="AT360">
            <v>-1</v>
          </cell>
          <cell r="AU360">
            <v>-1</v>
          </cell>
          <cell r="AV360">
            <v>-1</v>
          </cell>
          <cell r="AW360">
            <v>-1</v>
          </cell>
          <cell r="AX360">
            <v>-1</v>
          </cell>
          <cell r="AY360">
            <v>-1</v>
          </cell>
          <cell r="AZ360">
            <v>-1</v>
          </cell>
          <cell r="BA360">
            <v>-1</v>
          </cell>
          <cell r="BB360">
            <v>-1</v>
          </cell>
          <cell r="BC360">
            <v>-1</v>
          </cell>
          <cell r="BD360">
            <v>-1</v>
          </cell>
          <cell r="BE360">
            <v>-1</v>
          </cell>
          <cell r="BF360">
            <v>-1</v>
          </cell>
          <cell r="BG360">
            <v>-1</v>
          </cell>
          <cell r="BH360">
            <v>-1</v>
          </cell>
          <cell r="BI360">
            <v>-1</v>
          </cell>
          <cell r="BJ360">
            <v>-1</v>
          </cell>
          <cell r="BK360">
            <v>-1</v>
          </cell>
          <cell r="BL360">
            <v>-1</v>
          </cell>
          <cell r="BM360">
            <v>-1</v>
          </cell>
          <cell r="BN360">
            <v>-1</v>
          </cell>
          <cell r="BO360">
            <v>-1</v>
          </cell>
          <cell r="BP360">
            <v>-1</v>
          </cell>
          <cell r="BQ360">
            <v>-1</v>
          </cell>
          <cell r="BR360">
            <v>-1</v>
          </cell>
          <cell r="BS360">
            <v>-1</v>
          </cell>
          <cell r="BT360">
            <v>-1</v>
          </cell>
          <cell r="BU360">
            <v>-1</v>
          </cell>
          <cell r="BV360">
            <v>-1</v>
          </cell>
          <cell r="BW360">
            <v>-1</v>
          </cell>
          <cell r="BX360">
            <v>-1</v>
          </cell>
          <cell r="BY360">
            <v>-1</v>
          </cell>
          <cell r="BZ360">
            <v>-1</v>
          </cell>
          <cell r="CA360">
            <v>-1</v>
          </cell>
          <cell r="CB360">
            <v>-1</v>
          </cell>
          <cell r="CC360">
            <v>-1</v>
          </cell>
          <cell r="CD360">
            <v>-1</v>
          </cell>
          <cell r="CE360">
            <v>-1</v>
          </cell>
        </row>
        <row r="361">
          <cell r="C361">
            <v>-1</v>
          </cell>
          <cell r="D361">
            <v>-1</v>
          </cell>
          <cell r="E361">
            <v>-1</v>
          </cell>
          <cell r="F361">
            <v>-1</v>
          </cell>
          <cell r="G361">
            <v>-1</v>
          </cell>
          <cell r="H361">
            <v>-1</v>
          </cell>
          <cell r="I361">
            <v>-1</v>
          </cell>
          <cell r="J361">
            <v>-1</v>
          </cell>
          <cell r="K361">
            <v>-1</v>
          </cell>
          <cell r="L361">
            <v>-1</v>
          </cell>
          <cell r="M361">
            <v>-1</v>
          </cell>
          <cell r="N361">
            <v>-1</v>
          </cell>
          <cell r="O361">
            <v>-1</v>
          </cell>
          <cell r="P361">
            <v>-1</v>
          </cell>
          <cell r="Q361">
            <v>-1</v>
          </cell>
          <cell r="R361">
            <v>-1</v>
          </cell>
          <cell r="S361">
            <v>-1</v>
          </cell>
          <cell r="T361">
            <v>-1</v>
          </cell>
          <cell r="U361">
            <v>-1</v>
          </cell>
          <cell r="V361">
            <v>-1</v>
          </cell>
          <cell r="W361">
            <v>-1</v>
          </cell>
          <cell r="X361">
            <v>-1</v>
          </cell>
          <cell r="Y361">
            <v>-1</v>
          </cell>
          <cell r="Z361">
            <v>-1</v>
          </cell>
          <cell r="AA361">
            <v>-1</v>
          </cell>
          <cell r="AB361">
            <v>-1</v>
          </cell>
          <cell r="AC361">
            <v>-1</v>
          </cell>
          <cell r="AD361">
            <v>-1</v>
          </cell>
          <cell r="AE361">
            <v>-1</v>
          </cell>
          <cell r="AF361">
            <v>-1</v>
          </cell>
          <cell r="AG361">
            <v>-1</v>
          </cell>
          <cell r="AH361">
            <v>-1</v>
          </cell>
          <cell r="AI361">
            <v>-1</v>
          </cell>
          <cell r="AJ361">
            <v>-1</v>
          </cell>
          <cell r="AK361">
            <v>-1</v>
          </cell>
          <cell r="AL361">
            <v>-1</v>
          </cell>
          <cell r="AM361">
            <v>-1</v>
          </cell>
          <cell r="AN361">
            <v>-1</v>
          </cell>
          <cell r="AO361">
            <v>-1</v>
          </cell>
          <cell r="AP361">
            <v>-1</v>
          </cell>
          <cell r="AQ361">
            <v>-1</v>
          </cell>
          <cell r="AR361">
            <v>-1</v>
          </cell>
          <cell r="AS361">
            <v>-1</v>
          </cell>
          <cell r="AT361">
            <v>-1</v>
          </cell>
          <cell r="AU361">
            <v>-1</v>
          </cell>
          <cell r="AV361">
            <v>-1</v>
          </cell>
          <cell r="AW361">
            <v>-1</v>
          </cell>
          <cell r="AX361">
            <v>-1</v>
          </cell>
          <cell r="AY361">
            <v>-1</v>
          </cell>
          <cell r="AZ361">
            <v>-1</v>
          </cell>
          <cell r="BA361">
            <v>-1</v>
          </cell>
          <cell r="BB361">
            <v>-1</v>
          </cell>
          <cell r="BC361">
            <v>-1</v>
          </cell>
          <cell r="BD361">
            <v>-1</v>
          </cell>
          <cell r="BE361">
            <v>-1</v>
          </cell>
          <cell r="BF361">
            <v>-1</v>
          </cell>
          <cell r="BG361">
            <v>-1</v>
          </cell>
          <cell r="BH361">
            <v>-1</v>
          </cell>
          <cell r="BI361">
            <v>-1</v>
          </cell>
          <cell r="BJ361">
            <v>-1</v>
          </cell>
          <cell r="BK361">
            <v>-1</v>
          </cell>
          <cell r="BL361">
            <v>-1</v>
          </cell>
          <cell r="BM361">
            <v>-1</v>
          </cell>
          <cell r="BN361">
            <v>-1</v>
          </cell>
          <cell r="BO361">
            <v>-1</v>
          </cell>
          <cell r="BP361">
            <v>-1</v>
          </cell>
          <cell r="BQ361">
            <v>-1</v>
          </cell>
          <cell r="BR361">
            <v>-1</v>
          </cell>
          <cell r="BS361">
            <v>-1</v>
          </cell>
          <cell r="BT361">
            <v>-1</v>
          </cell>
          <cell r="BU361">
            <v>-1</v>
          </cell>
          <cell r="BV361">
            <v>-1</v>
          </cell>
          <cell r="BW361">
            <v>-1</v>
          </cell>
          <cell r="BX361">
            <v>-1</v>
          </cell>
          <cell r="BY361">
            <v>-1</v>
          </cell>
          <cell r="BZ361">
            <v>-1</v>
          </cell>
          <cell r="CA361">
            <v>-1</v>
          </cell>
          <cell r="CB361">
            <v>-1</v>
          </cell>
          <cell r="CC361">
            <v>-1</v>
          </cell>
          <cell r="CD361">
            <v>-1</v>
          </cell>
          <cell r="CE361">
            <v>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A3:CJ50"/>
  <sheetViews>
    <sheetView zoomScaleNormal="100" workbookViewId="0">
      <selection activeCell="C15" sqref="C15"/>
    </sheetView>
  </sheetViews>
  <sheetFormatPr baseColWidth="8" defaultColWidth="8.88671875" defaultRowHeight="15"/>
  <cols>
    <col width="8.88671875" customWidth="1" style="1" min="1" max="1"/>
    <col width="11.6640625" bestFit="1" customWidth="1" style="1" min="2" max="2"/>
    <col width="10.88671875" bestFit="1" customWidth="1" style="1" min="3" max="3"/>
    <col width="14.88671875" bestFit="1" customWidth="1" style="1" min="4" max="4"/>
    <col width="16" bestFit="1" customWidth="1" style="1" min="5" max="5"/>
    <col width="30.33203125" bestFit="1" customWidth="1" style="1" min="6" max="6"/>
    <col width="16.44140625" bestFit="1" customWidth="1" style="1" min="7" max="8"/>
    <col width="11.33203125" bestFit="1" customWidth="1" style="1" min="9" max="9"/>
    <col width="10.33203125" bestFit="1" customWidth="1" style="1" min="10" max="10"/>
    <col width="15" bestFit="1" customWidth="1" style="1" min="11" max="11"/>
    <col width="14.109375" bestFit="1" customWidth="1" style="1" min="12" max="12"/>
    <col width="14.6640625" bestFit="1" customWidth="1" style="1" min="13" max="13"/>
    <col width="10.6640625" bestFit="1" customWidth="1" style="1" min="14" max="14"/>
    <col width="12" bestFit="1" customWidth="1" style="1" min="15" max="16"/>
    <col width="8" bestFit="1" customWidth="1" style="1" min="17" max="17"/>
    <col width="10.6640625" bestFit="1" customWidth="1" style="1" min="18" max="18"/>
    <col width="17" bestFit="1" customWidth="1" style="1" min="19" max="19"/>
    <col width="13.6640625" bestFit="1" customWidth="1" style="1" min="20" max="21"/>
    <col width="20.33203125" bestFit="1" customWidth="1" style="1" min="22" max="22"/>
    <col width="16.6640625" bestFit="1" customWidth="1" style="1" min="23" max="23"/>
    <col width="18.33203125" bestFit="1" customWidth="1" style="1" min="24" max="25"/>
    <col width="20.44140625" bestFit="1" customWidth="1" style="1" min="26" max="26"/>
    <col width="15.109375" bestFit="1" customWidth="1" style="1" min="27" max="27"/>
    <col width="16.6640625" bestFit="1" customWidth="1" style="1" min="28" max="29"/>
    <col width="11" bestFit="1" customWidth="1" style="1" min="30" max="30"/>
    <col width="12.109375" bestFit="1" customWidth="1" style="1" min="31" max="31"/>
    <col width="10" bestFit="1" customWidth="1" style="1" min="32" max="32"/>
    <col width="6.6640625" bestFit="1" customWidth="1" style="1" min="33" max="33"/>
    <col width="11" bestFit="1" customWidth="1" style="1" min="34" max="34"/>
    <col width="12.88671875" bestFit="1" customWidth="1" style="1" min="35" max="36"/>
    <col width="9.44140625" bestFit="1" customWidth="1" style="1" min="37" max="37"/>
    <col width="10.6640625" bestFit="1" customWidth="1" style="1" min="38" max="38"/>
    <col width="8.6640625" bestFit="1" customWidth="1" style="1" min="39" max="39"/>
    <col width="9.88671875" bestFit="1" customWidth="1" style="1" min="40" max="40"/>
    <col width="12.33203125" bestFit="1" customWidth="1" style="1" min="41" max="42"/>
    <col width="15.109375" bestFit="1" customWidth="1" style="1" min="43" max="43"/>
    <col width="8.44140625" bestFit="1" customWidth="1" style="1" min="44" max="44"/>
    <col width="15.109375" bestFit="1" customWidth="1" style="1" min="45" max="45"/>
    <col width="8.33203125" bestFit="1" customWidth="1" style="1" min="46" max="46"/>
    <col width="19.109375" bestFit="1" customWidth="1" style="1" min="47" max="47"/>
    <col width="13.109375" bestFit="1" customWidth="1" style="1" min="48" max="48"/>
    <col width="5" bestFit="1" customWidth="1" style="1" min="49" max="49"/>
    <col width="12.33203125" bestFit="1" customWidth="1" style="1" min="50" max="50"/>
    <col width="13.88671875" bestFit="1" customWidth="1" style="1" min="51" max="52"/>
    <col width="10.33203125" bestFit="1" customWidth="1" style="1" min="53" max="53"/>
    <col width="8.88671875" customWidth="1" style="1" min="54" max="66"/>
    <col width="19.88671875" bestFit="1" customWidth="1" style="1" min="67" max="67"/>
    <col width="26.6640625" bestFit="1" customWidth="1" style="1" min="68" max="68"/>
    <col width="20.109375" bestFit="1" customWidth="1" style="1" min="69" max="69"/>
    <col width="12.5546875" bestFit="1" customWidth="1" style="1" min="70" max="70"/>
    <col width="29" bestFit="1" customWidth="1" style="1" min="71" max="71"/>
    <col width="8.88671875" customWidth="1" style="1" min="72" max="72"/>
    <col width="12.6640625" bestFit="1" customWidth="1" style="1" min="73" max="73"/>
    <col width="8.88671875" customWidth="1" style="1" min="74" max="76"/>
    <col width="11.33203125" bestFit="1" customWidth="1" style="1" min="77" max="77"/>
    <col width="13.5546875" bestFit="1" customWidth="1" style="1" min="78" max="78"/>
    <col width="17" bestFit="1" customWidth="1" style="1" min="79" max="79"/>
    <col width="9.88671875" bestFit="1" customWidth="1" style="1" min="80" max="80"/>
    <col width="8.88671875" customWidth="1" style="1" min="81" max="82"/>
    <col width="8.88671875" customWidth="1" style="1" min="83" max="16384"/>
  </cols>
  <sheetData>
    <row r="3">
      <c r="B3" s="1">
        <f>[1]Cost!D4</f>
        <v/>
      </c>
    </row>
    <row r="4">
      <c r="B4" s="4" t="inlineStr">
        <is>
          <t>0410500030500</t>
        </is>
      </c>
      <c r="C4" s="1" t="inlineStr">
        <is>
          <t>Select Account Number</t>
        </is>
      </c>
    </row>
    <row r="6">
      <c r="A6" s="1" t="inlineStr">
        <is>
          <t>account</t>
        </is>
      </c>
      <c r="C6" s="1">
        <f>B6+1</f>
        <v/>
      </c>
      <c r="D6" s="1">
        <f>C6+1</f>
        <v/>
      </c>
      <c r="E6" s="1">
        <f>D6+1</f>
        <v/>
      </c>
      <c r="F6" s="1">
        <f>E6+1</f>
        <v/>
      </c>
      <c r="G6" s="1">
        <f>F6+1</f>
        <v/>
      </c>
      <c r="H6" s="1">
        <f>G6+1</f>
        <v/>
      </c>
      <c r="I6" s="1">
        <f>H6+1</f>
        <v/>
      </c>
      <c r="J6" s="1">
        <f>I6+1</f>
        <v/>
      </c>
      <c r="K6" s="1">
        <f>J6+1</f>
        <v/>
      </c>
      <c r="L6" s="1">
        <f>K6+1</f>
        <v/>
      </c>
      <c r="M6" s="1">
        <f>L6+1</f>
        <v/>
      </c>
      <c r="N6" s="1">
        <f>M6+1</f>
        <v/>
      </c>
      <c r="O6" s="1">
        <f>N6+1</f>
        <v/>
      </c>
      <c r="P6" s="1">
        <f>O6+1</f>
        <v/>
      </c>
      <c r="Q6" s="1">
        <f>P6+1</f>
        <v/>
      </c>
      <c r="R6" s="1">
        <f>Q6+1</f>
        <v/>
      </c>
      <c r="S6" s="1">
        <f>R6+1</f>
        <v/>
      </c>
      <c r="T6" s="1">
        <f>S6+1</f>
        <v/>
      </c>
      <c r="U6" s="1">
        <f>T6+1</f>
        <v/>
      </c>
      <c r="V6" s="1">
        <f>U6+1</f>
        <v/>
      </c>
      <c r="W6" s="1">
        <f>V6+1</f>
        <v/>
      </c>
      <c r="X6" s="1">
        <f>W6+1</f>
        <v/>
      </c>
      <c r="Y6" s="1">
        <f>X6+1</f>
        <v/>
      </c>
      <c r="Z6" s="1">
        <f>Y6+1</f>
        <v/>
      </c>
      <c r="AA6" s="1">
        <f>Z6+1</f>
        <v/>
      </c>
      <c r="AB6" s="1">
        <f>AA6+1</f>
        <v/>
      </c>
      <c r="AC6" s="1">
        <f>AB6+1</f>
        <v/>
      </c>
      <c r="AD6" s="1">
        <f>AC6+1</f>
        <v/>
      </c>
      <c r="AE6" s="1">
        <f>AD6+1</f>
        <v/>
      </c>
      <c r="AF6" s="1">
        <f>AE6+1</f>
        <v/>
      </c>
      <c r="AG6" s="1">
        <f>AF6+1</f>
        <v/>
      </c>
      <c r="AH6" s="1">
        <f>AG6+1</f>
        <v/>
      </c>
      <c r="AI6" s="1">
        <f>AH6+1</f>
        <v/>
      </c>
      <c r="AJ6" s="1">
        <f>AI6+1</f>
        <v/>
      </c>
      <c r="AK6" s="1">
        <f>AJ6+1</f>
        <v/>
      </c>
      <c r="AL6" s="1">
        <f>AK6+1</f>
        <v/>
      </c>
      <c r="AM6" s="1">
        <f>AL6+1</f>
        <v/>
      </c>
      <c r="AN6" s="1">
        <f>AM6+1</f>
        <v/>
      </c>
      <c r="AO6" s="1">
        <f>AN6+1</f>
        <v/>
      </c>
      <c r="AP6" s="1">
        <f>AO6+1</f>
        <v/>
      </c>
      <c r="AQ6" s="1">
        <f>AP6+1</f>
        <v/>
      </c>
      <c r="AR6" s="1">
        <f>AQ6+1</f>
        <v/>
      </c>
      <c r="AS6" s="1">
        <f>AR6+1</f>
        <v/>
      </c>
      <c r="AT6" s="1">
        <f>AS6+1</f>
        <v/>
      </c>
      <c r="AU6" s="1">
        <f>AT6+1</f>
        <v/>
      </c>
      <c r="AV6" s="1">
        <f>AU6+1</f>
        <v/>
      </c>
      <c r="AW6" s="1">
        <f>AV6+1</f>
        <v/>
      </c>
      <c r="AX6" s="1">
        <f>AW6+1</f>
        <v/>
      </c>
      <c r="AY6" s="1">
        <f>AX6+1</f>
        <v/>
      </c>
      <c r="AZ6" s="1">
        <f>AY6+1</f>
        <v/>
      </c>
      <c r="BA6" s="1">
        <f>AZ6+1</f>
        <v/>
      </c>
      <c r="BB6" s="1">
        <f>BA6+1</f>
        <v/>
      </c>
      <c r="BC6" s="1">
        <f>BB6+1</f>
        <v/>
      </c>
      <c r="BD6" s="1">
        <f>BC6+1</f>
        <v/>
      </c>
      <c r="BE6" s="1">
        <f>BD6+1</f>
        <v/>
      </c>
      <c r="BF6" s="1">
        <f>BE6+1</f>
        <v/>
      </c>
      <c r="BG6" s="1">
        <f>BF6+1</f>
        <v/>
      </c>
      <c r="BH6" s="1">
        <f>BG6+1</f>
        <v/>
      </c>
      <c r="BI6" s="1">
        <f>BH6+1</f>
        <v/>
      </c>
      <c r="BJ6" s="1">
        <f>BI6+1</f>
        <v/>
      </c>
      <c r="BK6" s="1">
        <f>BJ6+1</f>
        <v/>
      </c>
      <c r="BL6" s="1">
        <f>BK6+1</f>
        <v/>
      </c>
      <c r="BM6" s="1">
        <f>BL6+1</f>
        <v/>
      </c>
      <c r="BN6" s="1">
        <f>BM6+1</f>
        <v/>
      </c>
      <c r="BO6" s="1">
        <f>BN6+1</f>
        <v/>
      </c>
      <c r="BP6" s="1">
        <f>BO6+1</f>
        <v/>
      </c>
      <c r="BQ6" s="1">
        <f>BP6+1</f>
        <v/>
      </c>
      <c r="BR6" s="1">
        <f>BQ6+1</f>
        <v/>
      </c>
      <c r="BS6" s="1">
        <f>BR6+1</f>
        <v/>
      </c>
      <c r="BT6" s="1">
        <f>BS6+1</f>
        <v/>
      </c>
      <c r="BU6" s="1">
        <f>BT6+1</f>
        <v/>
      </c>
      <c r="BV6" s="1">
        <f>BU6+1</f>
        <v/>
      </c>
      <c r="BW6" s="1">
        <f>BV6+1</f>
        <v/>
      </c>
      <c r="BX6" s="1">
        <f>BW6+1</f>
        <v/>
      </c>
      <c r="BY6" s="1">
        <f>BX6+1</f>
        <v/>
      </c>
      <c r="BZ6" s="1">
        <f>BY6+1</f>
        <v/>
      </c>
      <c r="CA6" s="1">
        <f>BZ6+1</f>
        <v/>
      </c>
      <c r="CB6" s="1">
        <f>CA6+1</f>
        <v/>
      </c>
      <c r="CC6" s="1">
        <f>CB6+1</f>
        <v/>
      </c>
    </row>
    <row r="7">
      <c r="C7" s="5">
        <f>B4</f>
        <v/>
      </c>
      <c r="D7" s="5">
        <f>D10</f>
        <v/>
      </c>
      <c r="E7" s="5">
        <f>E10</f>
        <v/>
      </c>
      <c r="F7" s="5">
        <f>F10</f>
        <v/>
      </c>
      <c r="G7" s="5">
        <f>G10</f>
        <v/>
      </c>
      <c r="H7" s="5">
        <f>H10</f>
        <v/>
      </c>
      <c r="I7" s="5">
        <f>I10</f>
        <v/>
      </c>
      <c r="J7" s="5">
        <f>J10</f>
        <v/>
      </c>
      <c r="K7" s="5">
        <f>K10</f>
        <v/>
      </c>
      <c r="L7" s="5">
        <f>L10</f>
        <v/>
      </c>
      <c r="M7" s="5">
        <f>M10</f>
        <v/>
      </c>
      <c r="N7" s="5">
        <f>N10</f>
        <v/>
      </c>
      <c r="O7" s="5">
        <f>O10</f>
        <v/>
      </c>
      <c r="P7" s="5">
        <f>P10</f>
        <v/>
      </c>
      <c r="Q7" s="5">
        <f>Q10</f>
        <v/>
      </c>
      <c r="R7" s="5">
        <f>R10</f>
        <v/>
      </c>
      <c r="S7" s="5">
        <f>S10</f>
        <v/>
      </c>
      <c r="T7" s="5">
        <f>T10</f>
        <v/>
      </c>
      <c r="U7" s="5">
        <f>U10</f>
        <v/>
      </c>
      <c r="V7" s="5">
        <f>SUM(V10:V25)</f>
        <v/>
      </c>
      <c r="W7" s="5">
        <f>SUM(W10:W25)</f>
        <v/>
      </c>
      <c r="X7" s="5">
        <f>SUM(X10:X25)</f>
        <v/>
      </c>
      <c r="Y7" s="5">
        <f>SUM(Y10:Y25)</f>
        <v/>
      </c>
      <c r="Z7" s="5">
        <f>Z10</f>
        <v/>
      </c>
      <c r="AA7" s="5">
        <f>AA10</f>
        <v/>
      </c>
      <c r="AB7" s="5">
        <f>AB10</f>
        <v/>
      </c>
      <c r="AC7" s="5">
        <f>AC10</f>
        <v/>
      </c>
      <c r="AD7" s="5">
        <f>AD10</f>
        <v/>
      </c>
      <c r="AE7" s="5">
        <f>AE10</f>
        <v/>
      </c>
      <c r="AF7" s="5">
        <f>AF10</f>
        <v/>
      </c>
      <c r="AG7" s="5">
        <f>AG10</f>
        <v/>
      </c>
      <c r="AH7" s="5">
        <f>AH10</f>
        <v/>
      </c>
      <c r="AI7" s="5">
        <f>AI10</f>
        <v/>
      </c>
      <c r="AJ7" s="5">
        <f>SUM(AJ10:AJ25)</f>
        <v/>
      </c>
      <c r="AK7" s="5">
        <f>SUM(AK10:AK25)</f>
        <v/>
      </c>
      <c r="AL7" s="5">
        <f>SUM(AL10:AL25)</f>
        <v/>
      </c>
      <c r="AM7" s="5">
        <f>SUM(AM10:AM25)</f>
        <v/>
      </c>
      <c r="AN7" s="5">
        <f>SUM(AN10:AN25)</f>
        <v/>
      </c>
      <c r="AO7" s="5">
        <f>SUM(AO10:AO25)</f>
        <v/>
      </c>
      <c r="AP7" s="5">
        <f>SUM(AP10:AP25)</f>
        <v/>
      </c>
      <c r="AQ7" s="5">
        <f>AQ10</f>
        <v/>
      </c>
      <c r="AR7" s="5">
        <f>AR10</f>
        <v/>
      </c>
      <c r="AS7" s="5">
        <f>AS10</f>
        <v/>
      </c>
      <c r="AT7" s="5">
        <f>AT10</f>
        <v/>
      </c>
      <c r="AU7" s="5">
        <f>IF(MAX(AU10:AU25)=0,1,MAX(AU10:AU25))</f>
        <v/>
      </c>
      <c r="AV7" s="5">
        <f>AV10</f>
        <v/>
      </c>
      <c r="AW7" s="5">
        <f>AW10</f>
        <v/>
      </c>
      <c r="AX7" s="5">
        <f>AX10</f>
        <v/>
      </c>
      <c r="AY7" s="5">
        <f>AY10</f>
        <v/>
      </c>
      <c r="AZ7" s="5">
        <f>AZ10</f>
        <v/>
      </c>
      <c r="BA7" s="5">
        <f>BA10</f>
        <v/>
      </c>
      <c r="BB7" s="5">
        <f>BB10</f>
        <v/>
      </c>
      <c r="BC7" s="5">
        <f>BC10</f>
        <v/>
      </c>
      <c r="BD7" s="5">
        <f>BD10</f>
        <v/>
      </c>
      <c r="BE7" s="5">
        <f>BE10</f>
        <v/>
      </c>
      <c r="BF7" s="5">
        <f>BF10</f>
        <v/>
      </c>
      <c r="BG7" s="5">
        <f>BG10</f>
        <v/>
      </c>
      <c r="BH7" s="5">
        <f>BH10</f>
        <v/>
      </c>
      <c r="BI7" s="5">
        <f>BI10</f>
        <v/>
      </c>
      <c r="BJ7" s="5">
        <f>BJ10</f>
        <v/>
      </c>
      <c r="BK7" s="5">
        <f>BK10</f>
        <v/>
      </c>
      <c r="BL7" s="5">
        <f>BL10</f>
        <v/>
      </c>
      <c r="BM7" s="5">
        <f>BM10</f>
        <v/>
      </c>
      <c r="BN7" s="5">
        <f>BN10</f>
        <v/>
      </c>
      <c r="BO7" s="5">
        <f>BO10</f>
        <v/>
      </c>
      <c r="BP7" s="5">
        <f>BP10</f>
        <v/>
      </c>
      <c r="BQ7" s="5">
        <f>BQ10</f>
        <v/>
      </c>
      <c r="BR7" s="5">
        <f>BR10</f>
        <v/>
      </c>
      <c r="BS7" s="5">
        <f>BS10</f>
        <v/>
      </c>
      <c r="BT7" s="8">
        <f>BT10</f>
        <v/>
      </c>
      <c r="BU7" s="8">
        <f>BU10</f>
        <v/>
      </c>
      <c r="BV7" s="8">
        <f>BV10</f>
        <v/>
      </c>
      <c r="BW7" s="8">
        <f>BW10</f>
        <v/>
      </c>
      <c r="BX7" s="8">
        <f>BX10</f>
        <v/>
      </c>
      <c r="BY7" s="8">
        <f>BY10</f>
        <v/>
      </c>
      <c r="BZ7" s="9">
        <f>BZ10</f>
        <v/>
      </c>
      <c r="CA7" s="9">
        <f>CA10</f>
        <v/>
      </c>
      <c r="CB7" s="9">
        <f>CB10</f>
        <v/>
      </c>
      <c r="CC7" s="8">
        <f>CC10</f>
        <v/>
      </c>
    </row>
    <row r="8">
      <c r="A8" s="1" t="inlineStr">
        <is>
          <t>concatenate</t>
        </is>
      </c>
      <c r="B8" s="1">
        <f>VLOOKUP(B$9,'[1]Table Name'!$G$2:$H$100,2,FALSE)</f>
        <v/>
      </c>
      <c r="C8" s="1">
        <f>VLOOKUP(C$9,'[1]Table Name'!$G$2:$H$100,2,FALSE)</f>
        <v/>
      </c>
      <c r="D8" s="1">
        <f>VLOOKUP(D$9,'[1]Table Name'!$G$2:$H$100,2,FALSE)</f>
        <v/>
      </c>
      <c r="E8" s="1">
        <f>VLOOKUP(E$9,'[1]Table Name'!$G$2:$H$100,2,FALSE)</f>
        <v/>
      </c>
      <c r="F8" s="1">
        <f>VLOOKUP(F$9,'[1]Table Name'!$G$2:$H$100,2,FALSE)</f>
        <v/>
      </c>
      <c r="G8" s="1">
        <f>VLOOKUP(G$9,'[1]Table Name'!$G$2:$H$100,2,FALSE)</f>
        <v/>
      </c>
      <c r="H8" s="1">
        <f>VLOOKUP(H$9,'[1]Table Name'!$G$2:$H$100,2,FALSE)</f>
        <v/>
      </c>
      <c r="I8" s="1">
        <f>VLOOKUP(I$9,'[1]Table Name'!$G$2:$H$100,2,FALSE)</f>
        <v/>
      </c>
      <c r="J8" s="1">
        <f>VLOOKUP(J$9,'[1]Table Name'!$G$2:$H$100,2,FALSE)</f>
        <v/>
      </c>
      <c r="K8" s="1">
        <f>VLOOKUP(K$9,'[1]Table Name'!$G$2:$H$100,2,FALSE)</f>
        <v/>
      </c>
      <c r="L8" s="1">
        <f>VLOOKUP(L$9,'[1]Table Name'!$G$2:$H$100,2,FALSE)</f>
        <v/>
      </c>
      <c r="M8" s="1">
        <f>VLOOKUP(M$9,'[1]Table Name'!$G$2:$H$100,2,FALSE)</f>
        <v/>
      </c>
      <c r="N8" s="1">
        <f>VLOOKUP(N$9,'[1]Table Name'!$G$2:$H$100,2,FALSE)</f>
        <v/>
      </c>
      <c r="O8" s="1">
        <f>VLOOKUP(O$9,'[1]Table Name'!$G$2:$H$100,2,FALSE)</f>
        <v/>
      </c>
      <c r="P8" s="1">
        <f>VLOOKUP(P$9,'[1]Table Name'!$G$2:$H$100,2,FALSE)</f>
        <v/>
      </c>
      <c r="Q8" s="1">
        <f>VLOOKUP(Q$9,'[1]Table Name'!$G$2:$H$100,2,FALSE)</f>
        <v/>
      </c>
      <c r="R8" s="1">
        <f>VLOOKUP(R$9,'[1]Table Name'!$G$2:$H$100,2,FALSE)</f>
        <v/>
      </c>
      <c r="S8" s="1">
        <f>VLOOKUP(S$9,'[1]Table Name'!$G$2:$H$100,2,FALSE)</f>
        <v/>
      </c>
      <c r="T8" s="1">
        <f>VLOOKUP(T$9,'[1]Table Name'!$G$2:$H$100,2,FALSE)</f>
        <v/>
      </c>
      <c r="U8" s="1">
        <f>VLOOKUP(U$9,'[1]Table Name'!$G$2:$H$100,2,FALSE)</f>
        <v/>
      </c>
      <c r="V8" s="1">
        <f>VLOOKUP(V$9,'[1]Table Name'!$G$2:$H$100,2,FALSE)</f>
        <v/>
      </c>
      <c r="W8" s="1">
        <f>VLOOKUP(W$9,'[1]Table Name'!$G$2:$H$100,2,FALSE)</f>
        <v/>
      </c>
      <c r="X8" s="1">
        <f>VLOOKUP(X$9,'[1]Table Name'!$G$2:$H$100,2,FALSE)</f>
        <v/>
      </c>
      <c r="Y8" s="1">
        <f>VLOOKUP(Y$9,'[1]Table Name'!$G$2:$H$100,2,FALSE)</f>
        <v/>
      </c>
      <c r="Z8" s="1">
        <f>VLOOKUP(Z$9,'[1]Table Name'!$G$2:$H$100,2,FALSE)</f>
        <v/>
      </c>
      <c r="AA8" s="1">
        <f>VLOOKUP(AA$9,'[1]Table Name'!$G$2:$H$100,2,FALSE)</f>
        <v/>
      </c>
      <c r="AB8" s="1">
        <f>VLOOKUP(AB$9,'[1]Table Name'!$G$2:$H$100,2,FALSE)</f>
        <v/>
      </c>
      <c r="AC8" s="1">
        <f>VLOOKUP(AC$9,'[1]Table Name'!$G$2:$H$100,2,FALSE)</f>
        <v/>
      </c>
      <c r="AD8" s="1">
        <f>VLOOKUP(AD$9,'[1]Table Name'!$G$2:$H$100,2,FALSE)</f>
        <v/>
      </c>
      <c r="AE8" s="1">
        <f>VLOOKUP(AE$9,'[1]Table Name'!$G$2:$H$100,2,FALSE)</f>
        <v/>
      </c>
      <c r="AF8" s="1">
        <f>VLOOKUP(AF$9,'[1]Table Name'!$G$2:$H$100,2,FALSE)</f>
        <v/>
      </c>
      <c r="AG8" s="1">
        <f>VLOOKUP(AG$9,'[1]Table Name'!$G$2:$H$100,2,FALSE)</f>
        <v/>
      </c>
      <c r="AH8" s="1">
        <f>VLOOKUP(AH$9,'[1]Table Name'!$G$2:$H$100,2,FALSE)</f>
        <v/>
      </c>
      <c r="AI8" s="1">
        <f>VLOOKUP(AI$9,'[1]Table Name'!$G$2:$H$100,2,FALSE)</f>
        <v/>
      </c>
      <c r="AJ8" s="1">
        <f>VLOOKUP(AJ$9,'[1]Table Name'!$G$2:$H$100,2,FALSE)</f>
        <v/>
      </c>
      <c r="AK8" s="1">
        <f>VLOOKUP(AK$9,'[1]Table Name'!$G$2:$H$100,2,FALSE)</f>
        <v/>
      </c>
      <c r="AL8" s="1">
        <f>VLOOKUP(AL$9,'[1]Table Name'!$G$2:$H$100,2,FALSE)</f>
        <v/>
      </c>
      <c r="AM8" s="1">
        <f>VLOOKUP(AM$9,'[1]Table Name'!$G$2:$H$100,2,FALSE)</f>
        <v/>
      </c>
      <c r="AN8" s="1">
        <f>VLOOKUP(AN$9,'[1]Table Name'!$G$2:$H$100,2,FALSE)</f>
        <v/>
      </c>
      <c r="AO8" s="1">
        <f>VLOOKUP(AO$9,'[1]Table Name'!$G$2:$H$100,2,FALSE)</f>
        <v/>
      </c>
      <c r="AP8" s="1">
        <f>VLOOKUP(AP$9,'[1]Table Name'!$G$2:$H$100,2,FALSE)</f>
        <v/>
      </c>
      <c r="AQ8" s="1">
        <f>VLOOKUP(AQ$9,'[1]Table Name'!$G$2:$H$100,2,FALSE)</f>
        <v/>
      </c>
      <c r="AR8" s="1">
        <f>VLOOKUP(AR$9,'[1]Table Name'!$G$2:$H$100,2,FALSE)</f>
        <v/>
      </c>
      <c r="AS8" s="1">
        <f>VLOOKUP(AS$9,'[1]Table Name'!$G$2:$H$100,2,FALSE)</f>
        <v/>
      </c>
      <c r="AT8" s="1">
        <f>VLOOKUP(AT$9,'[1]Table Name'!$G$2:$H$100,2,FALSE)</f>
        <v/>
      </c>
      <c r="AU8" s="1">
        <f>VLOOKUP(AU$9,'[1]Table Name'!$G$2:$H$100,2,FALSE)</f>
        <v/>
      </c>
      <c r="AV8" s="1">
        <f>VLOOKUP(AV$9,'[1]Table Name'!$G$2:$H$100,2,FALSE)</f>
        <v/>
      </c>
      <c r="AW8" s="1">
        <f>VLOOKUP(AW$9,'[1]Table Name'!$G$2:$H$100,2,FALSE)</f>
        <v/>
      </c>
      <c r="AX8" s="1">
        <f>VLOOKUP(AX$9,'[1]Table Name'!$G$2:$H$100,2,FALSE)</f>
        <v/>
      </c>
      <c r="AY8" s="1">
        <f>VLOOKUP(AY$9,'[1]Table Name'!$G$2:$H$100,2,FALSE)</f>
        <v/>
      </c>
      <c r="AZ8" s="1">
        <f>VLOOKUP(AZ$9,'[1]Table Name'!$G$2:$H$100,2,FALSE)</f>
        <v/>
      </c>
      <c r="BA8" s="1">
        <f>VLOOKUP(BA$9,'[1]Table Name'!$G$2:$H$100,2,FALSE)</f>
        <v/>
      </c>
      <c r="BB8" s="1">
        <f>VLOOKUP(BB$9,'[1]Table Name'!$G$2:$H$100,2,FALSE)</f>
        <v/>
      </c>
      <c r="BC8" s="1">
        <f>VLOOKUP(BC$9,'[1]Table Name'!$G$2:$H$100,2,FALSE)</f>
        <v/>
      </c>
      <c r="BD8" s="1">
        <f>VLOOKUP(BD$9,'[1]Table Name'!$G$2:$H$100,2,FALSE)</f>
        <v/>
      </c>
      <c r="BE8" s="1">
        <f>VLOOKUP(BE$9,'[1]Table Name'!$G$2:$H$100,2,FALSE)</f>
        <v/>
      </c>
      <c r="BF8" s="1">
        <f>VLOOKUP(BF$9,'[1]Table Name'!$G$2:$H$100,2,FALSE)</f>
        <v/>
      </c>
      <c r="BG8" s="1">
        <f>VLOOKUP(BG$9,'[1]Table Name'!$G$2:$H$100,2,FALSE)</f>
        <v/>
      </c>
      <c r="BH8" s="1">
        <f>VLOOKUP(BH$9,'[1]Table Name'!$G$2:$H$100,2,FALSE)</f>
        <v/>
      </c>
      <c r="BI8" s="1">
        <f>VLOOKUP(BI$9,'[1]Table Name'!$G$2:$H$100,2,FALSE)</f>
        <v/>
      </c>
      <c r="BJ8" s="1">
        <f>VLOOKUP(BJ$9,'[1]Table Name'!$G$2:$H$100,2,FALSE)</f>
        <v/>
      </c>
      <c r="BK8" s="1">
        <f>VLOOKUP(BK$9,'[1]Table Name'!$G$2:$H$100,2,FALSE)</f>
        <v/>
      </c>
      <c r="BL8" s="1">
        <f>VLOOKUP(BL$9,'[1]Table Name'!$G$2:$H$100,2,FALSE)</f>
        <v/>
      </c>
      <c r="BM8" s="1">
        <f>VLOOKUP(BM$9,'[1]Table Name'!$G$2:$H$100,2,FALSE)</f>
        <v/>
      </c>
      <c r="BN8" s="1">
        <f>VLOOKUP(BN$9,'[1]Table Name'!$G$2:$H$100,2,FALSE)</f>
        <v/>
      </c>
      <c r="BO8" s="1">
        <f>VLOOKUP(BO$9,'[1]Table Name'!$G$2:$H$100,2,FALSE)</f>
        <v/>
      </c>
      <c r="BP8" s="1">
        <f>VLOOKUP(BP$9,'[1]Table Name'!$G$2:$H$100,2,FALSE)</f>
        <v/>
      </c>
      <c r="BQ8" s="1">
        <f>VLOOKUP(BQ$9,'[1]Table Name'!$G$2:$H$100,2,FALSE)</f>
        <v/>
      </c>
      <c r="BR8" s="1">
        <f>VLOOKUP(BR$9,'[1]Table Name'!$G$2:$H$100,2,FALSE)</f>
        <v/>
      </c>
      <c r="BS8" s="1">
        <f>VLOOKUP(BS$9,'[1]Table Name'!$G$2:$H$100,2,FALSE)</f>
        <v/>
      </c>
      <c r="BT8" s="1">
        <f>VLOOKUP(BT$9,'[1]Table Name'!$G$2:$H$100,2,FALSE)</f>
        <v/>
      </c>
      <c r="BU8" s="1">
        <f>VLOOKUP(BU$9,'[1]Table Name'!$G$2:$H$100,2,FALSE)</f>
        <v/>
      </c>
      <c r="BV8" s="1">
        <f>VLOOKUP(BV$9,'[1]Table Name'!$G$2:$H$100,2,FALSE)</f>
        <v/>
      </c>
      <c r="BW8" s="1">
        <f>VLOOKUP(BW$9,'[1]Table Name'!$G$2:$H$100,2,FALSE)</f>
        <v/>
      </c>
      <c r="BX8" s="1">
        <f>VLOOKUP(BX$9,'[1]Table Name'!$G$2:$H$100,2,FALSE)</f>
        <v/>
      </c>
      <c r="BY8" s="1">
        <f>VLOOKUP(BY$9,'[1]Table Name'!$G$2:$H$100,2,FALSE)</f>
        <v/>
      </c>
      <c r="BZ8" s="1">
        <f>VLOOKUP(BZ$9,'[1]Table Name'!$G$2:$H$100,2,FALSE)</f>
        <v/>
      </c>
      <c r="CA8" s="1">
        <f>VLOOKUP(CA$9,'[1]Table Name'!$G$2:$H$100,2,FALSE)</f>
        <v/>
      </c>
      <c r="CB8" s="1">
        <f>VLOOKUP(CB$9,'[1]Table Name'!$G$2:$H$100,2,FALSE)</f>
        <v/>
      </c>
      <c r="CC8" s="1">
        <f>VLOOKUP(CC$9,'[1]Table Name'!$G$2:$H$100,2,FALSE)</f>
        <v/>
      </c>
    </row>
    <row r="9">
      <c r="B9" s="2">
        <f>[1]Cost!C$4</f>
        <v/>
      </c>
      <c r="C9" s="2">
        <f>[1]Cost!D$4</f>
        <v/>
      </c>
      <c r="D9" s="2">
        <f>[1]Cost!E$4</f>
        <v/>
      </c>
      <c r="E9" s="2">
        <f>[1]Cost!F$4</f>
        <v/>
      </c>
      <c r="F9" s="2">
        <f>[1]Cost!G$4</f>
        <v/>
      </c>
      <c r="G9" s="2">
        <f>[1]Cost!H$4</f>
        <v/>
      </c>
      <c r="H9" s="2">
        <f>[1]Cost!I$4</f>
        <v/>
      </c>
      <c r="I9" s="2">
        <f>[1]Cost!J$4</f>
        <v/>
      </c>
      <c r="J9" s="2">
        <f>[1]Cost!K$4</f>
        <v/>
      </c>
      <c r="K9" s="2">
        <f>[1]Cost!L$4</f>
        <v/>
      </c>
      <c r="L9" s="2">
        <f>[1]Cost!M$4</f>
        <v/>
      </c>
      <c r="M9" s="2">
        <f>[1]Cost!N$4</f>
        <v/>
      </c>
      <c r="N9" s="2">
        <f>[1]Cost!O$4</f>
        <v/>
      </c>
      <c r="O9" s="2">
        <f>[1]Cost!P$4</f>
        <v/>
      </c>
      <c r="P9" s="2">
        <f>[1]Cost!Q$4</f>
        <v/>
      </c>
      <c r="Q9" s="2">
        <f>[1]Cost!R$4</f>
        <v/>
      </c>
      <c r="R9" s="2">
        <f>[1]Cost!S$4</f>
        <v/>
      </c>
      <c r="S9" s="2">
        <f>[1]Cost!T$4</f>
        <v/>
      </c>
      <c r="T9" s="2">
        <f>[1]Cost!U$4</f>
        <v/>
      </c>
      <c r="U9" s="2">
        <f>[1]Cost!V$4</f>
        <v/>
      </c>
      <c r="V9" s="2">
        <f>[1]Cost!W$4</f>
        <v/>
      </c>
      <c r="W9" s="2">
        <f>[1]Cost!X$4</f>
        <v/>
      </c>
      <c r="X9" s="2">
        <f>[1]Cost!Y$4</f>
        <v/>
      </c>
      <c r="Y9" s="2">
        <f>[1]Cost!Z$4</f>
        <v/>
      </c>
      <c r="Z9" s="2">
        <f>[1]Cost!AA$4</f>
        <v/>
      </c>
      <c r="AA9" s="2">
        <f>[1]Cost!AB$4</f>
        <v/>
      </c>
      <c r="AB9" s="2">
        <f>[1]Cost!AC$4</f>
        <v/>
      </c>
      <c r="AC9" s="2">
        <f>[1]Cost!AD$4</f>
        <v/>
      </c>
      <c r="AD9" s="2">
        <f>[1]Cost!AE$4</f>
        <v/>
      </c>
      <c r="AE9" s="2">
        <f>[1]Cost!AF$4</f>
        <v/>
      </c>
      <c r="AF9" s="2">
        <f>[1]Cost!AG$4</f>
        <v/>
      </c>
      <c r="AG9" s="2">
        <f>[1]Cost!AH$4</f>
        <v/>
      </c>
      <c r="AH9" s="2">
        <f>[1]Cost!AI$4</f>
        <v/>
      </c>
      <c r="AI9" s="2">
        <f>[1]Cost!AJ$4</f>
        <v/>
      </c>
      <c r="AJ9" s="2">
        <f>[1]Cost!AK$4</f>
        <v/>
      </c>
      <c r="AK9" s="2">
        <f>[1]Cost!AL$4</f>
        <v/>
      </c>
      <c r="AL9" s="2">
        <f>[1]Cost!AM$4</f>
        <v/>
      </c>
      <c r="AM9" s="2">
        <f>[1]Cost!AN$4</f>
        <v/>
      </c>
      <c r="AN9" s="2">
        <f>[1]Cost!AO$4</f>
        <v/>
      </c>
      <c r="AO9" s="2">
        <f>[1]Cost!AP$4</f>
        <v/>
      </c>
      <c r="AP9" s="2">
        <f>[1]Cost!AQ$4</f>
        <v/>
      </c>
      <c r="AQ9" s="2">
        <f>[1]Cost!AR$4</f>
        <v/>
      </c>
      <c r="AR9" s="2">
        <f>[1]Cost!AS$4</f>
        <v/>
      </c>
      <c r="AS9" s="2">
        <f>[1]Cost!AT$4</f>
        <v/>
      </c>
      <c r="AT9" s="2">
        <f>[1]Cost!AU$4</f>
        <v/>
      </c>
      <c r="AU9" s="2">
        <f>[1]Cost!AV$4</f>
        <v/>
      </c>
      <c r="AV9" s="2">
        <f>[1]Cost!AW$4</f>
        <v/>
      </c>
      <c r="AW9" s="2">
        <f>[1]Cost!AX$4</f>
        <v/>
      </c>
      <c r="AX9" s="2">
        <f>[1]Cost!AY$4</f>
        <v/>
      </c>
      <c r="AY9" s="2">
        <f>[1]Cost!AZ$4</f>
        <v/>
      </c>
      <c r="AZ9" s="2">
        <f>[1]Cost!BA$4</f>
        <v/>
      </c>
      <c r="BA9" s="2">
        <f>[1]Cost!BB$4</f>
        <v/>
      </c>
      <c r="BB9" s="2">
        <f>[1]Cost!BC$4</f>
        <v/>
      </c>
      <c r="BC9" s="2">
        <f>[1]Cost!BD$4</f>
        <v/>
      </c>
      <c r="BD9" s="2">
        <f>[1]Cost!BE$4</f>
        <v/>
      </c>
      <c r="BE9" s="2">
        <f>[1]Cost!BF$4</f>
        <v/>
      </c>
      <c r="BF9" s="2">
        <f>[1]Cost!BG$4</f>
        <v/>
      </c>
      <c r="BG9" s="2">
        <f>[1]Cost!BH$4</f>
        <v/>
      </c>
      <c r="BH9" s="2">
        <f>[1]Cost!BI$4</f>
        <v/>
      </c>
      <c r="BI9" s="2">
        <f>[1]Cost!BJ$4</f>
        <v/>
      </c>
      <c r="BJ9" s="2">
        <f>[1]Cost!BK$4</f>
        <v/>
      </c>
      <c r="BK9" s="2">
        <f>[1]Cost!BL$4</f>
        <v/>
      </c>
      <c r="BL9" s="2">
        <f>[1]Cost!BM$4</f>
        <v/>
      </c>
      <c r="BM9" s="2">
        <f>[1]Cost!BN$4</f>
        <v/>
      </c>
      <c r="BN9" s="2">
        <f>[1]Cost!BO$4</f>
        <v/>
      </c>
      <c r="BO9" s="2">
        <f>[1]Cost!BP$4</f>
        <v/>
      </c>
      <c r="BP9" s="2">
        <f>[1]Cost!BQ$4</f>
        <v/>
      </c>
      <c r="BQ9" s="2">
        <f>[1]Cost!BR$4</f>
        <v/>
      </c>
      <c r="BR9" s="2">
        <f>[1]Cost!BS$4</f>
        <v/>
      </c>
      <c r="BS9" s="2">
        <f>[1]Cost!BT$4</f>
        <v/>
      </c>
      <c r="BT9" s="2">
        <f>[1]Cost!BU$4</f>
        <v/>
      </c>
      <c r="BU9" s="2">
        <f>[1]Cost!BV$4</f>
        <v/>
      </c>
      <c r="BV9" s="2">
        <f>[1]Cost!BW$4</f>
        <v/>
      </c>
      <c r="BW9" s="2">
        <f>[1]Cost!BX$4</f>
        <v/>
      </c>
      <c r="BX9" s="2">
        <f>[1]Cost!BY$4</f>
        <v/>
      </c>
      <c r="BY9" s="2">
        <f>[1]Cost!BZ$4</f>
        <v/>
      </c>
      <c r="BZ9" s="2">
        <f>[1]Cost!CA$4</f>
        <v/>
      </c>
      <c r="CA9" s="2">
        <f>[1]Cost!CB$4</f>
        <v/>
      </c>
      <c r="CB9" s="2">
        <f>[1]Cost!CC$4</f>
        <v/>
      </c>
      <c r="CC9" s="2">
        <f>[1]Cost!CD$4</f>
        <v/>
      </c>
      <c r="CD9" s="2" t="n"/>
      <c r="CE9" s="2" t="n"/>
      <c r="CF9" s="2" t="n"/>
      <c r="CG9" s="2" t="n"/>
      <c r="CH9" s="2" t="n"/>
      <c r="CI9" s="2" t="n"/>
      <c r="CJ9" s="2" t="n"/>
    </row>
    <row r="10">
      <c r="B10" s="1">
        <f t="array" ref="B10">IF(ISERROR(INDEX([1]Cost!$C$5:$C$361,MATCH(0,COUNTIF(B$9:B9,[1]Cost!$C$5:$C$361)+([1]Cost!$D$5:$D$361&lt;&gt;$B$4),0))),"",INDEX([1]Cost!$C$5:$C$361,MATCH(0,COUNTIF(B$9:B9,[1]Cost!$C$5:$C$361)+([1]Cost!$D$5:$D$361&lt;&gt;$B$4),0)))</f>
        <v/>
      </c>
      <c r="C10" s="1">
        <f>IF(ISERROR(VLOOKUP($B10,[1]Cost!$C$5:$CZ$500,VLOOKUP(C$9,'[1]Table Name'!$G$2:$H$100,2,FALSE),FALSE)),"",VLOOKUP($B10,[1]Cost!$C$5:$CZ$500,VLOOKUP(C$9,'[1]Table Name'!$G$2:$H$100,2,FALSE),FALSE))</f>
        <v/>
      </c>
      <c r="D10" s="1">
        <f>IF(ISERROR(VLOOKUP($B10,[1]Cost!$C$5:$CZ$500,VLOOKUP(D$9,'[1]Table Name'!$G$2:$H$100,2,FALSE),FALSE)),"",VLOOKUP($B10,[1]Cost!$C$5:$CZ$500,VLOOKUP(D$9,'[1]Table Name'!$G$2:$H$100,2,FALSE),FALSE))</f>
        <v/>
      </c>
      <c r="E10" s="1">
        <f>IF(ISERROR(VLOOKUP($B10,[1]Cost!$C$5:$CZ$500,VLOOKUP(E$9,'[1]Table Name'!$G$2:$H$100,2,FALSE),FALSE)),"",VLOOKUP($B10,[1]Cost!$C$5:$CZ$500,VLOOKUP(E$9,'[1]Table Name'!$G$2:$H$100,2,FALSE),FALSE))</f>
        <v/>
      </c>
      <c r="F10" s="1">
        <f>IF(ISERROR(VLOOKUP($B10,[1]Cost!$C$5:$CZ$500,VLOOKUP(F$9,'[1]Table Name'!$G$2:$H$100,2,FALSE),FALSE)),"",VLOOKUP($B10,[1]Cost!$C$5:$CZ$500,VLOOKUP(F$9,'[1]Table Name'!$G$2:$H$100,2,FALSE),FALSE))</f>
        <v/>
      </c>
      <c r="G10" s="1">
        <f>IF(ISERROR(VLOOKUP($B10,[1]Cost!$C$5:$CZ$500,VLOOKUP(G$9,'[1]Table Name'!$G$2:$H$100,2,FALSE),FALSE)),"",VLOOKUP($B10,[1]Cost!$C$5:$CZ$500,VLOOKUP(G$9,'[1]Table Name'!$G$2:$H$100,2,FALSE),FALSE))</f>
        <v/>
      </c>
      <c r="H10" s="1">
        <f>IF(ISERROR(VLOOKUP($B10,[1]Cost!$C$5:$CZ$500,VLOOKUP(H$9,'[1]Table Name'!$G$2:$H$100,2,FALSE),FALSE)),"",VLOOKUP($B10,[1]Cost!$C$5:$CZ$500,VLOOKUP(H$9,'[1]Table Name'!$G$2:$H$100,2,FALSE),FALSE))</f>
        <v/>
      </c>
      <c r="I10" s="1">
        <f>IF(ISERROR(VLOOKUP($B10,[1]Cost!$C$5:$CZ$500,VLOOKUP(I$9,'[1]Table Name'!$G$2:$H$100,2,FALSE),FALSE)),"",VLOOKUP($B10,[1]Cost!$C$5:$CZ$500,VLOOKUP(I$9,'[1]Table Name'!$G$2:$H$100,2,FALSE),FALSE))</f>
        <v/>
      </c>
      <c r="J10" s="1">
        <f>IF(ISERROR(VLOOKUP($B10,[1]Cost!$C$5:$CZ$500,VLOOKUP(J$9,'[1]Table Name'!$G$2:$H$100,2,FALSE),FALSE)),"",VLOOKUP($B10,[1]Cost!$C$5:$CZ$500,VLOOKUP(J$9,'[1]Table Name'!$G$2:$H$100,2,FALSE),FALSE))</f>
        <v/>
      </c>
      <c r="K10" s="1">
        <f>IF(ISERROR(VLOOKUP($B10,[1]Cost!$C$5:$CZ$500,VLOOKUP(K$9,'[1]Table Name'!$G$2:$H$100,2,FALSE),FALSE)),"",VLOOKUP($B10,[1]Cost!$C$5:$CZ$500,VLOOKUP(K$9,'[1]Table Name'!$G$2:$H$100,2,FALSE),FALSE))</f>
        <v/>
      </c>
      <c r="L10" s="1">
        <f>IF(ISERROR(VLOOKUP($B10,[1]Cost!$C$5:$CZ$500,VLOOKUP(L$9,'[1]Table Name'!$G$2:$H$100,2,FALSE),FALSE)),"",VLOOKUP($B10,[1]Cost!$C$5:$CZ$500,VLOOKUP(L$9,'[1]Table Name'!$G$2:$H$100,2,FALSE),FALSE))</f>
        <v/>
      </c>
      <c r="M10" s="1">
        <f>IF(ISERROR(VLOOKUP($B10,[1]Cost!$C$5:$CZ$500,VLOOKUP(M$9,'[1]Table Name'!$G$2:$H$100,2,FALSE),FALSE)),"",VLOOKUP($B10,[1]Cost!$C$5:$CZ$500,VLOOKUP(M$9,'[1]Table Name'!$G$2:$H$100,2,FALSE),FALSE))</f>
        <v/>
      </c>
      <c r="N10" s="1">
        <f>IF(ISERROR(VLOOKUP($B10,[1]Cost!$C$5:$CZ$500,VLOOKUP(N$9,'[1]Table Name'!$G$2:$H$100,2,FALSE),FALSE)),"",VLOOKUP($B10,[1]Cost!$C$5:$CZ$500,VLOOKUP(N$9,'[1]Table Name'!$G$2:$H$100,2,FALSE),FALSE))</f>
        <v/>
      </c>
      <c r="O10" s="1">
        <f>IF(ISERROR(VLOOKUP($B10,[1]Cost!$C$5:$CZ$500,VLOOKUP(O$9,'[1]Table Name'!$G$2:$H$100,2,FALSE),FALSE)),"",VLOOKUP($B10,[1]Cost!$C$5:$CZ$500,VLOOKUP(O$9,'[1]Table Name'!$G$2:$H$100,2,FALSE),FALSE))</f>
        <v/>
      </c>
      <c r="P10" s="1">
        <f>IF(ISERROR(VLOOKUP($B10,[1]Cost!$C$5:$CZ$500,VLOOKUP(P$9,'[1]Table Name'!$G$2:$H$100,2,FALSE),FALSE)),"",VLOOKUP($B10,[1]Cost!$C$5:$CZ$500,VLOOKUP(P$9,'[1]Table Name'!$G$2:$H$100,2,FALSE),FALSE))</f>
        <v/>
      </c>
      <c r="Q10" s="1">
        <f>IF(ISERROR(VLOOKUP($B10,[1]Cost!$C$5:$CZ$500,VLOOKUP(Q$9,'[1]Table Name'!$G$2:$H$100,2,FALSE),FALSE)),"",VLOOKUP($B10,[1]Cost!$C$5:$CZ$500,VLOOKUP(Q$9,'[1]Table Name'!$G$2:$H$100,2,FALSE),FALSE))</f>
        <v/>
      </c>
      <c r="R10" s="1">
        <f>IF(ISERROR(VLOOKUP($B10,[1]Cost!$C$5:$CZ$500,VLOOKUP(R$9,'[1]Table Name'!$G$2:$H$100,2,FALSE),FALSE)),"",VLOOKUP($B10,[1]Cost!$C$5:$CZ$500,VLOOKUP(R$9,'[1]Table Name'!$G$2:$H$100,2,FALSE),FALSE))</f>
        <v/>
      </c>
      <c r="S10" s="1">
        <f>IF(ISERROR(VLOOKUP($B10,[1]Cost!$C$5:$CZ$500,VLOOKUP(S$9,'[1]Table Name'!$G$2:$H$100,2,FALSE),FALSE)),"",VLOOKUP($B10,[1]Cost!$C$5:$CZ$500,VLOOKUP(S$9,'[1]Table Name'!$G$2:$H$100,2,FALSE),FALSE))</f>
        <v/>
      </c>
      <c r="T10" s="1">
        <f>IF(ISERROR(VLOOKUP($B10,[1]Cost!$C$5:$CZ$500,VLOOKUP(T$9,'[1]Table Name'!$G$2:$H$100,2,FALSE),FALSE)),"",VLOOKUP($B10,[1]Cost!$C$5:$CZ$500,VLOOKUP(T$9,'[1]Table Name'!$G$2:$H$100,2,FALSE),FALSE))</f>
        <v/>
      </c>
      <c r="U10" s="1">
        <f>IF(ISERROR(VLOOKUP($B10,[1]Cost!$C$5:$CZ$500,VLOOKUP(U$9,'[1]Table Name'!$G$2:$H$100,2,FALSE),FALSE)),"",VLOOKUP($B10,[1]Cost!$C$5:$CZ$500,VLOOKUP(U$9,'[1]Table Name'!$G$2:$H$100,2,FALSE),FALSE))</f>
        <v/>
      </c>
      <c r="V10" s="1">
        <f>IF(ISERROR(VLOOKUP($B10,[1]Cost!$C$5:$CZ$500,VLOOKUP(V$9,'[1]Table Name'!$G$2:$H$100,2,FALSE),FALSE)),"",VLOOKUP($B10,[1]Cost!$C$5:$CZ$500,VLOOKUP(V$9,'[1]Table Name'!$G$2:$H$100,2,FALSE),FALSE))</f>
        <v/>
      </c>
      <c r="W10" s="1">
        <f>IF(ISERROR(VLOOKUP($B10,[1]Cost!$C$5:$CZ$500,VLOOKUP(W$9,'[1]Table Name'!$G$2:$H$100,2,FALSE),FALSE)),"",VLOOKUP($B10,[1]Cost!$C$5:$CZ$500,VLOOKUP(W$9,'[1]Table Name'!$G$2:$H$100,2,FALSE),FALSE))</f>
        <v/>
      </c>
      <c r="X10" s="1">
        <f>IF(ISERROR(VLOOKUP($B10,[1]Cost!$C$5:$CZ$500,VLOOKUP(X$9,'[1]Table Name'!$G$2:$H$100,2,FALSE),FALSE)),0,VLOOKUP($B10,[1]Cost!$C$5:$CZ$500,VLOOKUP(X$9,'[1]Table Name'!$G$2:$H$100,2,FALSE),FALSE))</f>
        <v/>
      </c>
      <c r="Y10" s="1">
        <f>IF(ISERROR(VLOOKUP($B10,[1]Cost!$C$5:$CZ$500,VLOOKUP(Y$9,'[1]Table Name'!$G$2:$H$100,2,FALSE),FALSE)),"",VLOOKUP($B10,[1]Cost!$C$5:$CZ$500,VLOOKUP(Y$9,'[1]Table Name'!$G$2:$H$100,2,FALSE),FALSE))</f>
        <v/>
      </c>
      <c r="Z10" s="11">
        <f>IF(ISERROR(VLOOKUP($B10,[1]Cost!$C$5:$CZ$500,VLOOKUP(Z$9,'[1]Table Name'!$G$2:$H$100,2,FALSE),FALSE)),"",VLOOKUP($B10,[1]Cost!$C$5:$CZ$500,VLOOKUP(Z$9,'[1]Table Name'!$G$2:$H$100,2,FALSE),FALSE))</f>
        <v/>
      </c>
      <c r="AA10" s="1">
        <f>IF(ISERROR(VLOOKUP($B10,[1]Cost!$C$5:$CZ$500,VLOOKUP(AA$9,'[1]Table Name'!$G$2:$H$100,2,FALSE),FALSE)),"",VLOOKUP($B10,[1]Cost!$C$5:$CZ$500,VLOOKUP(AA$9,'[1]Table Name'!$G$2:$H$100,2,FALSE),FALSE))</f>
        <v/>
      </c>
      <c r="AB10" s="1">
        <f>IF(ISERROR(VLOOKUP($B10,[1]Cost!$C$5:$CZ$500,VLOOKUP(AB$9,'[1]Table Name'!$G$2:$H$100,2,FALSE),FALSE)),"",VLOOKUP($B10,[1]Cost!$C$5:$CZ$500,VLOOKUP(AB$9,'[1]Table Name'!$G$2:$H$100,2,FALSE),FALSE))</f>
        <v/>
      </c>
      <c r="AC10" s="1">
        <f>IF(ISERROR(VLOOKUP($B10,[1]Cost!$C$5:$CZ$500,VLOOKUP(AC$9,'[1]Table Name'!$G$2:$H$100,2,FALSE),FALSE)),"",VLOOKUP($B10,[1]Cost!$C$5:$CZ$500,VLOOKUP(AC$9,'[1]Table Name'!$G$2:$H$100,2,FALSE),FALSE))</f>
        <v/>
      </c>
      <c r="AD10" s="1">
        <f>IF(ISERROR(VLOOKUP($B10,[1]Cost!$C$5:$CZ$500,VLOOKUP(AD$9,'[1]Table Name'!$G$2:$H$100,2,FALSE),FALSE)),"",VLOOKUP($B10,[1]Cost!$C$5:$CZ$500,VLOOKUP(AD$9,'[1]Table Name'!$G$2:$H$100,2,FALSE),FALSE))</f>
        <v/>
      </c>
      <c r="AE10" s="1">
        <f>IF(ISERROR(VLOOKUP($B10,[1]Cost!$C$5:$CZ$500,VLOOKUP(AE$9,'[1]Table Name'!$G$2:$H$100,2,FALSE),FALSE)),"",VLOOKUP($B10,[1]Cost!$C$5:$CZ$500,VLOOKUP(AE$9,'[1]Table Name'!$G$2:$H$100,2,FALSE),FALSE))</f>
        <v/>
      </c>
      <c r="AF10" s="1">
        <f>IF(ISERROR(VLOOKUP($B10,[1]Cost!$C$5:$CZ$500,VLOOKUP(AF$9,'[1]Table Name'!$G$2:$H$100,2,FALSE),FALSE)),"",VLOOKUP($B10,[1]Cost!$C$5:$CZ$500,VLOOKUP(AF$9,'[1]Table Name'!$G$2:$H$100,2,FALSE),FALSE))</f>
        <v/>
      </c>
      <c r="AG10" s="1">
        <f>IF(ISERROR(VLOOKUP($B10,[1]Cost!$C$5:$CZ$500,VLOOKUP(AG$9,'[1]Table Name'!$G$2:$H$100,2,FALSE),FALSE)),"",VLOOKUP($B10,[1]Cost!$C$5:$CZ$500,VLOOKUP(AG$9,'[1]Table Name'!$G$2:$H$100,2,FALSE),FALSE))</f>
        <v/>
      </c>
      <c r="AH10" s="1">
        <f>IF(ISERROR(VLOOKUP($B10,[1]Cost!$C$5:$CZ$500,VLOOKUP(AH$9,'[1]Table Name'!$G$2:$H$100,2,FALSE),FALSE)),"",VLOOKUP($B10,[1]Cost!$C$5:$CZ$500,VLOOKUP(AH$9,'[1]Table Name'!$G$2:$H$100,2,FALSE),FALSE))</f>
        <v/>
      </c>
      <c r="AI10" s="1">
        <f>IF(ISERROR(VLOOKUP($B10,[1]Cost!$C$5:$CZ$500,VLOOKUP(AI$9,'[1]Table Name'!$G$2:$H$100,2,FALSE),FALSE)),"",VLOOKUP($B10,[1]Cost!$C$5:$CZ$500,VLOOKUP(AI$9,'[1]Table Name'!$G$2:$H$100,2,FALSE),FALSE))</f>
        <v/>
      </c>
      <c r="AJ10" s="1">
        <f>IF(ISERROR(VLOOKUP($B10,[1]Cost!$C$5:$CZ$500,VLOOKUP(AJ$9,'[1]Table Name'!$G$2:$H$100,2,FALSE),FALSE)),"",VLOOKUP($B10,[1]Cost!$C$5:$CZ$500,VLOOKUP(AJ$9,'[1]Table Name'!$G$2:$H$100,2,FALSE),FALSE))</f>
        <v/>
      </c>
      <c r="AK10" s="1">
        <f>IF(ISERROR(VLOOKUP($B10,[1]Cost!$C$5:$CZ$500,VLOOKUP(AK$9,'[1]Table Name'!$G$2:$H$100,2,FALSE),FALSE)),"",VLOOKUP($B10,[1]Cost!$C$5:$CZ$500,VLOOKUP(AK$9,'[1]Table Name'!$G$2:$H$100,2,FALSE),FALSE))</f>
        <v/>
      </c>
      <c r="AL10" s="1">
        <f>IF(ISERROR(VLOOKUP($B10,[1]Cost!$C$5:$CZ$500,VLOOKUP(AL$9,'[1]Table Name'!$G$2:$H$100,2,FALSE),FALSE)),"",VLOOKUP($B10,[1]Cost!$C$5:$CZ$500,VLOOKUP(AL$9,'[1]Table Name'!$G$2:$H$100,2,FALSE),FALSE))</f>
        <v/>
      </c>
      <c r="AM10" s="1">
        <f>IF(ISERROR(VLOOKUP($B10,[1]Cost!$C$5:$CZ$500,VLOOKUP(AM$9,'[1]Table Name'!$G$2:$H$100,2,FALSE),FALSE)),"",VLOOKUP($B10,[1]Cost!$C$5:$CZ$500,VLOOKUP(AM$9,'[1]Table Name'!$G$2:$H$100,2,FALSE),FALSE))</f>
        <v/>
      </c>
      <c r="AN10" s="1">
        <f>IF(ISERROR(VLOOKUP($B10,[1]Cost!$C$5:$CZ$500,VLOOKUP(AN$9,'[1]Table Name'!$G$2:$H$100,2,FALSE),FALSE)),"",VLOOKUP($B10,[1]Cost!$C$5:$CZ$500,VLOOKUP(AN$9,'[1]Table Name'!$G$2:$H$100,2,FALSE),FALSE))</f>
        <v/>
      </c>
      <c r="AO10" s="1">
        <f>IF(ISERROR(VLOOKUP($B10,[1]Cost!$C$5:$CZ$500,VLOOKUP(AO$9,'[1]Table Name'!$G$2:$H$100,2,FALSE),FALSE)),"",VLOOKUP($B10,[1]Cost!$C$5:$CZ$500,VLOOKUP(AO$9,'[1]Table Name'!$G$2:$H$100,2,FALSE),FALSE))</f>
        <v/>
      </c>
      <c r="AP10" s="1">
        <f>IF(ISERROR(VLOOKUP($B10,[1]Cost!$C$5:$CZ$500,VLOOKUP(AP$9,'[1]Table Name'!$G$2:$H$100,2,FALSE),FALSE)),"",VLOOKUP($B10,[1]Cost!$C$5:$CZ$500,VLOOKUP(AP$9,'[1]Table Name'!$G$2:$H$100,2,FALSE),FALSE))</f>
        <v/>
      </c>
      <c r="AQ10" s="1">
        <f>IF(ISERROR(VLOOKUP($B10,[1]Cost!$C$5:$CZ$500,VLOOKUP(AQ$9,'[1]Table Name'!$G$2:$H$100,2,FALSE),FALSE)),"",VLOOKUP($B10,[1]Cost!$C$5:$CZ$500,VLOOKUP(AQ$9,'[1]Table Name'!$G$2:$H$100,2,FALSE),FALSE))</f>
        <v/>
      </c>
      <c r="AR10" s="1">
        <f>IF(ISERROR(VLOOKUP($B10,[1]Cost!$C$5:$CZ$500,VLOOKUP(AR$9,'[1]Table Name'!$G$2:$H$100,2,FALSE),FALSE)),"",VLOOKUP($B10,[1]Cost!$C$5:$CZ$500,VLOOKUP(AR$9,'[1]Table Name'!$G$2:$H$100,2,FALSE),FALSE))</f>
        <v/>
      </c>
      <c r="AS10" s="1">
        <f>IF(ISERROR(VLOOKUP($B10,[1]Cost!$C$5:$CZ$500,VLOOKUP(AS$9,'[1]Table Name'!$G$2:$H$100,2,FALSE),FALSE)),"",VLOOKUP($B10,[1]Cost!$C$5:$CZ$500,VLOOKUP(AS$9,'[1]Table Name'!$G$2:$H$100,2,FALSE),FALSE))</f>
        <v/>
      </c>
      <c r="AT10" s="1">
        <f>IF(ISERROR(VLOOKUP($B10,[1]Cost!$C$5:$CZ$500,VLOOKUP(AT$9,'[1]Table Name'!$G$2:$H$100,2,FALSE),FALSE)),"",VLOOKUP($B10,[1]Cost!$C$5:$CZ$500,VLOOKUP(AT$9,'[1]Table Name'!$G$2:$H$100,2,FALSE),FALSE))</f>
        <v/>
      </c>
      <c r="AU10" s="1">
        <f>IF(ISERROR(VLOOKUP($B10,[1]Cost!$C$5:$CZ$500,VLOOKUP(AU$9,'[1]Table Name'!$G$2:$H$100,2,FALSE),FALSE)),"",VLOOKUP($B10,[1]Cost!$C$5:$CZ$500,VLOOKUP(AU$9,'[1]Table Name'!$G$2:$H$100,2,FALSE),FALSE))</f>
        <v/>
      </c>
      <c r="AV10" s="1">
        <f>IF(ISERROR(VLOOKUP($B10,[1]Cost!$C$5:$CZ$500,VLOOKUP(AV$9,'[1]Table Name'!$G$2:$H$100,2,FALSE),FALSE)),"",VLOOKUP($B10,[1]Cost!$C$5:$CZ$500,VLOOKUP(AV$9,'[1]Table Name'!$G$2:$H$100,2,FALSE),FALSE))</f>
        <v/>
      </c>
      <c r="AW10" s="1">
        <f>IF(ISERROR(VLOOKUP($B10,[1]Cost!$C$5:$CZ$500,VLOOKUP(AW$9,'[1]Table Name'!$G$2:$H$100,2,FALSE),FALSE)),"",VLOOKUP($B10,[1]Cost!$C$5:$CZ$500,VLOOKUP(AW$9,'[1]Table Name'!$G$2:$H$100,2,FALSE),FALSE))</f>
        <v/>
      </c>
      <c r="AX10" s="1">
        <f>IF(ISERROR(VLOOKUP($B10,[1]Cost!$C$5:$CZ$500,VLOOKUP(AX$9,'[1]Table Name'!$G$2:$H$100,2,FALSE),FALSE)),"",VLOOKUP($B10,[1]Cost!$C$5:$CZ$500,VLOOKUP(AX$9,'[1]Table Name'!$G$2:$H$100,2,FALSE),FALSE))</f>
        <v/>
      </c>
      <c r="AY10" s="1">
        <f>IF(ISERROR(VLOOKUP($B10,[1]Cost!$C$5:$CZ$500,VLOOKUP(AY$9,'[1]Table Name'!$G$2:$H$100,2,FALSE),FALSE)),"",VLOOKUP($B10,[1]Cost!$C$5:$CZ$500,VLOOKUP(AY$9,'[1]Table Name'!$G$2:$H$100,2,FALSE),FALSE))</f>
        <v/>
      </c>
      <c r="AZ10" s="1">
        <f>IF(ISERROR(VLOOKUP($B10,[1]Cost!$C$5:$CZ$500,VLOOKUP(AZ$9,'[1]Table Name'!$G$2:$H$100,2,FALSE),FALSE)),"",VLOOKUP($B10,[1]Cost!$C$5:$CZ$500,VLOOKUP(AZ$9,'[1]Table Name'!$G$2:$H$100,2,FALSE),FALSE))</f>
        <v/>
      </c>
      <c r="BA10" s="1">
        <f>IF(ISERROR(VLOOKUP($B10,[1]Cost!$C$5:$CZ$500,VLOOKUP(BA$9,'[1]Table Name'!$G$2:$H$100,2,FALSE),FALSE)),"",VLOOKUP($B10,[1]Cost!$C$5:$CZ$500,VLOOKUP(BA$9,'[1]Table Name'!$G$2:$H$100,2,FALSE),FALSE))</f>
        <v/>
      </c>
      <c r="BB10" s="1">
        <f>IF(ISERROR(VLOOKUP($B10,[1]Cost!$C$5:$CZ$500,VLOOKUP(BB$9,'[1]Table Name'!$G$2:$H$100,2,FALSE),FALSE)),"",VLOOKUP($B10,[1]Cost!$C$5:$CZ$500,VLOOKUP(BB$9,'[1]Table Name'!$G$2:$H$100,2,FALSE),FALSE))</f>
        <v/>
      </c>
      <c r="BC10" s="1">
        <f>IF(ISERROR(VLOOKUP($B10,[1]Cost!$C$5:$CZ$500,VLOOKUP(BC$9,'[1]Table Name'!$G$2:$H$100,2,FALSE),FALSE)),"",VLOOKUP($B10,[1]Cost!$C$5:$CZ$500,VLOOKUP(BC$9,'[1]Table Name'!$G$2:$H$100,2,FALSE),FALSE))</f>
        <v/>
      </c>
      <c r="BD10" s="1">
        <f>IF(ISERROR(VLOOKUP($B10,[1]Cost!$C$5:$CZ$500,VLOOKUP(BD$9,'[1]Table Name'!$G$2:$H$100,2,FALSE),FALSE)),"",VLOOKUP($B10,[1]Cost!$C$5:$CZ$500,VLOOKUP(BD$9,'[1]Table Name'!$G$2:$H$100,2,FALSE),FALSE))</f>
        <v/>
      </c>
      <c r="BE10" s="1">
        <f>IF(ISERROR(VLOOKUP($B10,[1]Cost!$C$5:$CZ$500,VLOOKUP(BE$9,'[1]Table Name'!$G$2:$H$100,2,FALSE),FALSE)),"",VLOOKUP($B10,[1]Cost!$C$5:$CZ$500,VLOOKUP(BE$9,'[1]Table Name'!$G$2:$H$100,2,FALSE),FALSE))</f>
        <v/>
      </c>
      <c r="BF10" s="1">
        <f>IF(ISERROR(VLOOKUP($B10,[1]Cost!$C$5:$CZ$500,VLOOKUP(BF$9,'[1]Table Name'!$G$2:$H$100,2,FALSE),FALSE)),"",VLOOKUP($B10,[1]Cost!$C$5:$CZ$500,VLOOKUP(BF$9,'[1]Table Name'!$G$2:$H$100,2,FALSE),FALSE))</f>
        <v/>
      </c>
      <c r="BG10" s="1">
        <f>IF(ISERROR(VLOOKUP($B10,[1]Cost!$C$5:$CZ$500,VLOOKUP(BG$9,'[1]Table Name'!$G$2:$H$100,2,FALSE),FALSE)),"",VLOOKUP($B10,[1]Cost!$C$5:$CZ$500,VLOOKUP(BG$9,'[1]Table Name'!$G$2:$H$100,2,FALSE),FALSE))</f>
        <v/>
      </c>
      <c r="BH10" s="1">
        <f>IF(ISERROR(VLOOKUP($B10,[1]Cost!$C$5:$CZ$500,VLOOKUP(BH$9,'[1]Table Name'!$G$2:$H$100,2,FALSE),FALSE)),"",VLOOKUP($B10,[1]Cost!$C$5:$CZ$500,VLOOKUP(BH$9,'[1]Table Name'!$G$2:$H$100,2,FALSE),FALSE))</f>
        <v/>
      </c>
      <c r="BI10" s="1">
        <f>IF(ISERROR(VLOOKUP($B10,[1]Cost!$C$5:$CZ$500,VLOOKUP(BI$9,'[1]Table Name'!$G$2:$H$100,2,FALSE),FALSE)),"",VLOOKUP($B10,[1]Cost!$C$5:$CZ$500,VLOOKUP(BI$9,'[1]Table Name'!$G$2:$H$100,2,FALSE),FALSE))</f>
        <v/>
      </c>
      <c r="BJ10" s="1">
        <f>IF(ISERROR(VLOOKUP($B10,[1]Cost!$C$5:$CZ$500,VLOOKUP(BJ$9,'[1]Table Name'!$G$2:$H$100,2,FALSE),FALSE)),"",VLOOKUP($B10,[1]Cost!$C$5:$CZ$500,VLOOKUP(BJ$9,'[1]Table Name'!$G$2:$H$100,2,FALSE),FALSE))</f>
        <v/>
      </c>
      <c r="BK10" s="1">
        <f>IF(ISERROR(VLOOKUP($B10,[1]Cost!$C$5:$CZ$500,VLOOKUP(BK$9,'[1]Table Name'!$G$2:$H$100,2,FALSE),FALSE)),"",VLOOKUP($B10,[1]Cost!$C$5:$CZ$500,VLOOKUP(BK$9,'[1]Table Name'!$G$2:$H$100,2,FALSE),FALSE))</f>
        <v/>
      </c>
      <c r="BL10" s="1">
        <f>IF(ISERROR(VLOOKUP($B10,[1]Cost!$C$5:$CZ$500,VLOOKUP(BL$9,'[1]Table Name'!$G$2:$H$100,2,FALSE),FALSE)),"",VLOOKUP($B10,[1]Cost!$C$5:$CZ$500,VLOOKUP(BL$9,'[1]Table Name'!$G$2:$H$100,2,FALSE),FALSE))</f>
        <v/>
      </c>
      <c r="BM10" s="1">
        <f>IF(ISERROR(VLOOKUP($B10,[1]Cost!$C$5:$CZ$500,VLOOKUP(BM$9,'[1]Table Name'!$G$2:$H$100,2,FALSE),FALSE)),"",VLOOKUP($B10,[1]Cost!$C$5:$CZ$500,VLOOKUP(BM$9,'[1]Table Name'!$G$2:$H$100,2,FALSE),FALSE))</f>
        <v/>
      </c>
      <c r="BN10" s="1">
        <f>IF(ISERROR(VLOOKUP($B10,[1]Cost!$C$5:$CZ$500,VLOOKUP(BN$9,'[1]Table Name'!$G$2:$H$100,2,FALSE),FALSE)),"",VLOOKUP($B10,[1]Cost!$C$5:$CZ$500,VLOOKUP(BN$9,'[1]Table Name'!$G$2:$H$100,2,FALSE),FALSE))</f>
        <v/>
      </c>
      <c r="BO10" s="1">
        <f>IF(ISERROR(VLOOKUP($B10,[1]Cost!$C$5:$CZ$500,VLOOKUP(BO$9,'[1]Table Name'!$G$2:$H$100,2,FALSE),FALSE)),"",VLOOKUP($B10,[1]Cost!$C$5:$CZ$500,VLOOKUP(BO$9,'[1]Table Name'!$G$2:$H$100,2,FALSE),FALSE))</f>
        <v/>
      </c>
      <c r="BP10" s="1">
        <f>IF(ISERROR(VLOOKUP($B10,[1]Cost!$C$5:$CZ$500,VLOOKUP(BP$9,'[1]Table Name'!$G$2:$H$100,2,FALSE),FALSE)),"",VLOOKUP($B10,[1]Cost!$C$5:$CZ$500,VLOOKUP(BP$9,'[1]Table Name'!$G$2:$H$100,2,FALSE),FALSE))</f>
        <v/>
      </c>
      <c r="BQ10" s="1">
        <f>IF(ISERROR(VLOOKUP($B10,[1]Cost!$C$5:$CZ$500,VLOOKUP(BQ$9,'[1]Table Name'!$G$2:$H$100,2,FALSE),FALSE)),"",VLOOKUP($B10,[1]Cost!$C$5:$CZ$500,VLOOKUP(BQ$9,'[1]Table Name'!$G$2:$H$100,2,FALSE),FALSE))</f>
        <v/>
      </c>
      <c r="BR10" s="1">
        <f>IF(ISERROR(VLOOKUP($B10,[1]Cost!$C$5:$CZ$500,VLOOKUP(BR$9,'[1]Table Name'!$G$2:$H$100,2,FALSE),FALSE)),"",VLOOKUP($B10,[1]Cost!$C$5:$CZ$500,VLOOKUP(BR$9,'[1]Table Name'!$G$2:$H$100,2,FALSE),FALSE))</f>
        <v/>
      </c>
      <c r="BS10" s="1">
        <f>IF(ISERROR(VLOOKUP($B10,[1]Cost!$C$5:$CZ$500,VLOOKUP(BS$9,'[1]Table Name'!$G$2:$H$100,2,FALSE),FALSE)),"",VLOOKUP($B10,[1]Cost!$C$5:$CZ$500,VLOOKUP(BS$9,'[1]Table Name'!$G$2:$H$100,2,FALSE),FALSE))</f>
        <v/>
      </c>
      <c r="BT10" s="1">
        <f>IF(ISERROR(VLOOKUP($B10,[1]Cost!$C$5:$CZ$500,VLOOKUP(BT$9,'[1]Table Name'!$G$2:$H$100,2,FALSE),FALSE)),"",VLOOKUP($B10,[1]Cost!$C$5:$CZ$500,VLOOKUP(BT$9,'[1]Table Name'!$G$2:$H$100,2,FALSE),FALSE))</f>
        <v/>
      </c>
      <c r="BU10" s="1">
        <f>IF(ISERROR(VLOOKUP($B10,[1]Cost!$C$5:$CZ$500,VLOOKUP(BU$9,'[1]Table Name'!$G$2:$H$100,2,FALSE),FALSE)),"",VLOOKUP($B10,[1]Cost!$C$5:$CZ$500,VLOOKUP(BU$9,'[1]Table Name'!$G$2:$H$100,2,FALSE),FALSE))</f>
        <v/>
      </c>
      <c r="BV10" s="1">
        <f>IF(ISERROR(VLOOKUP($B10,[1]Cost!$C$5:$CZ$500,VLOOKUP(BV$9,'[1]Table Name'!$G$2:$H$100,2,FALSE),FALSE)),"",VLOOKUP($B10,[1]Cost!$C$5:$CZ$500,VLOOKUP(BV$9,'[1]Table Name'!$G$2:$H$100,2,FALSE),FALSE))</f>
        <v/>
      </c>
      <c r="BW10" s="1">
        <f>IF(ISERROR(VLOOKUP($B10,[1]Cost!$C$5:$CZ$500,VLOOKUP(BW$9,'[1]Table Name'!$G$2:$H$100,2,FALSE),FALSE)),"",VLOOKUP($B10,[1]Cost!$C$5:$CZ$500,VLOOKUP(BW$9,'[1]Table Name'!$G$2:$H$100,2,FALSE),FALSE))</f>
        <v/>
      </c>
      <c r="BX10" s="1">
        <f>IF(ISERROR(VLOOKUP($B10,[1]Cost!$C$5:$CZ$500,VLOOKUP(BX$9,'[1]Table Name'!$G$2:$H$100,2,FALSE),FALSE)),"",VLOOKUP($B10,[1]Cost!$C$5:$CZ$500,VLOOKUP(BX$9,'[1]Table Name'!$G$2:$H$100,2,FALSE),FALSE))</f>
        <v/>
      </c>
      <c r="BY10" s="1">
        <f>IF(ISERROR(VLOOKUP($B10,[1]Cost!$C$5:$CZ$500,VLOOKUP(BY$9,'[1]Table Name'!$G$2:$H$100,2,FALSE),FALSE)),"",VLOOKUP($B10,[1]Cost!$C$5:$CZ$500,VLOOKUP(BY$9,'[1]Table Name'!$G$2:$H$100,2,FALSE),FALSE))</f>
        <v/>
      </c>
      <c r="BZ10" s="137">
        <f>IF(ISERROR(VLOOKUP($B10,[1]Cost!$C$5:$CZ$500,VLOOKUP(BZ$9,'[1]Table Name'!$G$2:$H$100,2,FALSE),FALSE)),"",VLOOKUP($B10,[1]Cost!$C$5:$CZ$500,VLOOKUP(BZ$9,'[1]Table Name'!$G$2:$H$100,2,FALSE),FALSE))</f>
        <v/>
      </c>
      <c r="CA10" s="1">
        <f>IF(ISERROR(VLOOKUP($B10,[1]Cost!$C$5:$CZ$500,VLOOKUP(CA$9,'[1]Table Name'!$G$2:$H$100,2,FALSE),FALSE)),"",VLOOKUP($B10,[1]Cost!$C$5:$CZ$500,VLOOKUP(CA$9,'[1]Table Name'!$G$2:$H$100,2,FALSE),FALSE))</f>
        <v/>
      </c>
      <c r="CB10" s="1">
        <f>IF(ISERROR(VLOOKUP($B10,[1]Cost!$C$5:$CZ$500,VLOOKUP(CB$9,'[1]Table Name'!$G$2:$H$100,2,FALSE),FALSE)),"",VLOOKUP($B10,[1]Cost!$C$5:$CZ$500,VLOOKUP(CB$9,'[1]Table Name'!$G$2:$H$100,2,FALSE),FALSE))</f>
        <v/>
      </c>
      <c r="CC10" s="1">
        <f>IF(ISERROR(VLOOKUP($B10,[1]Cost!$C$5:$CZ$500,VLOOKUP(CC$9,'[1]Table Name'!$G$2:$H$100,2,FALSE),FALSE)),"",VLOOKUP($B10,[1]Cost!$C$5:$CZ$500,VLOOKUP(CC$9,'[1]Table Name'!$G$2:$H$100,2,FALSE),FALSE))</f>
        <v/>
      </c>
      <c r="CD10" s="3" t="n"/>
      <c r="CE10" s="3" t="n"/>
      <c r="CF10" s="3" t="n"/>
      <c r="CG10" s="3" t="n"/>
      <c r="CH10" s="3" t="n"/>
      <c r="CI10" s="3" t="n"/>
      <c r="CJ10" s="3" t="n"/>
    </row>
    <row r="11">
      <c r="B11" s="1">
        <f t="array" ref="B11">IF(ISERROR(INDEX([1]Cost!$C$5:$C$361,MATCH(0,COUNTIF(B$9:B10,[1]Cost!$C$5:$C$361)+([1]Cost!$D$5:$D$361&lt;&gt;$B$4),0))),"",INDEX([1]Cost!$C$5:$C$361,MATCH(0,COUNTIF(B$9:B10,[1]Cost!$C$5:$C$361)+([1]Cost!$D$5:$D$361&lt;&gt;$B$4),0)))</f>
        <v/>
      </c>
      <c r="C11" s="1">
        <f>IF(ISERROR(VLOOKUP($B11,[1]Cost!$C$5:$CZ$500,VLOOKUP(C$9,'[1]Table Name'!$G$2:$H$100,2,FALSE),FALSE)),"",VLOOKUP($B11,[1]Cost!$C$5:$CZ$500,VLOOKUP(C$9,'[1]Table Name'!$G$2:$H$100,2,FALSE),FALSE))</f>
        <v/>
      </c>
      <c r="D11" s="1">
        <f>IF(ISERROR(VLOOKUP($B11,[1]Cost!$C$5:$CZ$500,VLOOKUP(D$9,'[1]Table Name'!$G$2:$H$100,2,FALSE),FALSE)),"",VLOOKUP($B11,[1]Cost!$C$5:$CZ$500,VLOOKUP(D$9,'[1]Table Name'!$G$2:$H$100,2,FALSE),FALSE))</f>
        <v/>
      </c>
      <c r="E11" s="1">
        <f>IF(ISERROR(VLOOKUP($B11,[1]Cost!$C$5:$CZ$500,VLOOKUP(E$9,'[1]Table Name'!$G$2:$H$100,2,FALSE),FALSE)),"",VLOOKUP($B11,[1]Cost!$C$5:$CZ$500,VLOOKUP(E$9,'[1]Table Name'!$G$2:$H$100,2,FALSE),FALSE))</f>
        <v/>
      </c>
      <c r="F11" s="1">
        <f>IF(ISERROR(VLOOKUP($B11,[1]Cost!$C$5:$CZ$500,VLOOKUP(F$9,'[1]Table Name'!$G$2:$H$100,2,FALSE),FALSE)),"",VLOOKUP($B11,[1]Cost!$C$5:$CZ$500,VLOOKUP(F$9,'[1]Table Name'!$G$2:$H$100,2,FALSE),FALSE))</f>
        <v/>
      </c>
      <c r="G11" s="1">
        <f>IF(ISERROR(VLOOKUP($B11,[1]Cost!$C$5:$CZ$500,VLOOKUP(G$9,'[1]Table Name'!$G$2:$H$100,2,FALSE),FALSE)),"",VLOOKUP($B11,[1]Cost!$C$5:$CZ$500,VLOOKUP(G$9,'[1]Table Name'!$G$2:$H$100,2,FALSE),FALSE))</f>
        <v/>
      </c>
      <c r="H11" s="1">
        <f>IF(ISERROR(VLOOKUP($B11,[1]Cost!$C$5:$CZ$500,VLOOKUP(H$9,'[1]Table Name'!$G$2:$H$100,2,FALSE),FALSE)),"",VLOOKUP($B11,[1]Cost!$C$5:$CZ$500,VLOOKUP(H$9,'[1]Table Name'!$G$2:$H$100,2,FALSE),FALSE))</f>
        <v/>
      </c>
      <c r="I11" s="1">
        <f>IF(ISERROR(VLOOKUP($B11,[1]Cost!$C$5:$CZ$500,VLOOKUP(I$9,'[1]Table Name'!$G$2:$H$100,2,FALSE),FALSE)),"",VLOOKUP($B11,[1]Cost!$C$5:$CZ$500,VLOOKUP(I$9,'[1]Table Name'!$G$2:$H$100,2,FALSE),FALSE))</f>
        <v/>
      </c>
      <c r="J11" s="1">
        <f>IF(ISERROR(VLOOKUP($B11,[1]Cost!$C$5:$CZ$500,VLOOKUP(J$9,'[1]Table Name'!$G$2:$H$100,2,FALSE),FALSE)),"",VLOOKUP($B11,[1]Cost!$C$5:$CZ$500,VLOOKUP(J$9,'[1]Table Name'!$G$2:$H$100,2,FALSE),FALSE))</f>
        <v/>
      </c>
      <c r="K11" s="1">
        <f>IF(ISERROR(VLOOKUP($B11,[1]Cost!$C$5:$CZ$500,VLOOKUP(K$9,'[1]Table Name'!$G$2:$H$100,2,FALSE),FALSE)),"",VLOOKUP($B11,[1]Cost!$C$5:$CZ$500,VLOOKUP(K$9,'[1]Table Name'!$G$2:$H$100,2,FALSE),FALSE))</f>
        <v/>
      </c>
      <c r="L11" s="1">
        <f>IF(ISERROR(VLOOKUP($B11,[1]Cost!$C$5:$CZ$500,VLOOKUP(L$9,'[1]Table Name'!$G$2:$H$100,2,FALSE),FALSE)),"",VLOOKUP($B11,[1]Cost!$C$5:$CZ$500,VLOOKUP(L$9,'[1]Table Name'!$G$2:$H$100,2,FALSE),FALSE))</f>
        <v/>
      </c>
      <c r="M11" s="1">
        <f>IF(ISERROR(VLOOKUP($B11,[1]Cost!$C$5:$CZ$500,VLOOKUP(M$9,'[1]Table Name'!$G$2:$H$100,2,FALSE),FALSE)),"",VLOOKUP($B11,[1]Cost!$C$5:$CZ$500,VLOOKUP(M$9,'[1]Table Name'!$G$2:$H$100,2,FALSE),FALSE))</f>
        <v/>
      </c>
      <c r="N11" s="1">
        <f>IF(ISERROR(VLOOKUP($B11,[1]Cost!$C$5:$CZ$500,VLOOKUP(N$9,'[1]Table Name'!$G$2:$H$100,2,FALSE),FALSE)),"",VLOOKUP($B11,[1]Cost!$C$5:$CZ$500,VLOOKUP(N$9,'[1]Table Name'!$G$2:$H$100,2,FALSE),FALSE))</f>
        <v/>
      </c>
      <c r="O11" s="1">
        <f>IF(ISERROR(VLOOKUP($B11,[1]Cost!$C$5:$CZ$500,VLOOKUP(O$9,'[1]Table Name'!$G$2:$H$100,2,FALSE),FALSE)),"",VLOOKUP($B11,[1]Cost!$C$5:$CZ$500,VLOOKUP(O$9,'[1]Table Name'!$G$2:$H$100,2,FALSE),FALSE))</f>
        <v/>
      </c>
      <c r="P11" s="1">
        <f>IF(ISERROR(VLOOKUP($B11,[1]Cost!$C$5:$CZ$500,VLOOKUP(P$9,'[1]Table Name'!$G$2:$H$100,2,FALSE),FALSE)),"",VLOOKUP($B11,[1]Cost!$C$5:$CZ$500,VLOOKUP(P$9,'[1]Table Name'!$G$2:$H$100,2,FALSE),FALSE))</f>
        <v/>
      </c>
      <c r="Q11" s="1">
        <f>IF(ISERROR(VLOOKUP($B11,[1]Cost!$C$5:$CZ$500,VLOOKUP(Q$9,'[1]Table Name'!$G$2:$H$100,2,FALSE),FALSE)),"",VLOOKUP($B11,[1]Cost!$C$5:$CZ$500,VLOOKUP(Q$9,'[1]Table Name'!$G$2:$H$100,2,FALSE),FALSE))</f>
        <v/>
      </c>
      <c r="R11" s="1">
        <f>IF(ISERROR(VLOOKUP($B11,[1]Cost!$C$5:$CZ$500,VLOOKUP(R$9,'[1]Table Name'!$G$2:$H$100,2,FALSE),FALSE)),"",VLOOKUP($B11,[1]Cost!$C$5:$CZ$500,VLOOKUP(R$9,'[1]Table Name'!$G$2:$H$100,2,FALSE),FALSE))</f>
        <v/>
      </c>
      <c r="S11" s="1">
        <f>IF(ISERROR(VLOOKUP($B11,[1]Cost!$C$5:$CZ$500,VLOOKUP(S$9,'[1]Table Name'!$G$2:$H$100,2,FALSE),FALSE)),"",VLOOKUP($B11,[1]Cost!$C$5:$CZ$500,VLOOKUP(S$9,'[1]Table Name'!$G$2:$H$100,2,FALSE),FALSE))</f>
        <v/>
      </c>
      <c r="T11" s="1">
        <f>IF(ISERROR(VLOOKUP($B11,[1]Cost!$C$5:$CZ$500,VLOOKUP(T$9,'[1]Table Name'!$G$2:$H$100,2,FALSE),FALSE)),"",VLOOKUP($B11,[1]Cost!$C$5:$CZ$500,VLOOKUP(T$9,'[1]Table Name'!$G$2:$H$100,2,FALSE),FALSE))</f>
        <v/>
      </c>
      <c r="U11" s="1">
        <f>IF(ISERROR(VLOOKUP($B11,[1]Cost!$C$5:$CZ$500,VLOOKUP(U$9,'[1]Table Name'!$G$2:$H$100,2,FALSE),FALSE)),"",VLOOKUP($B11,[1]Cost!$C$5:$CZ$500,VLOOKUP(U$9,'[1]Table Name'!$G$2:$H$100,2,FALSE),FALSE))</f>
        <v/>
      </c>
      <c r="V11" s="1">
        <f>IF(ISERROR(VLOOKUP($B11,[1]Cost!$C$5:$CZ$500,VLOOKUP(V$9,'[1]Table Name'!$G$2:$H$100,2,FALSE),FALSE)),"",VLOOKUP($B11,[1]Cost!$C$5:$CZ$500,VLOOKUP(V$9,'[1]Table Name'!$G$2:$H$100,2,FALSE),FALSE))</f>
        <v/>
      </c>
      <c r="W11" s="1">
        <f>IF(ISERROR(VLOOKUP($B11,[1]Cost!$C$5:$CZ$500,VLOOKUP(W$9,'[1]Table Name'!$G$2:$H$100,2,FALSE),FALSE)),"",VLOOKUP($B11,[1]Cost!$C$5:$CZ$500,VLOOKUP(W$9,'[1]Table Name'!$G$2:$H$100,2,FALSE),FALSE))</f>
        <v/>
      </c>
      <c r="X11" s="1">
        <f>IF(ISERROR(VLOOKUP($B11,[1]Cost!$C$5:$CZ$500,VLOOKUP(X$9,'[1]Table Name'!$G$2:$H$100,2,FALSE),FALSE)),0,VLOOKUP($B11,[1]Cost!$C$5:$CZ$500,VLOOKUP(X$9,'[1]Table Name'!$G$2:$H$100,2,FALSE),FALSE))</f>
        <v/>
      </c>
      <c r="Y11" s="1">
        <f>IF(ISERROR(VLOOKUP($B11,[1]Cost!$C$5:$CZ$500,VLOOKUP(Y$9,'[1]Table Name'!$G$2:$H$100,2,FALSE),FALSE)),"",VLOOKUP($B11,[1]Cost!$C$5:$CZ$500,VLOOKUP(Y$9,'[1]Table Name'!$G$2:$H$100,2,FALSE),FALSE))</f>
        <v/>
      </c>
      <c r="Z11" s="11">
        <f>IF(ISERROR(VLOOKUP($B11,[1]Cost!$C$5:$CZ$500,VLOOKUP(Z$9,'[1]Table Name'!$G$2:$H$100,2,FALSE),FALSE)),"",VLOOKUP($B11,[1]Cost!$C$5:$CZ$500,VLOOKUP(Z$9,'[1]Table Name'!$G$2:$H$100,2,FALSE),FALSE))</f>
        <v/>
      </c>
      <c r="AA11" s="1">
        <f>IF(ISERROR(VLOOKUP($B11,[1]Cost!$C$5:$CZ$500,VLOOKUP(AA$9,'[1]Table Name'!$G$2:$H$100,2,FALSE),FALSE)),"",VLOOKUP($B11,[1]Cost!$C$5:$CZ$500,VLOOKUP(AA$9,'[1]Table Name'!$G$2:$H$100,2,FALSE),FALSE))</f>
        <v/>
      </c>
      <c r="AB11" s="1">
        <f>IF(ISERROR(VLOOKUP($B11,[1]Cost!$C$5:$CZ$500,VLOOKUP(AB$9,'[1]Table Name'!$G$2:$H$100,2,FALSE),FALSE)),"",VLOOKUP($B11,[1]Cost!$C$5:$CZ$500,VLOOKUP(AB$9,'[1]Table Name'!$G$2:$H$100,2,FALSE),FALSE))</f>
        <v/>
      </c>
      <c r="AC11" s="1">
        <f>IF(ISERROR(VLOOKUP($B11,[1]Cost!$C$5:$CZ$500,VLOOKUP(AC$9,'[1]Table Name'!$G$2:$H$100,2,FALSE),FALSE)),"",VLOOKUP($B11,[1]Cost!$C$5:$CZ$500,VLOOKUP(AC$9,'[1]Table Name'!$G$2:$H$100,2,FALSE),FALSE))</f>
        <v/>
      </c>
      <c r="AD11" s="1">
        <f>IF(ISERROR(VLOOKUP($B11,[1]Cost!$C$5:$CZ$500,VLOOKUP(AD$9,'[1]Table Name'!$G$2:$H$100,2,FALSE),FALSE)),"",VLOOKUP($B11,[1]Cost!$C$5:$CZ$500,VLOOKUP(AD$9,'[1]Table Name'!$G$2:$H$100,2,FALSE),FALSE))</f>
        <v/>
      </c>
      <c r="AE11" s="1">
        <f>IF(ISERROR(VLOOKUP($B11,[1]Cost!$C$5:$CZ$500,VLOOKUP(AE$9,'[1]Table Name'!$G$2:$H$100,2,FALSE),FALSE)),"",VLOOKUP($B11,[1]Cost!$C$5:$CZ$500,VLOOKUP(AE$9,'[1]Table Name'!$G$2:$H$100,2,FALSE),FALSE))</f>
        <v/>
      </c>
      <c r="AF11" s="1">
        <f>IF(ISERROR(VLOOKUP($B11,[1]Cost!$C$5:$CZ$500,VLOOKUP(AF$9,'[1]Table Name'!$G$2:$H$100,2,FALSE),FALSE)),"",VLOOKUP($B11,[1]Cost!$C$5:$CZ$500,VLOOKUP(AF$9,'[1]Table Name'!$G$2:$H$100,2,FALSE),FALSE))</f>
        <v/>
      </c>
      <c r="AG11" s="1">
        <f>IF(ISERROR(VLOOKUP($B11,[1]Cost!$C$5:$CZ$500,VLOOKUP(AG$9,'[1]Table Name'!$G$2:$H$100,2,FALSE),FALSE)),"",VLOOKUP($B11,[1]Cost!$C$5:$CZ$500,VLOOKUP(AG$9,'[1]Table Name'!$G$2:$H$100,2,FALSE),FALSE))</f>
        <v/>
      </c>
      <c r="AH11" s="1">
        <f>IF(ISERROR(VLOOKUP($B11,[1]Cost!$C$5:$CZ$500,VLOOKUP(AH$9,'[1]Table Name'!$G$2:$H$100,2,FALSE),FALSE)),"",VLOOKUP($B11,[1]Cost!$C$5:$CZ$500,VLOOKUP(AH$9,'[1]Table Name'!$G$2:$H$100,2,FALSE),FALSE))</f>
        <v/>
      </c>
      <c r="AI11" s="1">
        <f>IF(ISERROR(VLOOKUP($B11,[1]Cost!$C$5:$CZ$500,VLOOKUP(AI$9,'[1]Table Name'!$G$2:$H$100,2,FALSE),FALSE)),"",VLOOKUP($B11,[1]Cost!$C$5:$CZ$500,VLOOKUP(AI$9,'[1]Table Name'!$G$2:$H$100,2,FALSE),FALSE))</f>
        <v/>
      </c>
      <c r="AJ11" s="1">
        <f>IF(ISERROR(VLOOKUP($B11,[1]Cost!$C$5:$CZ$500,VLOOKUP(AJ$9,'[1]Table Name'!$G$2:$H$100,2,FALSE),FALSE)),"",VLOOKUP($B11,[1]Cost!$C$5:$CZ$500,VLOOKUP(AJ$9,'[1]Table Name'!$G$2:$H$100,2,FALSE),FALSE))</f>
        <v/>
      </c>
      <c r="AK11" s="1">
        <f>IF(ISERROR(VLOOKUP($B11,[1]Cost!$C$5:$CZ$500,VLOOKUP(AK$9,'[1]Table Name'!$G$2:$H$100,2,FALSE),FALSE)),"",VLOOKUP($B11,[1]Cost!$C$5:$CZ$500,VLOOKUP(AK$9,'[1]Table Name'!$G$2:$H$100,2,FALSE),FALSE))</f>
        <v/>
      </c>
      <c r="AL11" s="1">
        <f>IF(ISERROR(VLOOKUP($B11,[1]Cost!$C$5:$CZ$500,VLOOKUP(AL$9,'[1]Table Name'!$G$2:$H$100,2,FALSE),FALSE)),"",VLOOKUP($B11,[1]Cost!$C$5:$CZ$500,VLOOKUP(AL$9,'[1]Table Name'!$G$2:$H$100,2,FALSE),FALSE))</f>
        <v/>
      </c>
      <c r="AM11" s="1">
        <f>IF(ISERROR(VLOOKUP($B11,[1]Cost!$C$5:$CZ$500,VLOOKUP(AM$9,'[1]Table Name'!$G$2:$H$100,2,FALSE),FALSE)),"",VLOOKUP($B11,[1]Cost!$C$5:$CZ$500,VLOOKUP(AM$9,'[1]Table Name'!$G$2:$H$100,2,FALSE),FALSE))</f>
        <v/>
      </c>
      <c r="AN11" s="1">
        <f>IF(ISERROR(VLOOKUP($B11,[1]Cost!$C$5:$CZ$500,VLOOKUP(AN$9,'[1]Table Name'!$G$2:$H$100,2,FALSE),FALSE)),"",VLOOKUP($B11,[1]Cost!$C$5:$CZ$500,VLOOKUP(AN$9,'[1]Table Name'!$G$2:$H$100,2,FALSE),FALSE))</f>
        <v/>
      </c>
      <c r="AO11" s="1">
        <f>IF(ISERROR(VLOOKUP($B11,[1]Cost!$C$5:$CZ$500,VLOOKUP(AO$9,'[1]Table Name'!$G$2:$H$100,2,FALSE),FALSE)),"",VLOOKUP($B11,[1]Cost!$C$5:$CZ$500,VLOOKUP(AO$9,'[1]Table Name'!$G$2:$H$100,2,FALSE),FALSE))</f>
        <v/>
      </c>
      <c r="AP11" s="1">
        <f>IF(ISERROR(VLOOKUP($B11,[1]Cost!$C$5:$CZ$500,VLOOKUP(AP$9,'[1]Table Name'!$G$2:$H$100,2,FALSE),FALSE)),"",VLOOKUP($B11,[1]Cost!$C$5:$CZ$500,VLOOKUP(AP$9,'[1]Table Name'!$G$2:$H$100,2,FALSE),FALSE))</f>
        <v/>
      </c>
      <c r="AQ11" s="1">
        <f>IF(ISERROR(VLOOKUP($B11,[1]Cost!$C$5:$CZ$500,VLOOKUP(AQ$9,'[1]Table Name'!$G$2:$H$100,2,FALSE),FALSE)),"",VLOOKUP($B11,[1]Cost!$C$5:$CZ$500,VLOOKUP(AQ$9,'[1]Table Name'!$G$2:$H$100,2,FALSE),FALSE))</f>
        <v/>
      </c>
      <c r="AR11" s="1">
        <f>IF(ISERROR(VLOOKUP($B11,[1]Cost!$C$5:$CZ$500,VLOOKUP(AR$9,'[1]Table Name'!$G$2:$H$100,2,FALSE),FALSE)),"",VLOOKUP($B11,[1]Cost!$C$5:$CZ$500,VLOOKUP(AR$9,'[1]Table Name'!$G$2:$H$100,2,FALSE),FALSE))</f>
        <v/>
      </c>
      <c r="AS11" s="1">
        <f>IF(ISERROR(VLOOKUP($B11,[1]Cost!$C$5:$CZ$500,VLOOKUP(AS$9,'[1]Table Name'!$G$2:$H$100,2,FALSE),FALSE)),"",VLOOKUP($B11,[1]Cost!$C$5:$CZ$500,VLOOKUP(AS$9,'[1]Table Name'!$G$2:$H$100,2,FALSE),FALSE))</f>
        <v/>
      </c>
      <c r="AT11" s="1">
        <f>IF(ISERROR(VLOOKUP($B11,[1]Cost!$C$5:$CZ$500,VLOOKUP(AT$9,'[1]Table Name'!$G$2:$H$100,2,FALSE),FALSE)),"",VLOOKUP($B11,[1]Cost!$C$5:$CZ$500,VLOOKUP(AT$9,'[1]Table Name'!$G$2:$H$100,2,FALSE),FALSE))</f>
        <v/>
      </c>
      <c r="AU11" s="1">
        <f>IF(ISERROR(VLOOKUP($B11,[1]Cost!$C$5:$CZ$500,VLOOKUP(AU$9,'[1]Table Name'!$G$2:$H$100,2,FALSE),FALSE)),"",VLOOKUP($B11,[1]Cost!$C$5:$CZ$500,VLOOKUP(AU$9,'[1]Table Name'!$G$2:$H$100,2,FALSE),FALSE))</f>
        <v/>
      </c>
      <c r="AV11" s="1">
        <f>IF(ISERROR(VLOOKUP($B11,[1]Cost!$C$5:$CZ$500,VLOOKUP(AV$9,'[1]Table Name'!$G$2:$H$100,2,FALSE),FALSE)),"",VLOOKUP($B11,[1]Cost!$C$5:$CZ$500,VLOOKUP(AV$9,'[1]Table Name'!$G$2:$H$100,2,FALSE),FALSE))</f>
        <v/>
      </c>
      <c r="AW11" s="1">
        <f>IF(ISERROR(VLOOKUP($B11,[1]Cost!$C$5:$CZ$500,VLOOKUP(AW$9,'[1]Table Name'!$G$2:$H$100,2,FALSE),FALSE)),"",VLOOKUP($B11,[1]Cost!$C$5:$CZ$500,VLOOKUP(AW$9,'[1]Table Name'!$G$2:$H$100,2,FALSE),FALSE))</f>
        <v/>
      </c>
      <c r="AX11" s="1">
        <f>IF(ISERROR(VLOOKUP($B11,[1]Cost!$C$5:$CZ$500,VLOOKUP(AX$9,'[1]Table Name'!$G$2:$H$100,2,FALSE),FALSE)),"",VLOOKUP($B11,[1]Cost!$C$5:$CZ$500,VLOOKUP(AX$9,'[1]Table Name'!$G$2:$H$100,2,FALSE),FALSE))</f>
        <v/>
      </c>
      <c r="AY11" s="1">
        <f>IF(ISERROR(VLOOKUP($B11,[1]Cost!$C$5:$CZ$500,VLOOKUP(AY$9,'[1]Table Name'!$G$2:$H$100,2,FALSE),FALSE)),"",VLOOKUP($B11,[1]Cost!$C$5:$CZ$500,VLOOKUP(AY$9,'[1]Table Name'!$G$2:$H$100,2,FALSE),FALSE))</f>
        <v/>
      </c>
      <c r="AZ11" s="1">
        <f>IF(ISERROR(VLOOKUP($B11,[1]Cost!$C$5:$CZ$500,VLOOKUP(AZ$9,'[1]Table Name'!$G$2:$H$100,2,FALSE),FALSE)),"",VLOOKUP($B11,[1]Cost!$C$5:$CZ$500,VLOOKUP(AZ$9,'[1]Table Name'!$G$2:$H$100,2,FALSE),FALSE))</f>
        <v/>
      </c>
      <c r="BA11" s="1">
        <f>IF(ISERROR(VLOOKUP($B11,[1]Cost!$C$5:$CZ$500,VLOOKUP(BA$9,'[1]Table Name'!$G$2:$H$100,2,FALSE),FALSE)),"",VLOOKUP($B11,[1]Cost!$C$5:$CZ$500,VLOOKUP(BA$9,'[1]Table Name'!$G$2:$H$100,2,FALSE),FALSE))</f>
        <v/>
      </c>
      <c r="BB11" s="1">
        <f>IF(ISERROR(VLOOKUP($B11,[1]Cost!$C$5:$CZ$500,VLOOKUP(BB$9,'[1]Table Name'!$G$2:$H$100,2,FALSE),FALSE)),"",VLOOKUP($B11,[1]Cost!$C$5:$CZ$500,VLOOKUP(BB$9,'[1]Table Name'!$G$2:$H$100,2,FALSE),FALSE))</f>
        <v/>
      </c>
      <c r="BC11" s="1">
        <f>IF(ISERROR(VLOOKUP($B11,[1]Cost!$C$5:$CZ$500,VLOOKUP(BC$9,'[1]Table Name'!$G$2:$H$100,2,FALSE),FALSE)),"",VLOOKUP($B11,[1]Cost!$C$5:$CZ$500,VLOOKUP(BC$9,'[1]Table Name'!$G$2:$H$100,2,FALSE),FALSE))</f>
        <v/>
      </c>
      <c r="BD11" s="1">
        <f>IF(ISERROR(VLOOKUP($B11,[1]Cost!$C$5:$CZ$500,VLOOKUP(BD$9,'[1]Table Name'!$G$2:$H$100,2,FALSE),FALSE)),"",VLOOKUP($B11,[1]Cost!$C$5:$CZ$500,VLOOKUP(BD$9,'[1]Table Name'!$G$2:$H$100,2,FALSE),FALSE))</f>
        <v/>
      </c>
      <c r="BE11" s="1">
        <f>IF(ISERROR(VLOOKUP($B11,[1]Cost!$C$5:$CZ$500,VLOOKUP(BE$9,'[1]Table Name'!$G$2:$H$100,2,FALSE),FALSE)),"",VLOOKUP($B11,[1]Cost!$C$5:$CZ$500,VLOOKUP(BE$9,'[1]Table Name'!$G$2:$H$100,2,FALSE),FALSE))</f>
        <v/>
      </c>
      <c r="BF11" s="1">
        <f>IF(ISERROR(VLOOKUP($B11,[1]Cost!$C$5:$CZ$500,VLOOKUP(BF$9,'[1]Table Name'!$G$2:$H$100,2,FALSE),FALSE)),"",VLOOKUP($B11,[1]Cost!$C$5:$CZ$500,VLOOKUP(BF$9,'[1]Table Name'!$G$2:$H$100,2,FALSE),FALSE))</f>
        <v/>
      </c>
      <c r="BG11" s="1">
        <f>IF(ISERROR(VLOOKUP($B11,[1]Cost!$C$5:$CZ$500,VLOOKUP(BG$9,'[1]Table Name'!$G$2:$H$100,2,FALSE),FALSE)),"",VLOOKUP($B11,[1]Cost!$C$5:$CZ$500,VLOOKUP(BG$9,'[1]Table Name'!$G$2:$H$100,2,FALSE),FALSE))</f>
        <v/>
      </c>
      <c r="BH11" s="1">
        <f>IF(ISERROR(VLOOKUP($B11,[1]Cost!$C$5:$CZ$500,VLOOKUP(BH$9,'[1]Table Name'!$G$2:$H$100,2,FALSE),FALSE)),"",VLOOKUP($B11,[1]Cost!$C$5:$CZ$500,VLOOKUP(BH$9,'[1]Table Name'!$G$2:$H$100,2,FALSE),FALSE))</f>
        <v/>
      </c>
      <c r="BI11" s="1">
        <f>IF(ISERROR(VLOOKUP($B11,[1]Cost!$C$5:$CZ$500,VLOOKUP(BI$9,'[1]Table Name'!$G$2:$H$100,2,FALSE),FALSE)),"",VLOOKUP($B11,[1]Cost!$C$5:$CZ$500,VLOOKUP(BI$9,'[1]Table Name'!$G$2:$H$100,2,FALSE),FALSE))</f>
        <v/>
      </c>
      <c r="BJ11" s="1">
        <f>IF(ISERROR(VLOOKUP($B11,[1]Cost!$C$5:$CZ$500,VLOOKUP(BJ$9,'[1]Table Name'!$G$2:$H$100,2,FALSE),FALSE)),"",VLOOKUP($B11,[1]Cost!$C$5:$CZ$500,VLOOKUP(BJ$9,'[1]Table Name'!$G$2:$H$100,2,FALSE),FALSE))</f>
        <v/>
      </c>
      <c r="BK11" s="1">
        <f>IF(ISERROR(VLOOKUP($B11,[1]Cost!$C$5:$CZ$500,VLOOKUP(BK$9,'[1]Table Name'!$G$2:$H$100,2,FALSE),FALSE)),"",VLOOKUP($B11,[1]Cost!$C$5:$CZ$500,VLOOKUP(BK$9,'[1]Table Name'!$G$2:$H$100,2,FALSE),FALSE))</f>
        <v/>
      </c>
      <c r="BL11" s="1">
        <f>IF(ISERROR(VLOOKUP($B11,[1]Cost!$C$5:$CZ$500,VLOOKUP(BL$9,'[1]Table Name'!$G$2:$H$100,2,FALSE),FALSE)),"",VLOOKUP($B11,[1]Cost!$C$5:$CZ$500,VLOOKUP(BL$9,'[1]Table Name'!$G$2:$H$100,2,FALSE),FALSE))</f>
        <v/>
      </c>
      <c r="BM11" s="1">
        <f>IF(ISERROR(VLOOKUP($B11,[1]Cost!$C$5:$CZ$500,VLOOKUP(BM$9,'[1]Table Name'!$G$2:$H$100,2,FALSE),FALSE)),"",VLOOKUP($B11,[1]Cost!$C$5:$CZ$500,VLOOKUP(BM$9,'[1]Table Name'!$G$2:$H$100,2,FALSE),FALSE))</f>
        <v/>
      </c>
      <c r="BN11" s="1">
        <f>IF(ISERROR(VLOOKUP($B11,[1]Cost!$C$5:$CZ$500,VLOOKUP(BN$9,'[1]Table Name'!$G$2:$H$100,2,FALSE),FALSE)),"",VLOOKUP($B11,[1]Cost!$C$5:$CZ$500,VLOOKUP(BN$9,'[1]Table Name'!$G$2:$H$100,2,FALSE),FALSE))</f>
        <v/>
      </c>
      <c r="BO11" s="1">
        <f>IF(ISERROR(VLOOKUP($B11,[1]Cost!$C$5:$CZ$500,VLOOKUP(BO$9,'[1]Table Name'!$G$2:$H$100,2,FALSE),FALSE)),"",VLOOKUP($B11,[1]Cost!$C$5:$CZ$500,VLOOKUP(BO$9,'[1]Table Name'!$G$2:$H$100,2,FALSE),FALSE))</f>
        <v/>
      </c>
      <c r="BP11" s="1">
        <f>IF(ISERROR(VLOOKUP($B11,[1]Cost!$C$5:$CZ$500,VLOOKUP(BP$9,'[1]Table Name'!$G$2:$H$100,2,FALSE),FALSE)),"",VLOOKUP($B11,[1]Cost!$C$5:$CZ$500,VLOOKUP(BP$9,'[1]Table Name'!$G$2:$H$100,2,FALSE),FALSE))</f>
        <v/>
      </c>
      <c r="BQ11" s="1">
        <f>IF(ISERROR(VLOOKUP($B11,[1]Cost!$C$5:$CZ$500,VLOOKUP(BQ$9,'[1]Table Name'!$G$2:$H$100,2,FALSE),FALSE)),"",VLOOKUP($B11,[1]Cost!$C$5:$CZ$500,VLOOKUP(BQ$9,'[1]Table Name'!$G$2:$H$100,2,FALSE),FALSE))</f>
        <v/>
      </c>
      <c r="BR11" s="1">
        <f>IF(ISERROR(VLOOKUP($B11,[1]Cost!$C$5:$CZ$500,VLOOKUP(BR$9,'[1]Table Name'!$G$2:$H$100,2,FALSE),FALSE)),"",VLOOKUP($B11,[1]Cost!$C$5:$CZ$500,VLOOKUP(BR$9,'[1]Table Name'!$G$2:$H$100,2,FALSE),FALSE))</f>
        <v/>
      </c>
      <c r="BS11" s="1">
        <f>IF(ISERROR(VLOOKUP($B11,[1]Cost!$C$5:$CZ$500,VLOOKUP(BS$9,'[1]Table Name'!$G$2:$H$100,2,FALSE),FALSE)),"",VLOOKUP($B11,[1]Cost!$C$5:$CZ$500,VLOOKUP(BS$9,'[1]Table Name'!$G$2:$H$100,2,FALSE),FALSE))</f>
        <v/>
      </c>
      <c r="BT11" s="1">
        <f>IF(ISERROR(VLOOKUP($B11,[1]Cost!$C$5:$CZ$500,VLOOKUP(BT$9,'[1]Table Name'!$G$2:$H$100,2,FALSE),FALSE)),"",VLOOKUP($B11,[1]Cost!$C$5:$CZ$500,VLOOKUP(BT$9,'[1]Table Name'!$G$2:$H$100,2,FALSE),FALSE))</f>
        <v/>
      </c>
      <c r="BU11" s="1">
        <f>IF(ISERROR(VLOOKUP($B11,[1]Cost!$C$5:$CZ$500,VLOOKUP(BU$9,'[1]Table Name'!$G$2:$H$100,2,FALSE),FALSE)),"",VLOOKUP($B11,[1]Cost!$C$5:$CZ$500,VLOOKUP(BU$9,'[1]Table Name'!$G$2:$H$100,2,FALSE),FALSE))</f>
        <v/>
      </c>
      <c r="BV11" s="1">
        <f>IF(ISERROR(VLOOKUP($B11,[1]Cost!$C$5:$CZ$500,VLOOKUP(BV$9,'[1]Table Name'!$G$2:$H$100,2,FALSE),FALSE)),"",VLOOKUP($B11,[1]Cost!$C$5:$CZ$500,VLOOKUP(BV$9,'[1]Table Name'!$G$2:$H$100,2,FALSE),FALSE))</f>
        <v/>
      </c>
      <c r="BW11" s="1">
        <f>IF(ISERROR(VLOOKUP($B11,[1]Cost!$C$5:$CZ$500,VLOOKUP(BW$9,'[1]Table Name'!$G$2:$H$100,2,FALSE),FALSE)),"",VLOOKUP($B11,[1]Cost!$C$5:$CZ$500,VLOOKUP(BW$9,'[1]Table Name'!$G$2:$H$100,2,FALSE),FALSE))</f>
        <v/>
      </c>
      <c r="BX11" s="1">
        <f>IF(ISERROR(VLOOKUP($B11,[1]Cost!$C$5:$CZ$500,VLOOKUP(BX$9,'[1]Table Name'!$G$2:$H$100,2,FALSE),FALSE)),"",VLOOKUP($B11,[1]Cost!$C$5:$CZ$500,VLOOKUP(BX$9,'[1]Table Name'!$G$2:$H$100,2,FALSE),FALSE))</f>
        <v/>
      </c>
      <c r="BY11" s="1">
        <f>IF(ISERROR(VLOOKUP($B11,[1]Cost!$C$5:$CZ$500,VLOOKUP(BY$9,'[1]Table Name'!$G$2:$H$100,2,FALSE),FALSE)),"",VLOOKUP($B11,[1]Cost!$C$5:$CZ$500,VLOOKUP(BY$9,'[1]Table Name'!$G$2:$H$100,2,FALSE),FALSE))</f>
        <v/>
      </c>
      <c r="BZ11" s="137">
        <f>IF(ISERROR(VLOOKUP($B11,[1]Cost!$C$5:$CZ$500,VLOOKUP(BZ$9,'[1]Table Name'!$G$2:$H$100,2,FALSE),FALSE)),"",VLOOKUP($B11,[1]Cost!$C$5:$CZ$500,VLOOKUP(BZ$9,'[1]Table Name'!$G$2:$H$100,2,FALSE),FALSE))</f>
        <v/>
      </c>
      <c r="CA11" s="1">
        <f>IF(ISERROR(VLOOKUP($B11,[1]Cost!$C$5:$CZ$500,VLOOKUP(CA$9,'[1]Table Name'!$G$2:$H$100,2,FALSE),FALSE)),"",VLOOKUP($B11,[1]Cost!$C$5:$CZ$500,VLOOKUP(CA$9,'[1]Table Name'!$G$2:$H$100,2,FALSE),FALSE))</f>
        <v/>
      </c>
      <c r="CB11" s="1">
        <f>IF(ISERROR(VLOOKUP($B11,[1]Cost!$C$5:$CZ$500,VLOOKUP(CB$9,'[1]Table Name'!$G$2:$H$100,2,FALSE),FALSE)),"",VLOOKUP($B11,[1]Cost!$C$5:$CZ$500,VLOOKUP(CB$9,'[1]Table Name'!$G$2:$H$100,2,FALSE),FALSE))</f>
        <v/>
      </c>
      <c r="CC11" s="1">
        <f>IF(ISERROR(VLOOKUP($B11,[1]Cost!$C$5:$CZ$500,VLOOKUP(CC$9,'[1]Table Name'!$G$2:$H$100,2,FALSE),FALSE)),"",VLOOKUP($B11,[1]Cost!$C$5:$CZ$500,VLOOKUP(CC$9,'[1]Table Name'!$G$2:$H$100,2,FALSE),FALSE))</f>
        <v/>
      </c>
      <c r="CD11" s="3" t="n"/>
      <c r="CE11" s="3" t="n"/>
      <c r="CF11" s="3" t="n"/>
      <c r="CG11" s="3" t="n"/>
      <c r="CH11" s="3" t="n"/>
      <c r="CI11" s="3" t="n"/>
      <c r="CJ11" s="3" t="n"/>
    </row>
    <row r="12">
      <c r="B12" s="1">
        <f t="array" ref="B12">IF(ISERROR(INDEX([1]Cost!$C$5:$C$361,MATCH(0,COUNTIF(B$9:B11,[1]Cost!$C$5:$C$361)+([1]Cost!$D$5:$D$361&lt;&gt;$B$4),0))),"",INDEX([1]Cost!$C$5:$C$361,MATCH(0,COUNTIF(B$9:B11,[1]Cost!$C$5:$C$361)+([1]Cost!$D$5:$D$361&lt;&gt;$B$4),0)))</f>
        <v/>
      </c>
      <c r="C12" s="1">
        <f>IF(ISERROR(VLOOKUP($B12,[1]Cost!$C$5:$CZ$500,VLOOKUP(C$9,'[1]Table Name'!$G$2:$H$100,2,FALSE),FALSE)),"",VLOOKUP($B12,[1]Cost!$C$5:$CZ$500,VLOOKUP(C$9,'[1]Table Name'!$G$2:$H$100,2,FALSE),FALSE))</f>
        <v/>
      </c>
      <c r="D12" s="1">
        <f>IF(ISERROR(VLOOKUP($B12,[1]Cost!$C$5:$CZ$500,VLOOKUP(D$9,'[1]Table Name'!$G$2:$H$100,2,FALSE),FALSE)),"",VLOOKUP($B12,[1]Cost!$C$5:$CZ$500,VLOOKUP(D$9,'[1]Table Name'!$G$2:$H$100,2,FALSE),FALSE))</f>
        <v/>
      </c>
      <c r="E12" s="1">
        <f>IF(ISERROR(VLOOKUP($B12,[1]Cost!$C$5:$CZ$500,VLOOKUP(E$9,'[1]Table Name'!$G$2:$H$100,2,FALSE),FALSE)),"",VLOOKUP($B12,[1]Cost!$C$5:$CZ$500,VLOOKUP(E$9,'[1]Table Name'!$G$2:$H$100,2,FALSE),FALSE))</f>
        <v/>
      </c>
      <c r="F12" s="1">
        <f>IF(ISERROR(VLOOKUP($B12,[1]Cost!$C$5:$CZ$500,VLOOKUP(F$9,'[1]Table Name'!$G$2:$H$100,2,FALSE),FALSE)),"",VLOOKUP($B12,[1]Cost!$C$5:$CZ$500,VLOOKUP(F$9,'[1]Table Name'!$G$2:$H$100,2,FALSE),FALSE))</f>
        <v/>
      </c>
      <c r="G12" s="1">
        <f>IF(ISERROR(VLOOKUP($B12,[1]Cost!$C$5:$CZ$500,VLOOKUP(G$9,'[1]Table Name'!$G$2:$H$100,2,FALSE),FALSE)),"",VLOOKUP($B12,[1]Cost!$C$5:$CZ$500,VLOOKUP(G$9,'[1]Table Name'!$G$2:$H$100,2,FALSE),FALSE))</f>
        <v/>
      </c>
      <c r="H12" s="1">
        <f>IF(ISERROR(VLOOKUP($B12,[1]Cost!$C$5:$CZ$500,VLOOKUP(H$9,'[1]Table Name'!$G$2:$H$100,2,FALSE),FALSE)),"",VLOOKUP($B12,[1]Cost!$C$5:$CZ$500,VLOOKUP(H$9,'[1]Table Name'!$G$2:$H$100,2,FALSE),FALSE))</f>
        <v/>
      </c>
      <c r="I12" s="1">
        <f>IF(ISERROR(VLOOKUP($B12,[1]Cost!$C$5:$CZ$500,VLOOKUP(I$9,'[1]Table Name'!$G$2:$H$100,2,FALSE),FALSE)),"",VLOOKUP($B12,[1]Cost!$C$5:$CZ$500,VLOOKUP(I$9,'[1]Table Name'!$G$2:$H$100,2,FALSE),FALSE))</f>
        <v/>
      </c>
      <c r="J12" s="1">
        <f>IF(ISERROR(VLOOKUP($B12,[1]Cost!$C$5:$CZ$500,VLOOKUP(J$9,'[1]Table Name'!$G$2:$H$100,2,FALSE),FALSE)),"",VLOOKUP($B12,[1]Cost!$C$5:$CZ$500,VLOOKUP(J$9,'[1]Table Name'!$G$2:$H$100,2,FALSE),FALSE))</f>
        <v/>
      </c>
      <c r="K12" s="1">
        <f>IF(ISERROR(VLOOKUP($B12,[1]Cost!$C$5:$CZ$500,VLOOKUP(K$9,'[1]Table Name'!$G$2:$H$100,2,FALSE),FALSE)),"",VLOOKUP($B12,[1]Cost!$C$5:$CZ$500,VLOOKUP(K$9,'[1]Table Name'!$G$2:$H$100,2,FALSE),FALSE))</f>
        <v/>
      </c>
      <c r="L12" s="1">
        <f>IF(ISERROR(VLOOKUP($B12,[1]Cost!$C$5:$CZ$500,VLOOKUP(L$9,'[1]Table Name'!$G$2:$H$100,2,FALSE),FALSE)),"",VLOOKUP($B12,[1]Cost!$C$5:$CZ$500,VLOOKUP(L$9,'[1]Table Name'!$G$2:$H$100,2,FALSE),FALSE))</f>
        <v/>
      </c>
      <c r="M12" s="1">
        <f>IF(ISERROR(VLOOKUP($B12,[1]Cost!$C$5:$CZ$500,VLOOKUP(M$9,'[1]Table Name'!$G$2:$H$100,2,FALSE),FALSE)),"",VLOOKUP($B12,[1]Cost!$C$5:$CZ$500,VLOOKUP(M$9,'[1]Table Name'!$G$2:$H$100,2,FALSE),FALSE))</f>
        <v/>
      </c>
      <c r="N12" s="1">
        <f>IF(ISERROR(VLOOKUP($B12,[1]Cost!$C$5:$CZ$500,VLOOKUP(N$9,'[1]Table Name'!$G$2:$H$100,2,FALSE),FALSE)),"",VLOOKUP($B12,[1]Cost!$C$5:$CZ$500,VLOOKUP(N$9,'[1]Table Name'!$G$2:$H$100,2,FALSE),FALSE))</f>
        <v/>
      </c>
      <c r="O12" s="1">
        <f>IF(ISERROR(VLOOKUP($B12,[1]Cost!$C$5:$CZ$500,VLOOKUP(O$9,'[1]Table Name'!$G$2:$H$100,2,FALSE),FALSE)),"",VLOOKUP($B12,[1]Cost!$C$5:$CZ$500,VLOOKUP(O$9,'[1]Table Name'!$G$2:$H$100,2,FALSE),FALSE))</f>
        <v/>
      </c>
      <c r="P12" s="1">
        <f>IF(ISERROR(VLOOKUP($B12,[1]Cost!$C$5:$CZ$500,VLOOKUP(P$9,'[1]Table Name'!$G$2:$H$100,2,FALSE),FALSE)),"",VLOOKUP($B12,[1]Cost!$C$5:$CZ$500,VLOOKUP(P$9,'[1]Table Name'!$G$2:$H$100,2,FALSE),FALSE))</f>
        <v/>
      </c>
      <c r="Q12" s="1">
        <f>IF(ISERROR(VLOOKUP($B12,[1]Cost!$C$5:$CZ$500,VLOOKUP(Q$9,'[1]Table Name'!$G$2:$H$100,2,FALSE),FALSE)),"",VLOOKUP($B12,[1]Cost!$C$5:$CZ$500,VLOOKUP(Q$9,'[1]Table Name'!$G$2:$H$100,2,FALSE),FALSE))</f>
        <v/>
      </c>
      <c r="R12" s="1">
        <f>IF(ISERROR(VLOOKUP($B12,[1]Cost!$C$5:$CZ$500,VLOOKUP(R$9,'[1]Table Name'!$G$2:$H$100,2,FALSE),FALSE)),"",VLOOKUP($B12,[1]Cost!$C$5:$CZ$500,VLOOKUP(R$9,'[1]Table Name'!$G$2:$H$100,2,FALSE),FALSE))</f>
        <v/>
      </c>
      <c r="S12" s="1">
        <f>IF(ISERROR(VLOOKUP($B12,[1]Cost!$C$5:$CZ$500,VLOOKUP(S$9,'[1]Table Name'!$G$2:$H$100,2,FALSE),FALSE)),"",VLOOKUP($B12,[1]Cost!$C$5:$CZ$500,VLOOKUP(S$9,'[1]Table Name'!$G$2:$H$100,2,FALSE),FALSE))</f>
        <v/>
      </c>
      <c r="T12" s="1">
        <f>IF(ISERROR(VLOOKUP($B12,[1]Cost!$C$5:$CZ$500,VLOOKUP(T$9,'[1]Table Name'!$G$2:$H$100,2,FALSE),FALSE)),"",VLOOKUP($B12,[1]Cost!$C$5:$CZ$500,VLOOKUP(T$9,'[1]Table Name'!$G$2:$H$100,2,FALSE),FALSE))</f>
        <v/>
      </c>
      <c r="U12" s="1">
        <f>IF(ISERROR(VLOOKUP($B12,[1]Cost!$C$5:$CZ$500,VLOOKUP(U$9,'[1]Table Name'!$G$2:$H$100,2,FALSE),FALSE)),"",VLOOKUP($B12,[1]Cost!$C$5:$CZ$500,VLOOKUP(U$9,'[1]Table Name'!$G$2:$H$100,2,FALSE),FALSE))</f>
        <v/>
      </c>
      <c r="V12" s="1">
        <f>IF(ISERROR(VLOOKUP($B12,[1]Cost!$C$5:$CZ$500,VLOOKUP(V$9,'[1]Table Name'!$G$2:$H$100,2,FALSE),FALSE)),"",VLOOKUP($B12,[1]Cost!$C$5:$CZ$500,VLOOKUP(V$9,'[1]Table Name'!$G$2:$H$100,2,FALSE),FALSE))</f>
        <v/>
      </c>
      <c r="W12" s="1">
        <f>IF(ISERROR(VLOOKUP($B12,[1]Cost!$C$5:$CZ$500,VLOOKUP(W$9,'[1]Table Name'!$G$2:$H$100,2,FALSE),FALSE)),"",VLOOKUP($B12,[1]Cost!$C$5:$CZ$500,VLOOKUP(W$9,'[1]Table Name'!$G$2:$H$100,2,FALSE),FALSE))</f>
        <v/>
      </c>
      <c r="X12" s="1">
        <f>IF(ISERROR(VLOOKUP($B12,[1]Cost!$C$5:$CZ$500,VLOOKUP(X$9,'[1]Table Name'!$G$2:$H$100,2,FALSE),FALSE)),0,VLOOKUP($B12,[1]Cost!$C$5:$CZ$500,VLOOKUP(X$9,'[1]Table Name'!$G$2:$H$100,2,FALSE),FALSE))</f>
        <v/>
      </c>
      <c r="Y12" s="1">
        <f>IF(ISERROR(VLOOKUP($B12,[1]Cost!$C$5:$CZ$500,VLOOKUP(Y$9,'[1]Table Name'!$G$2:$H$100,2,FALSE),FALSE)),"",VLOOKUP($B12,[1]Cost!$C$5:$CZ$500,VLOOKUP(Y$9,'[1]Table Name'!$G$2:$H$100,2,FALSE),FALSE))</f>
        <v/>
      </c>
      <c r="Z12" s="11">
        <f>IF(ISERROR(VLOOKUP($B12,[1]Cost!$C$5:$CZ$500,VLOOKUP(Z$9,'[1]Table Name'!$G$2:$H$100,2,FALSE),FALSE)),"",VLOOKUP($B12,[1]Cost!$C$5:$CZ$500,VLOOKUP(Z$9,'[1]Table Name'!$G$2:$H$100,2,FALSE),FALSE))</f>
        <v/>
      </c>
      <c r="AA12" s="1">
        <f>IF(ISERROR(VLOOKUP($B12,[1]Cost!$C$5:$CZ$500,VLOOKUP(AA$9,'[1]Table Name'!$G$2:$H$100,2,FALSE),FALSE)),"",VLOOKUP($B12,[1]Cost!$C$5:$CZ$500,VLOOKUP(AA$9,'[1]Table Name'!$G$2:$H$100,2,FALSE),FALSE))</f>
        <v/>
      </c>
      <c r="AB12" s="1">
        <f>IF(ISERROR(VLOOKUP($B12,[1]Cost!$C$5:$CZ$500,VLOOKUP(AB$9,'[1]Table Name'!$G$2:$H$100,2,FALSE),FALSE)),"",VLOOKUP($B12,[1]Cost!$C$5:$CZ$500,VLOOKUP(AB$9,'[1]Table Name'!$G$2:$H$100,2,FALSE),FALSE))</f>
        <v/>
      </c>
      <c r="AC12" s="1">
        <f>IF(ISERROR(VLOOKUP($B12,[1]Cost!$C$5:$CZ$500,VLOOKUP(AC$9,'[1]Table Name'!$G$2:$H$100,2,FALSE),FALSE)),"",VLOOKUP($B12,[1]Cost!$C$5:$CZ$500,VLOOKUP(AC$9,'[1]Table Name'!$G$2:$H$100,2,FALSE),FALSE))</f>
        <v/>
      </c>
      <c r="AD12" s="1">
        <f>IF(ISERROR(VLOOKUP($B12,[1]Cost!$C$5:$CZ$500,VLOOKUP(AD$9,'[1]Table Name'!$G$2:$H$100,2,FALSE),FALSE)),"",VLOOKUP($B12,[1]Cost!$C$5:$CZ$500,VLOOKUP(AD$9,'[1]Table Name'!$G$2:$H$100,2,FALSE),FALSE))</f>
        <v/>
      </c>
      <c r="AE12" s="1">
        <f>IF(ISERROR(VLOOKUP($B12,[1]Cost!$C$5:$CZ$500,VLOOKUP(AE$9,'[1]Table Name'!$G$2:$H$100,2,FALSE),FALSE)),"",VLOOKUP($B12,[1]Cost!$C$5:$CZ$500,VLOOKUP(AE$9,'[1]Table Name'!$G$2:$H$100,2,FALSE),FALSE))</f>
        <v/>
      </c>
      <c r="AF12" s="1">
        <f>IF(ISERROR(VLOOKUP($B12,[1]Cost!$C$5:$CZ$500,VLOOKUP(AF$9,'[1]Table Name'!$G$2:$H$100,2,FALSE),FALSE)),"",VLOOKUP($B12,[1]Cost!$C$5:$CZ$500,VLOOKUP(AF$9,'[1]Table Name'!$G$2:$H$100,2,FALSE),FALSE))</f>
        <v/>
      </c>
      <c r="AG12" s="1">
        <f>IF(ISERROR(VLOOKUP($B12,[1]Cost!$C$5:$CZ$500,VLOOKUP(AG$9,'[1]Table Name'!$G$2:$H$100,2,FALSE),FALSE)),"",VLOOKUP($B12,[1]Cost!$C$5:$CZ$500,VLOOKUP(AG$9,'[1]Table Name'!$G$2:$H$100,2,FALSE),FALSE))</f>
        <v/>
      </c>
      <c r="AH12" s="1">
        <f>IF(ISERROR(VLOOKUP($B12,[1]Cost!$C$5:$CZ$500,VLOOKUP(AH$9,'[1]Table Name'!$G$2:$H$100,2,FALSE),FALSE)),"",VLOOKUP($B12,[1]Cost!$C$5:$CZ$500,VLOOKUP(AH$9,'[1]Table Name'!$G$2:$H$100,2,FALSE),FALSE))</f>
        <v/>
      </c>
      <c r="AI12" s="1">
        <f>IF(ISERROR(VLOOKUP($B12,[1]Cost!$C$5:$CZ$500,VLOOKUP(AI$9,'[1]Table Name'!$G$2:$H$100,2,FALSE),FALSE)),"",VLOOKUP($B12,[1]Cost!$C$5:$CZ$500,VLOOKUP(AI$9,'[1]Table Name'!$G$2:$H$100,2,FALSE),FALSE))</f>
        <v/>
      </c>
      <c r="AJ12" s="1">
        <f>IF(ISERROR(VLOOKUP($B12,[1]Cost!$C$5:$CZ$500,VLOOKUP(AJ$9,'[1]Table Name'!$G$2:$H$100,2,FALSE),FALSE)),"",VLOOKUP($B12,[1]Cost!$C$5:$CZ$500,VLOOKUP(AJ$9,'[1]Table Name'!$G$2:$H$100,2,FALSE),FALSE))</f>
        <v/>
      </c>
      <c r="AK12" s="1">
        <f>IF(ISERROR(VLOOKUP($B12,[1]Cost!$C$5:$CZ$500,VLOOKUP(AK$9,'[1]Table Name'!$G$2:$H$100,2,FALSE),FALSE)),"",VLOOKUP($B12,[1]Cost!$C$5:$CZ$500,VLOOKUP(AK$9,'[1]Table Name'!$G$2:$H$100,2,FALSE),FALSE))</f>
        <v/>
      </c>
      <c r="AL12" s="1">
        <f>IF(ISERROR(VLOOKUP($B12,[1]Cost!$C$5:$CZ$500,VLOOKUP(AL$9,'[1]Table Name'!$G$2:$H$100,2,FALSE),FALSE)),"",VLOOKUP($B12,[1]Cost!$C$5:$CZ$500,VLOOKUP(AL$9,'[1]Table Name'!$G$2:$H$100,2,FALSE),FALSE))</f>
        <v/>
      </c>
      <c r="AM12" s="1">
        <f>IF(ISERROR(VLOOKUP($B12,[1]Cost!$C$5:$CZ$500,VLOOKUP(AM$9,'[1]Table Name'!$G$2:$H$100,2,FALSE),FALSE)),"",VLOOKUP($B12,[1]Cost!$C$5:$CZ$500,VLOOKUP(AM$9,'[1]Table Name'!$G$2:$H$100,2,FALSE),FALSE))</f>
        <v/>
      </c>
      <c r="AN12" s="1">
        <f>IF(ISERROR(VLOOKUP($B12,[1]Cost!$C$5:$CZ$500,VLOOKUP(AN$9,'[1]Table Name'!$G$2:$H$100,2,FALSE),FALSE)),"",VLOOKUP($B12,[1]Cost!$C$5:$CZ$500,VLOOKUP(AN$9,'[1]Table Name'!$G$2:$H$100,2,FALSE),FALSE))</f>
        <v/>
      </c>
      <c r="AO12" s="1">
        <f>IF(ISERROR(VLOOKUP($B12,[1]Cost!$C$5:$CZ$500,VLOOKUP(AO$9,'[1]Table Name'!$G$2:$H$100,2,FALSE),FALSE)),"",VLOOKUP($B12,[1]Cost!$C$5:$CZ$500,VLOOKUP(AO$9,'[1]Table Name'!$G$2:$H$100,2,FALSE),FALSE))</f>
        <v/>
      </c>
      <c r="AP12" s="1">
        <f>IF(ISERROR(VLOOKUP($B12,[1]Cost!$C$5:$CZ$500,VLOOKUP(AP$9,'[1]Table Name'!$G$2:$H$100,2,FALSE),FALSE)),"",VLOOKUP($B12,[1]Cost!$C$5:$CZ$500,VLOOKUP(AP$9,'[1]Table Name'!$G$2:$H$100,2,FALSE),FALSE))</f>
        <v/>
      </c>
      <c r="AQ12" s="1">
        <f>IF(ISERROR(VLOOKUP($B12,[1]Cost!$C$5:$CZ$500,VLOOKUP(AQ$9,'[1]Table Name'!$G$2:$H$100,2,FALSE),FALSE)),"",VLOOKUP($B12,[1]Cost!$C$5:$CZ$500,VLOOKUP(AQ$9,'[1]Table Name'!$G$2:$H$100,2,FALSE),FALSE))</f>
        <v/>
      </c>
      <c r="AR12" s="1">
        <f>IF(ISERROR(VLOOKUP($B12,[1]Cost!$C$5:$CZ$500,VLOOKUP(AR$9,'[1]Table Name'!$G$2:$H$100,2,FALSE),FALSE)),"",VLOOKUP($B12,[1]Cost!$C$5:$CZ$500,VLOOKUP(AR$9,'[1]Table Name'!$G$2:$H$100,2,FALSE),FALSE))</f>
        <v/>
      </c>
      <c r="AS12" s="1">
        <f>IF(ISERROR(VLOOKUP($B12,[1]Cost!$C$5:$CZ$500,VLOOKUP(AS$9,'[1]Table Name'!$G$2:$H$100,2,FALSE),FALSE)),"",VLOOKUP($B12,[1]Cost!$C$5:$CZ$500,VLOOKUP(AS$9,'[1]Table Name'!$G$2:$H$100,2,FALSE),FALSE))</f>
        <v/>
      </c>
      <c r="AT12" s="1">
        <f>IF(ISERROR(VLOOKUP($B12,[1]Cost!$C$5:$CZ$500,VLOOKUP(AT$9,'[1]Table Name'!$G$2:$H$100,2,FALSE),FALSE)),"",VLOOKUP($B12,[1]Cost!$C$5:$CZ$500,VLOOKUP(AT$9,'[1]Table Name'!$G$2:$H$100,2,FALSE),FALSE))</f>
        <v/>
      </c>
      <c r="AU12" s="1">
        <f>IF(ISERROR(VLOOKUP($B12,[1]Cost!$C$5:$CZ$500,VLOOKUP(AU$9,'[1]Table Name'!$G$2:$H$100,2,FALSE),FALSE)),"",VLOOKUP($B12,[1]Cost!$C$5:$CZ$500,VLOOKUP(AU$9,'[1]Table Name'!$G$2:$H$100,2,FALSE),FALSE))</f>
        <v/>
      </c>
      <c r="AV12" s="1">
        <f>IF(ISERROR(VLOOKUP($B12,[1]Cost!$C$5:$CZ$500,VLOOKUP(AV$9,'[1]Table Name'!$G$2:$H$100,2,FALSE),FALSE)),"",VLOOKUP($B12,[1]Cost!$C$5:$CZ$500,VLOOKUP(AV$9,'[1]Table Name'!$G$2:$H$100,2,FALSE),FALSE))</f>
        <v/>
      </c>
      <c r="AW12" s="1">
        <f>IF(ISERROR(VLOOKUP($B12,[1]Cost!$C$5:$CZ$500,VLOOKUP(AW$9,'[1]Table Name'!$G$2:$H$100,2,FALSE),FALSE)),"",VLOOKUP($B12,[1]Cost!$C$5:$CZ$500,VLOOKUP(AW$9,'[1]Table Name'!$G$2:$H$100,2,FALSE),FALSE))</f>
        <v/>
      </c>
      <c r="AX12" s="1">
        <f>IF(ISERROR(VLOOKUP($B12,[1]Cost!$C$5:$CZ$500,VLOOKUP(AX$9,'[1]Table Name'!$G$2:$H$100,2,FALSE),FALSE)),"",VLOOKUP($B12,[1]Cost!$C$5:$CZ$500,VLOOKUP(AX$9,'[1]Table Name'!$G$2:$H$100,2,FALSE),FALSE))</f>
        <v/>
      </c>
      <c r="AY12" s="1">
        <f>IF(ISERROR(VLOOKUP($B12,[1]Cost!$C$5:$CZ$500,VLOOKUP(AY$9,'[1]Table Name'!$G$2:$H$100,2,FALSE),FALSE)),"",VLOOKUP($B12,[1]Cost!$C$5:$CZ$500,VLOOKUP(AY$9,'[1]Table Name'!$G$2:$H$100,2,FALSE),FALSE))</f>
        <v/>
      </c>
      <c r="AZ12" s="1">
        <f>IF(ISERROR(VLOOKUP($B12,[1]Cost!$C$5:$CZ$500,VLOOKUP(AZ$9,'[1]Table Name'!$G$2:$H$100,2,FALSE),FALSE)),"",VLOOKUP($B12,[1]Cost!$C$5:$CZ$500,VLOOKUP(AZ$9,'[1]Table Name'!$G$2:$H$100,2,FALSE),FALSE))</f>
        <v/>
      </c>
      <c r="BA12" s="1">
        <f>IF(ISERROR(VLOOKUP($B12,[1]Cost!$C$5:$CZ$500,VLOOKUP(BA$9,'[1]Table Name'!$G$2:$H$100,2,FALSE),FALSE)),"",VLOOKUP($B12,[1]Cost!$C$5:$CZ$500,VLOOKUP(BA$9,'[1]Table Name'!$G$2:$H$100,2,FALSE),FALSE))</f>
        <v/>
      </c>
      <c r="BB12" s="1">
        <f>IF(ISERROR(VLOOKUP($B12,[1]Cost!$C$5:$CZ$500,VLOOKUP(BB$9,'[1]Table Name'!$G$2:$H$100,2,FALSE),FALSE)),"",VLOOKUP($B12,[1]Cost!$C$5:$CZ$500,VLOOKUP(BB$9,'[1]Table Name'!$G$2:$H$100,2,FALSE),FALSE))</f>
        <v/>
      </c>
      <c r="BC12" s="1">
        <f>IF(ISERROR(VLOOKUP($B12,[1]Cost!$C$5:$CZ$500,VLOOKUP(BC$9,'[1]Table Name'!$G$2:$H$100,2,FALSE),FALSE)),"",VLOOKUP($B12,[1]Cost!$C$5:$CZ$500,VLOOKUP(BC$9,'[1]Table Name'!$G$2:$H$100,2,FALSE),FALSE))</f>
        <v/>
      </c>
      <c r="BD12" s="1">
        <f>IF(ISERROR(VLOOKUP($B12,[1]Cost!$C$5:$CZ$500,VLOOKUP(BD$9,'[1]Table Name'!$G$2:$H$100,2,FALSE),FALSE)),"",VLOOKUP($B12,[1]Cost!$C$5:$CZ$500,VLOOKUP(BD$9,'[1]Table Name'!$G$2:$H$100,2,FALSE),FALSE))</f>
        <v/>
      </c>
      <c r="BE12" s="1">
        <f>IF(ISERROR(VLOOKUP($B12,[1]Cost!$C$5:$CZ$500,VLOOKUP(BE$9,'[1]Table Name'!$G$2:$H$100,2,FALSE),FALSE)),"",VLOOKUP($B12,[1]Cost!$C$5:$CZ$500,VLOOKUP(BE$9,'[1]Table Name'!$G$2:$H$100,2,FALSE),FALSE))</f>
        <v/>
      </c>
      <c r="BF12" s="1">
        <f>IF(ISERROR(VLOOKUP($B12,[1]Cost!$C$5:$CZ$500,VLOOKUP(BF$9,'[1]Table Name'!$G$2:$H$100,2,FALSE),FALSE)),"",VLOOKUP($B12,[1]Cost!$C$5:$CZ$500,VLOOKUP(BF$9,'[1]Table Name'!$G$2:$H$100,2,FALSE),FALSE))</f>
        <v/>
      </c>
      <c r="BG12" s="1">
        <f>IF(ISERROR(VLOOKUP($B12,[1]Cost!$C$5:$CZ$500,VLOOKUP(BG$9,'[1]Table Name'!$G$2:$H$100,2,FALSE),FALSE)),"",VLOOKUP($B12,[1]Cost!$C$5:$CZ$500,VLOOKUP(BG$9,'[1]Table Name'!$G$2:$H$100,2,FALSE),FALSE))</f>
        <v/>
      </c>
      <c r="BH12" s="1">
        <f>IF(ISERROR(VLOOKUP($B12,[1]Cost!$C$5:$CZ$500,VLOOKUP(BH$9,'[1]Table Name'!$G$2:$H$100,2,FALSE),FALSE)),"",VLOOKUP($B12,[1]Cost!$C$5:$CZ$500,VLOOKUP(BH$9,'[1]Table Name'!$G$2:$H$100,2,FALSE),FALSE))</f>
        <v/>
      </c>
      <c r="BI12" s="1">
        <f>IF(ISERROR(VLOOKUP($B12,[1]Cost!$C$5:$CZ$500,VLOOKUP(BI$9,'[1]Table Name'!$G$2:$H$100,2,FALSE),FALSE)),"",VLOOKUP($B12,[1]Cost!$C$5:$CZ$500,VLOOKUP(BI$9,'[1]Table Name'!$G$2:$H$100,2,FALSE),FALSE))</f>
        <v/>
      </c>
      <c r="BJ12" s="1">
        <f>IF(ISERROR(VLOOKUP($B12,[1]Cost!$C$5:$CZ$500,VLOOKUP(BJ$9,'[1]Table Name'!$G$2:$H$100,2,FALSE),FALSE)),"",VLOOKUP($B12,[1]Cost!$C$5:$CZ$500,VLOOKUP(BJ$9,'[1]Table Name'!$G$2:$H$100,2,FALSE),FALSE))</f>
        <v/>
      </c>
      <c r="BK12" s="1">
        <f>IF(ISERROR(VLOOKUP($B12,[1]Cost!$C$5:$CZ$500,VLOOKUP(BK$9,'[1]Table Name'!$G$2:$H$100,2,FALSE),FALSE)),"",VLOOKUP($B12,[1]Cost!$C$5:$CZ$500,VLOOKUP(BK$9,'[1]Table Name'!$G$2:$H$100,2,FALSE),FALSE))</f>
        <v/>
      </c>
      <c r="BL12" s="1">
        <f>IF(ISERROR(VLOOKUP($B12,[1]Cost!$C$5:$CZ$500,VLOOKUP(BL$9,'[1]Table Name'!$G$2:$H$100,2,FALSE),FALSE)),"",VLOOKUP($B12,[1]Cost!$C$5:$CZ$500,VLOOKUP(BL$9,'[1]Table Name'!$G$2:$H$100,2,FALSE),FALSE))</f>
        <v/>
      </c>
      <c r="BM12" s="1">
        <f>IF(ISERROR(VLOOKUP($B12,[1]Cost!$C$5:$CZ$500,VLOOKUP(BM$9,'[1]Table Name'!$G$2:$H$100,2,FALSE),FALSE)),"",VLOOKUP($B12,[1]Cost!$C$5:$CZ$500,VLOOKUP(BM$9,'[1]Table Name'!$G$2:$H$100,2,FALSE),FALSE))</f>
        <v/>
      </c>
      <c r="BN12" s="1">
        <f>IF(ISERROR(VLOOKUP($B12,[1]Cost!$C$5:$CZ$500,VLOOKUP(BN$9,'[1]Table Name'!$G$2:$H$100,2,FALSE),FALSE)),"",VLOOKUP($B12,[1]Cost!$C$5:$CZ$500,VLOOKUP(BN$9,'[1]Table Name'!$G$2:$H$100,2,FALSE),FALSE))</f>
        <v/>
      </c>
      <c r="BO12" s="1">
        <f>IF(ISERROR(VLOOKUP($B12,[1]Cost!$C$5:$CZ$500,VLOOKUP(BO$9,'[1]Table Name'!$G$2:$H$100,2,FALSE),FALSE)),"",VLOOKUP($B12,[1]Cost!$C$5:$CZ$500,VLOOKUP(BO$9,'[1]Table Name'!$G$2:$H$100,2,FALSE),FALSE))</f>
        <v/>
      </c>
      <c r="BP12" s="1">
        <f>IF(ISERROR(VLOOKUP($B12,[1]Cost!$C$5:$CZ$500,VLOOKUP(BP$9,'[1]Table Name'!$G$2:$H$100,2,FALSE),FALSE)),"",VLOOKUP($B12,[1]Cost!$C$5:$CZ$500,VLOOKUP(BP$9,'[1]Table Name'!$G$2:$H$100,2,FALSE),FALSE))</f>
        <v/>
      </c>
      <c r="BQ12" s="1">
        <f>IF(ISERROR(VLOOKUP($B12,[1]Cost!$C$5:$CZ$500,VLOOKUP(BQ$9,'[1]Table Name'!$G$2:$H$100,2,FALSE),FALSE)),"",VLOOKUP($B12,[1]Cost!$C$5:$CZ$500,VLOOKUP(BQ$9,'[1]Table Name'!$G$2:$H$100,2,FALSE),FALSE))</f>
        <v/>
      </c>
      <c r="BR12" s="1">
        <f>IF(ISERROR(VLOOKUP($B12,[1]Cost!$C$5:$CZ$500,VLOOKUP(BR$9,'[1]Table Name'!$G$2:$H$100,2,FALSE),FALSE)),"",VLOOKUP($B12,[1]Cost!$C$5:$CZ$500,VLOOKUP(BR$9,'[1]Table Name'!$G$2:$H$100,2,FALSE),FALSE))</f>
        <v/>
      </c>
      <c r="BS12" s="1">
        <f>IF(ISERROR(VLOOKUP($B12,[1]Cost!$C$5:$CZ$500,VLOOKUP(BS$9,'[1]Table Name'!$G$2:$H$100,2,FALSE),FALSE)),"",VLOOKUP($B12,[1]Cost!$C$5:$CZ$500,VLOOKUP(BS$9,'[1]Table Name'!$G$2:$H$100,2,FALSE),FALSE))</f>
        <v/>
      </c>
      <c r="BT12" s="1">
        <f>IF(ISERROR(VLOOKUP($B12,[1]Cost!$C$5:$CZ$500,VLOOKUP(BT$9,'[1]Table Name'!$G$2:$H$100,2,FALSE),FALSE)),"",VLOOKUP($B12,[1]Cost!$C$5:$CZ$500,VLOOKUP(BT$9,'[1]Table Name'!$G$2:$H$100,2,FALSE),FALSE))</f>
        <v/>
      </c>
      <c r="BU12" s="1">
        <f>IF(ISERROR(VLOOKUP($B12,[1]Cost!$C$5:$CZ$500,VLOOKUP(BU$9,'[1]Table Name'!$G$2:$H$100,2,FALSE),FALSE)),"",VLOOKUP($B12,[1]Cost!$C$5:$CZ$500,VLOOKUP(BU$9,'[1]Table Name'!$G$2:$H$100,2,FALSE),FALSE))</f>
        <v/>
      </c>
      <c r="BV12" s="1">
        <f>IF(ISERROR(VLOOKUP($B12,[1]Cost!$C$5:$CZ$500,VLOOKUP(BV$9,'[1]Table Name'!$G$2:$H$100,2,FALSE),FALSE)),"",VLOOKUP($B12,[1]Cost!$C$5:$CZ$500,VLOOKUP(BV$9,'[1]Table Name'!$G$2:$H$100,2,FALSE),FALSE))</f>
        <v/>
      </c>
      <c r="BW12" s="1">
        <f>IF(ISERROR(VLOOKUP($B12,[1]Cost!$C$5:$CZ$500,VLOOKUP(BW$9,'[1]Table Name'!$G$2:$H$100,2,FALSE),FALSE)),"",VLOOKUP($B12,[1]Cost!$C$5:$CZ$500,VLOOKUP(BW$9,'[1]Table Name'!$G$2:$H$100,2,FALSE),FALSE))</f>
        <v/>
      </c>
      <c r="BX12" s="1">
        <f>IF(ISERROR(VLOOKUP($B12,[1]Cost!$C$5:$CZ$500,VLOOKUP(BX$9,'[1]Table Name'!$G$2:$H$100,2,FALSE),FALSE)),"",VLOOKUP($B12,[1]Cost!$C$5:$CZ$500,VLOOKUP(BX$9,'[1]Table Name'!$G$2:$H$100,2,FALSE),FALSE))</f>
        <v/>
      </c>
      <c r="BY12" s="1">
        <f>IF(ISERROR(VLOOKUP($B12,[1]Cost!$C$5:$CZ$500,VLOOKUP(BY$9,'[1]Table Name'!$G$2:$H$100,2,FALSE),FALSE)),"",VLOOKUP($B12,[1]Cost!$C$5:$CZ$500,VLOOKUP(BY$9,'[1]Table Name'!$G$2:$H$100,2,FALSE),FALSE))</f>
        <v/>
      </c>
      <c r="BZ12" s="137">
        <f>IF(ISERROR(VLOOKUP($B12,[1]Cost!$C$5:$CZ$500,VLOOKUP(BZ$9,'[1]Table Name'!$G$2:$H$100,2,FALSE),FALSE)),"",VLOOKUP($B12,[1]Cost!$C$5:$CZ$500,VLOOKUP(BZ$9,'[1]Table Name'!$G$2:$H$100,2,FALSE),FALSE))</f>
        <v/>
      </c>
      <c r="CA12" s="1">
        <f>IF(ISERROR(VLOOKUP($B12,[1]Cost!$C$5:$CZ$500,VLOOKUP(CA$9,'[1]Table Name'!$G$2:$H$100,2,FALSE),FALSE)),"",VLOOKUP($B12,[1]Cost!$C$5:$CZ$500,VLOOKUP(CA$9,'[1]Table Name'!$G$2:$H$100,2,FALSE),FALSE))</f>
        <v/>
      </c>
      <c r="CB12" s="1">
        <f>IF(ISERROR(VLOOKUP($B12,[1]Cost!$C$5:$CZ$500,VLOOKUP(CB$9,'[1]Table Name'!$G$2:$H$100,2,FALSE),FALSE)),"",VLOOKUP($B12,[1]Cost!$C$5:$CZ$500,VLOOKUP(CB$9,'[1]Table Name'!$G$2:$H$100,2,FALSE),FALSE))</f>
        <v/>
      </c>
      <c r="CC12" s="1">
        <f>IF(ISERROR(VLOOKUP($B12,[1]Cost!$C$5:$CZ$500,VLOOKUP(CC$9,'[1]Table Name'!$G$2:$H$100,2,FALSE),FALSE)),"",VLOOKUP($B12,[1]Cost!$C$5:$CZ$500,VLOOKUP(CC$9,'[1]Table Name'!$G$2:$H$100,2,FALSE),FALSE))</f>
        <v/>
      </c>
      <c r="CD12" s="3" t="n"/>
      <c r="CE12" s="3" t="n"/>
      <c r="CF12" s="3" t="n"/>
      <c r="CG12" s="3" t="n"/>
      <c r="CH12" s="3" t="n"/>
      <c r="CI12" s="3" t="n"/>
      <c r="CJ12" s="3" t="n"/>
    </row>
    <row r="13">
      <c r="B13" s="1">
        <f t="array" ref="B13">IF(ISERROR(INDEX([1]Cost!$C$5:$C$361,MATCH(0,COUNTIF(B$9:B12,[1]Cost!$C$5:$C$361)+([1]Cost!$D$5:$D$361&lt;&gt;$B$4),0))),"",INDEX([1]Cost!$C$5:$C$361,MATCH(0,COUNTIF(B$9:B12,[1]Cost!$C$5:$C$361)+([1]Cost!$D$5:$D$361&lt;&gt;$B$4),0)))</f>
        <v/>
      </c>
      <c r="C13" s="1">
        <f>IF(ISERROR(VLOOKUP($B13,[1]Cost!$C$5:$CZ$500,VLOOKUP(C$9,'[1]Table Name'!$G$2:$H$100,2,FALSE),FALSE)),"",VLOOKUP($B13,[1]Cost!$C$5:$CZ$500,VLOOKUP(C$9,'[1]Table Name'!$G$2:$H$100,2,FALSE),FALSE))</f>
        <v/>
      </c>
      <c r="D13" s="1">
        <f>IF(ISERROR(VLOOKUP($B13,[1]Cost!$C$5:$CZ$500,VLOOKUP(D$9,'[1]Table Name'!$G$2:$H$100,2,FALSE),FALSE)),"",VLOOKUP($B13,[1]Cost!$C$5:$CZ$500,VLOOKUP(D$9,'[1]Table Name'!$G$2:$H$100,2,FALSE),FALSE))</f>
        <v/>
      </c>
      <c r="E13" s="1">
        <f>IF(ISERROR(VLOOKUP($B13,[1]Cost!$C$5:$CZ$500,VLOOKUP(E$9,'[1]Table Name'!$G$2:$H$100,2,FALSE),FALSE)),"",VLOOKUP($B13,[1]Cost!$C$5:$CZ$500,VLOOKUP(E$9,'[1]Table Name'!$G$2:$H$100,2,FALSE),FALSE))</f>
        <v/>
      </c>
      <c r="F13" s="1">
        <f>IF(ISERROR(VLOOKUP($B13,[1]Cost!$C$5:$CZ$500,VLOOKUP(F$9,'[1]Table Name'!$G$2:$H$100,2,FALSE),FALSE)),"",VLOOKUP($B13,[1]Cost!$C$5:$CZ$500,VLOOKUP(F$9,'[1]Table Name'!$G$2:$H$100,2,FALSE),FALSE))</f>
        <v/>
      </c>
      <c r="G13" s="1">
        <f>IF(ISERROR(VLOOKUP($B13,[1]Cost!$C$5:$CZ$500,VLOOKUP(G$9,'[1]Table Name'!$G$2:$H$100,2,FALSE),FALSE)),"",VLOOKUP($B13,[1]Cost!$C$5:$CZ$500,VLOOKUP(G$9,'[1]Table Name'!$G$2:$H$100,2,FALSE),FALSE))</f>
        <v/>
      </c>
      <c r="H13" s="1">
        <f>IF(ISERROR(VLOOKUP($B13,[1]Cost!$C$5:$CZ$500,VLOOKUP(H$9,'[1]Table Name'!$G$2:$H$100,2,FALSE),FALSE)),"",VLOOKUP($B13,[1]Cost!$C$5:$CZ$500,VLOOKUP(H$9,'[1]Table Name'!$G$2:$H$100,2,FALSE),FALSE))</f>
        <v/>
      </c>
      <c r="I13" s="1">
        <f>IF(ISERROR(VLOOKUP($B13,[1]Cost!$C$5:$CZ$500,VLOOKUP(I$9,'[1]Table Name'!$G$2:$H$100,2,FALSE),FALSE)),"",VLOOKUP($B13,[1]Cost!$C$5:$CZ$500,VLOOKUP(I$9,'[1]Table Name'!$G$2:$H$100,2,FALSE),FALSE))</f>
        <v/>
      </c>
      <c r="J13" s="1">
        <f>IF(ISERROR(VLOOKUP($B13,[1]Cost!$C$5:$CZ$500,VLOOKUP(J$9,'[1]Table Name'!$G$2:$H$100,2,FALSE),FALSE)),"",VLOOKUP($B13,[1]Cost!$C$5:$CZ$500,VLOOKUP(J$9,'[1]Table Name'!$G$2:$H$100,2,FALSE),FALSE))</f>
        <v/>
      </c>
      <c r="K13" s="1">
        <f>IF(ISERROR(VLOOKUP($B13,[1]Cost!$C$5:$CZ$500,VLOOKUP(K$9,'[1]Table Name'!$G$2:$H$100,2,FALSE),FALSE)),"",VLOOKUP($B13,[1]Cost!$C$5:$CZ$500,VLOOKUP(K$9,'[1]Table Name'!$G$2:$H$100,2,FALSE),FALSE))</f>
        <v/>
      </c>
      <c r="L13" s="1">
        <f>IF(ISERROR(VLOOKUP($B13,[1]Cost!$C$5:$CZ$500,VLOOKUP(L$9,'[1]Table Name'!$G$2:$H$100,2,FALSE),FALSE)),"",VLOOKUP($B13,[1]Cost!$C$5:$CZ$500,VLOOKUP(L$9,'[1]Table Name'!$G$2:$H$100,2,FALSE),FALSE))</f>
        <v/>
      </c>
      <c r="M13" s="1">
        <f>IF(ISERROR(VLOOKUP($B13,[1]Cost!$C$5:$CZ$500,VLOOKUP(M$9,'[1]Table Name'!$G$2:$H$100,2,FALSE),FALSE)),"",VLOOKUP($B13,[1]Cost!$C$5:$CZ$500,VLOOKUP(M$9,'[1]Table Name'!$G$2:$H$100,2,FALSE),FALSE))</f>
        <v/>
      </c>
      <c r="N13" s="1">
        <f>IF(ISERROR(VLOOKUP($B13,[1]Cost!$C$5:$CZ$500,VLOOKUP(N$9,'[1]Table Name'!$G$2:$H$100,2,FALSE),FALSE)),"",VLOOKUP($B13,[1]Cost!$C$5:$CZ$500,VLOOKUP(N$9,'[1]Table Name'!$G$2:$H$100,2,FALSE),FALSE))</f>
        <v/>
      </c>
      <c r="O13" s="1">
        <f>IF(ISERROR(VLOOKUP($B13,[1]Cost!$C$5:$CZ$500,VLOOKUP(O$9,'[1]Table Name'!$G$2:$H$100,2,FALSE),FALSE)),"",VLOOKUP($B13,[1]Cost!$C$5:$CZ$500,VLOOKUP(O$9,'[1]Table Name'!$G$2:$H$100,2,FALSE),FALSE))</f>
        <v/>
      </c>
      <c r="P13" s="1">
        <f>IF(ISERROR(VLOOKUP($B13,[1]Cost!$C$5:$CZ$500,VLOOKUP(P$9,'[1]Table Name'!$G$2:$H$100,2,FALSE),FALSE)),"",VLOOKUP($B13,[1]Cost!$C$5:$CZ$500,VLOOKUP(P$9,'[1]Table Name'!$G$2:$H$100,2,FALSE),FALSE))</f>
        <v/>
      </c>
      <c r="Q13" s="1">
        <f>IF(ISERROR(VLOOKUP($B13,[1]Cost!$C$5:$CZ$500,VLOOKUP(Q$9,'[1]Table Name'!$G$2:$H$100,2,FALSE),FALSE)),"",VLOOKUP($B13,[1]Cost!$C$5:$CZ$500,VLOOKUP(Q$9,'[1]Table Name'!$G$2:$H$100,2,FALSE),FALSE))</f>
        <v/>
      </c>
      <c r="R13" s="1">
        <f>IF(ISERROR(VLOOKUP($B13,[1]Cost!$C$5:$CZ$500,VLOOKUP(R$9,'[1]Table Name'!$G$2:$H$100,2,FALSE),FALSE)),"",VLOOKUP($B13,[1]Cost!$C$5:$CZ$500,VLOOKUP(R$9,'[1]Table Name'!$G$2:$H$100,2,FALSE),FALSE))</f>
        <v/>
      </c>
      <c r="S13" s="1">
        <f>IF(ISERROR(VLOOKUP($B13,[1]Cost!$C$5:$CZ$500,VLOOKUP(S$9,'[1]Table Name'!$G$2:$H$100,2,FALSE),FALSE)),"",VLOOKUP($B13,[1]Cost!$C$5:$CZ$500,VLOOKUP(S$9,'[1]Table Name'!$G$2:$H$100,2,FALSE),FALSE))</f>
        <v/>
      </c>
      <c r="T13" s="1">
        <f>IF(ISERROR(VLOOKUP($B13,[1]Cost!$C$5:$CZ$500,VLOOKUP(T$9,'[1]Table Name'!$G$2:$H$100,2,FALSE),FALSE)),"",VLOOKUP($B13,[1]Cost!$C$5:$CZ$500,VLOOKUP(T$9,'[1]Table Name'!$G$2:$H$100,2,FALSE),FALSE))</f>
        <v/>
      </c>
      <c r="U13" s="1">
        <f>IF(ISERROR(VLOOKUP($B13,[1]Cost!$C$5:$CZ$500,VLOOKUP(U$9,'[1]Table Name'!$G$2:$H$100,2,FALSE),FALSE)),"",VLOOKUP($B13,[1]Cost!$C$5:$CZ$500,VLOOKUP(U$9,'[1]Table Name'!$G$2:$H$100,2,FALSE),FALSE))</f>
        <v/>
      </c>
      <c r="V13" s="1">
        <f>IF(ISERROR(VLOOKUP($B13,[1]Cost!$C$5:$CZ$500,VLOOKUP(V$9,'[1]Table Name'!$G$2:$H$100,2,FALSE),FALSE)),"",VLOOKUP($B13,[1]Cost!$C$5:$CZ$500,VLOOKUP(V$9,'[1]Table Name'!$G$2:$H$100,2,FALSE),FALSE))</f>
        <v/>
      </c>
      <c r="W13" s="1">
        <f>IF(ISERROR(VLOOKUP($B13,[1]Cost!$C$5:$CZ$500,VLOOKUP(W$9,'[1]Table Name'!$G$2:$H$100,2,FALSE),FALSE)),"",VLOOKUP($B13,[1]Cost!$C$5:$CZ$500,VLOOKUP(W$9,'[1]Table Name'!$G$2:$H$100,2,FALSE),FALSE))</f>
        <v/>
      </c>
      <c r="X13" s="1">
        <f>IF(ISERROR(VLOOKUP($B13,[1]Cost!$C$5:$CZ$500,VLOOKUP(X$9,'[1]Table Name'!$G$2:$H$100,2,FALSE),FALSE)),0,VLOOKUP($B13,[1]Cost!$C$5:$CZ$500,VLOOKUP(X$9,'[1]Table Name'!$G$2:$H$100,2,FALSE),FALSE))</f>
        <v/>
      </c>
      <c r="Y13" s="1">
        <f>IF(ISERROR(VLOOKUP($B13,[1]Cost!$C$5:$CZ$500,VLOOKUP(Y$9,'[1]Table Name'!$G$2:$H$100,2,FALSE),FALSE)),"",VLOOKUP($B13,[1]Cost!$C$5:$CZ$500,VLOOKUP(Y$9,'[1]Table Name'!$G$2:$H$100,2,FALSE),FALSE))</f>
        <v/>
      </c>
      <c r="Z13" s="11">
        <f>IF(ISERROR(VLOOKUP($B13,[1]Cost!$C$5:$CZ$500,VLOOKUP(Z$9,'[1]Table Name'!$G$2:$H$100,2,FALSE),FALSE)),"",VLOOKUP($B13,[1]Cost!$C$5:$CZ$500,VLOOKUP(Z$9,'[1]Table Name'!$G$2:$H$100,2,FALSE),FALSE))</f>
        <v/>
      </c>
      <c r="AA13" s="1">
        <f>IF(ISERROR(VLOOKUP($B13,[1]Cost!$C$5:$CZ$500,VLOOKUP(AA$9,'[1]Table Name'!$G$2:$H$100,2,FALSE),FALSE)),"",VLOOKUP($B13,[1]Cost!$C$5:$CZ$500,VLOOKUP(AA$9,'[1]Table Name'!$G$2:$H$100,2,FALSE),FALSE))</f>
        <v/>
      </c>
      <c r="AB13" s="1">
        <f>IF(ISERROR(VLOOKUP($B13,[1]Cost!$C$5:$CZ$500,VLOOKUP(AB$9,'[1]Table Name'!$G$2:$H$100,2,FALSE),FALSE)),"",VLOOKUP($B13,[1]Cost!$C$5:$CZ$500,VLOOKUP(AB$9,'[1]Table Name'!$G$2:$H$100,2,FALSE),FALSE))</f>
        <v/>
      </c>
      <c r="AC13" s="1">
        <f>IF(ISERROR(VLOOKUP($B13,[1]Cost!$C$5:$CZ$500,VLOOKUP(AC$9,'[1]Table Name'!$G$2:$H$100,2,FALSE),FALSE)),"",VLOOKUP($B13,[1]Cost!$C$5:$CZ$500,VLOOKUP(AC$9,'[1]Table Name'!$G$2:$H$100,2,FALSE),FALSE))</f>
        <v/>
      </c>
      <c r="AD13" s="1">
        <f>IF(ISERROR(VLOOKUP($B13,[1]Cost!$C$5:$CZ$500,VLOOKUP(AD$9,'[1]Table Name'!$G$2:$H$100,2,FALSE),FALSE)),"",VLOOKUP($B13,[1]Cost!$C$5:$CZ$500,VLOOKUP(AD$9,'[1]Table Name'!$G$2:$H$100,2,FALSE),FALSE))</f>
        <v/>
      </c>
      <c r="AE13" s="1">
        <f>IF(ISERROR(VLOOKUP($B13,[1]Cost!$C$5:$CZ$500,VLOOKUP(AE$9,'[1]Table Name'!$G$2:$H$100,2,FALSE),FALSE)),"",VLOOKUP($B13,[1]Cost!$C$5:$CZ$500,VLOOKUP(AE$9,'[1]Table Name'!$G$2:$H$100,2,FALSE),FALSE))</f>
        <v/>
      </c>
      <c r="AF13" s="1">
        <f>IF(ISERROR(VLOOKUP($B13,[1]Cost!$C$5:$CZ$500,VLOOKUP(AF$9,'[1]Table Name'!$G$2:$H$100,2,FALSE),FALSE)),"",VLOOKUP($B13,[1]Cost!$C$5:$CZ$500,VLOOKUP(AF$9,'[1]Table Name'!$G$2:$H$100,2,FALSE),FALSE))</f>
        <v/>
      </c>
      <c r="AG13" s="1">
        <f>IF(ISERROR(VLOOKUP($B13,[1]Cost!$C$5:$CZ$500,VLOOKUP(AG$9,'[1]Table Name'!$G$2:$H$100,2,FALSE),FALSE)),"",VLOOKUP($B13,[1]Cost!$C$5:$CZ$500,VLOOKUP(AG$9,'[1]Table Name'!$G$2:$H$100,2,FALSE),FALSE))</f>
        <v/>
      </c>
      <c r="AH13" s="1">
        <f>IF(ISERROR(VLOOKUP($B13,[1]Cost!$C$5:$CZ$500,VLOOKUP(AH$9,'[1]Table Name'!$G$2:$H$100,2,FALSE),FALSE)),"",VLOOKUP($B13,[1]Cost!$C$5:$CZ$500,VLOOKUP(AH$9,'[1]Table Name'!$G$2:$H$100,2,FALSE),FALSE))</f>
        <v/>
      </c>
      <c r="AI13" s="1">
        <f>IF(ISERROR(VLOOKUP($B13,[1]Cost!$C$5:$CZ$500,VLOOKUP(AI$9,'[1]Table Name'!$G$2:$H$100,2,FALSE),FALSE)),"",VLOOKUP($B13,[1]Cost!$C$5:$CZ$500,VLOOKUP(AI$9,'[1]Table Name'!$G$2:$H$100,2,FALSE),FALSE))</f>
        <v/>
      </c>
      <c r="AJ13" s="1">
        <f>IF(ISERROR(VLOOKUP($B13,[1]Cost!$C$5:$CZ$500,VLOOKUP(AJ$9,'[1]Table Name'!$G$2:$H$100,2,FALSE),FALSE)),"",VLOOKUP($B13,[1]Cost!$C$5:$CZ$500,VLOOKUP(AJ$9,'[1]Table Name'!$G$2:$H$100,2,FALSE),FALSE))</f>
        <v/>
      </c>
      <c r="AK13" s="1">
        <f>IF(ISERROR(VLOOKUP($B13,[1]Cost!$C$5:$CZ$500,VLOOKUP(AK$9,'[1]Table Name'!$G$2:$H$100,2,FALSE),FALSE)),"",VLOOKUP($B13,[1]Cost!$C$5:$CZ$500,VLOOKUP(AK$9,'[1]Table Name'!$G$2:$H$100,2,FALSE),FALSE))</f>
        <v/>
      </c>
      <c r="AL13" s="1">
        <f>IF(ISERROR(VLOOKUP($B13,[1]Cost!$C$5:$CZ$500,VLOOKUP(AL$9,'[1]Table Name'!$G$2:$H$100,2,FALSE),FALSE)),"",VLOOKUP($B13,[1]Cost!$C$5:$CZ$500,VLOOKUP(AL$9,'[1]Table Name'!$G$2:$H$100,2,FALSE),FALSE))</f>
        <v/>
      </c>
      <c r="AM13" s="1">
        <f>IF(ISERROR(VLOOKUP($B13,[1]Cost!$C$5:$CZ$500,VLOOKUP(AM$9,'[1]Table Name'!$G$2:$H$100,2,FALSE),FALSE)),"",VLOOKUP($B13,[1]Cost!$C$5:$CZ$500,VLOOKUP(AM$9,'[1]Table Name'!$G$2:$H$100,2,FALSE),FALSE))</f>
        <v/>
      </c>
      <c r="AN13" s="1">
        <f>IF(ISERROR(VLOOKUP($B13,[1]Cost!$C$5:$CZ$500,VLOOKUP(AN$9,'[1]Table Name'!$G$2:$H$100,2,FALSE),FALSE)),"",VLOOKUP($B13,[1]Cost!$C$5:$CZ$500,VLOOKUP(AN$9,'[1]Table Name'!$G$2:$H$100,2,FALSE),FALSE))</f>
        <v/>
      </c>
      <c r="AO13" s="1">
        <f>IF(ISERROR(VLOOKUP($B13,[1]Cost!$C$5:$CZ$500,VLOOKUP(AO$9,'[1]Table Name'!$G$2:$H$100,2,FALSE),FALSE)),"",VLOOKUP($B13,[1]Cost!$C$5:$CZ$500,VLOOKUP(AO$9,'[1]Table Name'!$G$2:$H$100,2,FALSE),FALSE))</f>
        <v/>
      </c>
      <c r="AP13" s="1">
        <f>IF(ISERROR(VLOOKUP($B13,[1]Cost!$C$5:$CZ$500,VLOOKUP(AP$9,'[1]Table Name'!$G$2:$H$100,2,FALSE),FALSE)),"",VLOOKUP($B13,[1]Cost!$C$5:$CZ$500,VLOOKUP(AP$9,'[1]Table Name'!$G$2:$H$100,2,FALSE),FALSE))</f>
        <v/>
      </c>
      <c r="AQ13" s="1">
        <f>IF(ISERROR(VLOOKUP($B13,[1]Cost!$C$5:$CZ$500,VLOOKUP(AQ$9,'[1]Table Name'!$G$2:$H$100,2,FALSE),FALSE)),"",VLOOKUP($B13,[1]Cost!$C$5:$CZ$500,VLOOKUP(AQ$9,'[1]Table Name'!$G$2:$H$100,2,FALSE),FALSE))</f>
        <v/>
      </c>
      <c r="AR13" s="1">
        <f>IF(ISERROR(VLOOKUP($B13,[1]Cost!$C$5:$CZ$500,VLOOKUP(AR$9,'[1]Table Name'!$G$2:$H$100,2,FALSE),FALSE)),"",VLOOKUP($B13,[1]Cost!$C$5:$CZ$500,VLOOKUP(AR$9,'[1]Table Name'!$G$2:$H$100,2,FALSE),FALSE))</f>
        <v/>
      </c>
      <c r="AS13" s="1">
        <f>IF(ISERROR(VLOOKUP($B13,[1]Cost!$C$5:$CZ$500,VLOOKUP(AS$9,'[1]Table Name'!$G$2:$H$100,2,FALSE),FALSE)),"",VLOOKUP($B13,[1]Cost!$C$5:$CZ$500,VLOOKUP(AS$9,'[1]Table Name'!$G$2:$H$100,2,FALSE),FALSE))</f>
        <v/>
      </c>
      <c r="AT13" s="1">
        <f>IF(ISERROR(VLOOKUP($B13,[1]Cost!$C$5:$CZ$500,VLOOKUP(AT$9,'[1]Table Name'!$G$2:$H$100,2,FALSE),FALSE)),"",VLOOKUP($B13,[1]Cost!$C$5:$CZ$500,VLOOKUP(AT$9,'[1]Table Name'!$G$2:$H$100,2,FALSE),FALSE))</f>
        <v/>
      </c>
      <c r="AU13" s="1">
        <f>IF(ISERROR(VLOOKUP($B13,[1]Cost!$C$5:$CZ$500,VLOOKUP(AU$9,'[1]Table Name'!$G$2:$H$100,2,FALSE),FALSE)),"",VLOOKUP($B13,[1]Cost!$C$5:$CZ$500,VLOOKUP(AU$9,'[1]Table Name'!$G$2:$H$100,2,FALSE),FALSE))</f>
        <v/>
      </c>
      <c r="AV13" s="1">
        <f>IF(ISERROR(VLOOKUP($B13,[1]Cost!$C$5:$CZ$500,VLOOKUP(AV$9,'[1]Table Name'!$G$2:$H$100,2,FALSE),FALSE)),"",VLOOKUP($B13,[1]Cost!$C$5:$CZ$500,VLOOKUP(AV$9,'[1]Table Name'!$G$2:$H$100,2,FALSE),FALSE))</f>
        <v/>
      </c>
      <c r="AW13" s="1">
        <f>IF(ISERROR(VLOOKUP($B13,[1]Cost!$C$5:$CZ$500,VLOOKUP(AW$9,'[1]Table Name'!$G$2:$H$100,2,FALSE),FALSE)),"",VLOOKUP($B13,[1]Cost!$C$5:$CZ$500,VLOOKUP(AW$9,'[1]Table Name'!$G$2:$H$100,2,FALSE),FALSE))</f>
        <v/>
      </c>
      <c r="AX13" s="1">
        <f>IF(ISERROR(VLOOKUP($B13,[1]Cost!$C$5:$CZ$500,VLOOKUP(AX$9,'[1]Table Name'!$G$2:$H$100,2,FALSE),FALSE)),"",VLOOKUP($B13,[1]Cost!$C$5:$CZ$500,VLOOKUP(AX$9,'[1]Table Name'!$G$2:$H$100,2,FALSE),FALSE))</f>
        <v/>
      </c>
      <c r="AY13" s="1">
        <f>IF(ISERROR(VLOOKUP($B13,[1]Cost!$C$5:$CZ$500,VLOOKUP(AY$9,'[1]Table Name'!$G$2:$H$100,2,FALSE),FALSE)),"",VLOOKUP($B13,[1]Cost!$C$5:$CZ$500,VLOOKUP(AY$9,'[1]Table Name'!$G$2:$H$100,2,FALSE),FALSE))</f>
        <v/>
      </c>
      <c r="AZ13" s="1">
        <f>IF(ISERROR(VLOOKUP($B13,[1]Cost!$C$5:$CZ$500,VLOOKUP(AZ$9,'[1]Table Name'!$G$2:$H$100,2,FALSE),FALSE)),"",VLOOKUP($B13,[1]Cost!$C$5:$CZ$500,VLOOKUP(AZ$9,'[1]Table Name'!$G$2:$H$100,2,FALSE),FALSE))</f>
        <v/>
      </c>
      <c r="BA13" s="1">
        <f>IF(ISERROR(VLOOKUP($B13,[1]Cost!$C$5:$CZ$500,VLOOKUP(BA$9,'[1]Table Name'!$G$2:$H$100,2,FALSE),FALSE)),"",VLOOKUP($B13,[1]Cost!$C$5:$CZ$500,VLOOKUP(BA$9,'[1]Table Name'!$G$2:$H$100,2,FALSE),FALSE))</f>
        <v/>
      </c>
      <c r="BB13" s="1">
        <f>IF(ISERROR(VLOOKUP($B13,[1]Cost!$C$5:$CZ$500,VLOOKUP(BB$9,'[1]Table Name'!$G$2:$H$100,2,FALSE),FALSE)),"",VLOOKUP($B13,[1]Cost!$C$5:$CZ$500,VLOOKUP(BB$9,'[1]Table Name'!$G$2:$H$100,2,FALSE),FALSE))</f>
        <v/>
      </c>
      <c r="BC13" s="1">
        <f>IF(ISERROR(VLOOKUP($B13,[1]Cost!$C$5:$CZ$500,VLOOKUP(BC$9,'[1]Table Name'!$G$2:$H$100,2,FALSE),FALSE)),"",VLOOKUP($B13,[1]Cost!$C$5:$CZ$500,VLOOKUP(BC$9,'[1]Table Name'!$G$2:$H$100,2,FALSE),FALSE))</f>
        <v/>
      </c>
      <c r="BD13" s="1">
        <f>IF(ISERROR(VLOOKUP($B13,[1]Cost!$C$5:$CZ$500,VLOOKUP(BD$9,'[1]Table Name'!$G$2:$H$100,2,FALSE),FALSE)),"",VLOOKUP($B13,[1]Cost!$C$5:$CZ$500,VLOOKUP(BD$9,'[1]Table Name'!$G$2:$H$100,2,FALSE),FALSE))</f>
        <v/>
      </c>
      <c r="BE13" s="1">
        <f>IF(ISERROR(VLOOKUP($B13,[1]Cost!$C$5:$CZ$500,VLOOKUP(BE$9,'[1]Table Name'!$G$2:$H$100,2,FALSE),FALSE)),"",VLOOKUP($B13,[1]Cost!$C$5:$CZ$500,VLOOKUP(BE$9,'[1]Table Name'!$G$2:$H$100,2,FALSE),FALSE))</f>
        <v/>
      </c>
      <c r="BF13" s="1">
        <f>IF(ISERROR(VLOOKUP($B13,[1]Cost!$C$5:$CZ$500,VLOOKUP(BF$9,'[1]Table Name'!$G$2:$H$100,2,FALSE),FALSE)),"",VLOOKUP($B13,[1]Cost!$C$5:$CZ$500,VLOOKUP(BF$9,'[1]Table Name'!$G$2:$H$100,2,FALSE),FALSE))</f>
        <v/>
      </c>
      <c r="BG13" s="1">
        <f>IF(ISERROR(VLOOKUP($B13,[1]Cost!$C$5:$CZ$500,VLOOKUP(BG$9,'[1]Table Name'!$G$2:$H$100,2,FALSE),FALSE)),"",VLOOKUP($B13,[1]Cost!$C$5:$CZ$500,VLOOKUP(BG$9,'[1]Table Name'!$G$2:$H$100,2,FALSE),FALSE))</f>
        <v/>
      </c>
      <c r="BH13" s="1">
        <f>IF(ISERROR(VLOOKUP($B13,[1]Cost!$C$5:$CZ$500,VLOOKUP(BH$9,'[1]Table Name'!$G$2:$H$100,2,FALSE),FALSE)),"",VLOOKUP($B13,[1]Cost!$C$5:$CZ$500,VLOOKUP(BH$9,'[1]Table Name'!$G$2:$H$100,2,FALSE),FALSE))</f>
        <v/>
      </c>
      <c r="BI13" s="1">
        <f>IF(ISERROR(VLOOKUP($B13,[1]Cost!$C$5:$CZ$500,VLOOKUP(BI$9,'[1]Table Name'!$G$2:$H$100,2,FALSE),FALSE)),"",VLOOKUP($B13,[1]Cost!$C$5:$CZ$500,VLOOKUP(BI$9,'[1]Table Name'!$G$2:$H$100,2,FALSE),FALSE))</f>
        <v/>
      </c>
      <c r="BJ13" s="1">
        <f>IF(ISERROR(VLOOKUP($B13,[1]Cost!$C$5:$CZ$500,VLOOKUP(BJ$9,'[1]Table Name'!$G$2:$H$100,2,FALSE),FALSE)),"",VLOOKUP($B13,[1]Cost!$C$5:$CZ$500,VLOOKUP(BJ$9,'[1]Table Name'!$G$2:$H$100,2,FALSE),FALSE))</f>
        <v/>
      </c>
      <c r="BK13" s="1">
        <f>IF(ISERROR(VLOOKUP($B13,[1]Cost!$C$5:$CZ$500,VLOOKUP(BK$9,'[1]Table Name'!$G$2:$H$100,2,FALSE),FALSE)),"",VLOOKUP($B13,[1]Cost!$C$5:$CZ$500,VLOOKUP(BK$9,'[1]Table Name'!$G$2:$H$100,2,FALSE),FALSE))</f>
        <v/>
      </c>
      <c r="BL13" s="1">
        <f>IF(ISERROR(VLOOKUP($B13,[1]Cost!$C$5:$CZ$500,VLOOKUP(BL$9,'[1]Table Name'!$G$2:$H$100,2,FALSE),FALSE)),"",VLOOKUP($B13,[1]Cost!$C$5:$CZ$500,VLOOKUP(BL$9,'[1]Table Name'!$G$2:$H$100,2,FALSE),FALSE))</f>
        <v/>
      </c>
      <c r="BM13" s="1">
        <f>IF(ISERROR(VLOOKUP($B13,[1]Cost!$C$5:$CZ$500,VLOOKUP(BM$9,'[1]Table Name'!$G$2:$H$100,2,FALSE),FALSE)),"",VLOOKUP($B13,[1]Cost!$C$5:$CZ$500,VLOOKUP(BM$9,'[1]Table Name'!$G$2:$H$100,2,FALSE),FALSE))</f>
        <v/>
      </c>
      <c r="BN13" s="1">
        <f>IF(ISERROR(VLOOKUP($B13,[1]Cost!$C$5:$CZ$500,VLOOKUP(BN$9,'[1]Table Name'!$G$2:$H$100,2,FALSE),FALSE)),"",VLOOKUP($B13,[1]Cost!$C$5:$CZ$500,VLOOKUP(BN$9,'[1]Table Name'!$G$2:$H$100,2,FALSE),FALSE))</f>
        <v/>
      </c>
      <c r="BO13" s="1">
        <f>IF(ISERROR(VLOOKUP($B13,[1]Cost!$C$5:$CZ$500,VLOOKUP(BO$9,'[1]Table Name'!$G$2:$H$100,2,FALSE),FALSE)),"",VLOOKUP($B13,[1]Cost!$C$5:$CZ$500,VLOOKUP(BO$9,'[1]Table Name'!$G$2:$H$100,2,FALSE),FALSE))</f>
        <v/>
      </c>
      <c r="BP13" s="1">
        <f>IF(ISERROR(VLOOKUP($B13,[1]Cost!$C$5:$CZ$500,VLOOKUP(BP$9,'[1]Table Name'!$G$2:$H$100,2,FALSE),FALSE)),"",VLOOKUP($B13,[1]Cost!$C$5:$CZ$500,VLOOKUP(BP$9,'[1]Table Name'!$G$2:$H$100,2,FALSE),FALSE))</f>
        <v/>
      </c>
      <c r="BQ13" s="1">
        <f>IF(ISERROR(VLOOKUP($B13,[1]Cost!$C$5:$CZ$500,VLOOKUP(BQ$9,'[1]Table Name'!$G$2:$H$100,2,FALSE),FALSE)),"",VLOOKUP($B13,[1]Cost!$C$5:$CZ$500,VLOOKUP(BQ$9,'[1]Table Name'!$G$2:$H$100,2,FALSE),FALSE))</f>
        <v/>
      </c>
      <c r="BR13" s="1">
        <f>IF(ISERROR(VLOOKUP($B13,[1]Cost!$C$5:$CZ$500,VLOOKUP(BR$9,'[1]Table Name'!$G$2:$H$100,2,FALSE),FALSE)),"",VLOOKUP($B13,[1]Cost!$C$5:$CZ$500,VLOOKUP(BR$9,'[1]Table Name'!$G$2:$H$100,2,FALSE),FALSE))</f>
        <v/>
      </c>
      <c r="BS13" s="1">
        <f>IF(ISERROR(VLOOKUP($B13,[1]Cost!$C$5:$CZ$500,VLOOKUP(BS$9,'[1]Table Name'!$G$2:$H$100,2,FALSE),FALSE)),"",VLOOKUP($B13,[1]Cost!$C$5:$CZ$500,VLOOKUP(BS$9,'[1]Table Name'!$G$2:$H$100,2,FALSE),FALSE))</f>
        <v/>
      </c>
      <c r="BT13" s="1">
        <f>IF(ISERROR(VLOOKUP($B13,[1]Cost!$C$5:$CZ$500,VLOOKUP(BT$9,'[1]Table Name'!$G$2:$H$100,2,FALSE),FALSE)),"",VLOOKUP($B13,[1]Cost!$C$5:$CZ$500,VLOOKUP(BT$9,'[1]Table Name'!$G$2:$H$100,2,FALSE),FALSE))</f>
        <v/>
      </c>
      <c r="BU13" s="1">
        <f>IF(ISERROR(VLOOKUP($B13,[1]Cost!$C$5:$CZ$500,VLOOKUP(BU$9,'[1]Table Name'!$G$2:$H$100,2,FALSE),FALSE)),"",VLOOKUP($B13,[1]Cost!$C$5:$CZ$500,VLOOKUP(BU$9,'[1]Table Name'!$G$2:$H$100,2,FALSE),FALSE))</f>
        <v/>
      </c>
      <c r="BV13" s="1">
        <f>IF(ISERROR(VLOOKUP($B13,[1]Cost!$C$5:$CZ$500,VLOOKUP(BV$9,'[1]Table Name'!$G$2:$H$100,2,FALSE),FALSE)),"",VLOOKUP($B13,[1]Cost!$C$5:$CZ$500,VLOOKUP(BV$9,'[1]Table Name'!$G$2:$H$100,2,FALSE),FALSE))</f>
        <v/>
      </c>
      <c r="BW13" s="1">
        <f>IF(ISERROR(VLOOKUP($B13,[1]Cost!$C$5:$CZ$500,VLOOKUP(BW$9,'[1]Table Name'!$G$2:$H$100,2,FALSE),FALSE)),"",VLOOKUP($B13,[1]Cost!$C$5:$CZ$500,VLOOKUP(BW$9,'[1]Table Name'!$G$2:$H$100,2,FALSE),FALSE))</f>
        <v/>
      </c>
      <c r="BX13" s="1">
        <f>IF(ISERROR(VLOOKUP($B13,[1]Cost!$C$5:$CZ$500,VLOOKUP(BX$9,'[1]Table Name'!$G$2:$H$100,2,FALSE),FALSE)),"",VLOOKUP($B13,[1]Cost!$C$5:$CZ$500,VLOOKUP(BX$9,'[1]Table Name'!$G$2:$H$100,2,FALSE),FALSE))</f>
        <v/>
      </c>
      <c r="BY13" s="1">
        <f>IF(ISERROR(VLOOKUP($B13,[1]Cost!$C$5:$CZ$500,VLOOKUP(BY$9,'[1]Table Name'!$G$2:$H$100,2,FALSE),FALSE)),"",VLOOKUP($B13,[1]Cost!$C$5:$CZ$500,VLOOKUP(BY$9,'[1]Table Name'!$G$2:$H$100,2,FALSE),FALSE))</f>
        <v/>
      </c>
      <c r="BZ13" s="137">
        <f>IF(ISERROR(VLOOKUP($B13,[1]Cost!$C$5:$CZ$500,VLOOKUP(BZ$9,'[1]Table Name'!$G$2:$H$100,2,FALSE),FALSE)),"",VLOOKUP($B13,[1]Cost!$C$5:$CZ$500,VLOOKUP(BZ$9,'[1]Table Name'!$G$2:$H$100,2,FALSE),FALSE))</f>
        <v/>
      </c>
      <c r="CA13" s="1">
        <f>IF(ISERROR(VLOOKUP($B13,[1]Cost!$C$5:$CZ$500,VLOOKUP(CA$9,'[1]Table Name'!$G$2:$H$100,2,FALSE),FALSE)),"",VLOOKUP($B13,[1]Cost!$C$5:$CZ$500,VLOOKUP(CA$9,'[1]Table Name'!$G$2:$H$100,2,FALSE),FALSE))</f>
        <v/>
      </c>
      <c r="CB13" s="1">
        <f>IF(ISERROR(VLOOKUP($B13,[1]Cost!$C$5:$CZ$500,VLOOKUP(CB$9,'[1]Table Name'!$G$2:$H$100,2,FALSE),FALSE)),"",VLOOKUP($B13,[1]Cost!$C$5:$CZ$500,VLOOKUP(CB$9,'[1]Table Name'!$G$2:$H$100,2,FALSE),FALSE))</f>
        <v/>
      </c>
      <c r="CC13" s="1">
        <f>IF(ISERROR(VLOOKUP($B13,[1]Cost!$C$5:$CZ$500,VLOOKUP(CC$9,'[1]Table Name'!$G$2:$H$100,2,FALSE),FALSE)),"",VLOOKUP($B13,[1]Cost!$C$5:$CZ$500,VLOOKUP(CC$9,'[1]Table Name'!$G$2:$H$100,2,FALSE),FALSE))</f>
        <v/>
      </c>
      <c r="CD13" s="3" t="n"/>
      <c r="CE13" s="3" t="n"/>
      <c r="CF13" s="3" t="n"/>
      <c r="CG13" s="3" t="n"/>
      <c r="CH13" s="3" t="n"/>
      <c r="CI13" s="3" t="n"/>
      <c r="CJ13" s="3" t="n"/>
    </row>
    <row r="14">
      <c r="B14" s="1">
        <f t="array" ref="B14">IF(ISERROR(INDEX([1]Cost!$C$5:$C$361,MATCH(0,COUNTIF(B$9:B13,[1]Cost!$C$5:$C$361)+([1]Cost!$D$5:$D$361&lt;&gt;$B$4),0))),"",INDEX([1]Cost!$C$5:$C$361,MATCH(0,COUNTIF(B$9:B13,[1]Cost!$C$5:$C$361)+([1]Cost!$D$5:$D$361&lt;&gt;$B$4),0)))</f>
        <v/>
      </c>
      <c r="C14" s="1">
        <f>IF(ISERROR(VLOOKUP($B14,[1]Cost!$C$5:$CZ$500,VLOOKUP(C$9,'[1]Table Name'!$G$2:$H$100,2,FALSE),FALSE)),"",VLOOKUP($B14,[1]Cost!$C$5:$CZ$500,VLOOKUP(C$9,'[1]Table Name'!$G$2:$H$100,2,FALSE),FALSE))</f>
        <v/>
      </c>
      <c r="D14" s="1">
        <f>IF(ISERROR(VLOOKUP($B14,[1]Cost!$C$5:$CZ$500,VLOOKUP(D$9,'[1]Table Name'!$G$2:$H$100,2,FALSE),FALSE)),"",VLOOKUP($B14,[1]Cost!$C$5:$CZ$500,VLOOKUP(D$9,'[1]Table Name'!$G$2:$H$100,2,FALSE),FALSE))</f>
        <v/>
      </c>
      <c r="E14" s="1">
        <f>IF(ISERROR(VLOOKUP($B14,[1]Cost!$C$5:$CZ$500,VLOOKUP(E$9,'[1]Table Name'!$G$2:$H$100,2,FALSE),FALSE)),"",VLOOKUP($B14,[1]Cost!$C$5:$CZ$500,VLOOKUP(E$9,'[1]Table Name'!$G$2:$H$100,2,FALSE),FALSE))</f>
        <v/>
      </c>
      <c r="F14" s="1">
        <f>IF(ISERROR(VLOOKUP($B14,[1]Cost!$C$5:$CZ$500,VLOOKUP(F$9,'[1]Table Name'!$G$2:$H$100,2,FALSE),FALSE)),"",VLOOKUP($B14,[1]Cost!$C$5:$CZ$500,VLOOKUP(F$9,'[1]Table Name'!$G$2:$H$100,2,FALSE),FALSE))</f>
        <v/>
      </c>
      <c r="G14" s="1">
        <f>IF(ISERROR(VLOOKUP($B14,[1]Cost!$C$5:$CZ$500,VLOOKUP(G$9,'[1]Table Name'!$G$2:$H$100,2,FALSE),FALSE)),"",VLOOKUP($B14,[1]Cost!$C$5:$CZ$500,VLOOKUP(G$9,'[1]Table Name'!$G$2:$H$100,2,FALSE),FALSE))</f>
        <v/>
      </c>
      <c r="H14" s="1">
        <f>IF(ISERROR(VLOOKUP($B14,[1]Cost!$C$5:$CZ$500,VLOOKUP(H$9,'[1]Table Name'!$G$2:$H$100,2,FALSE),FALSE)),"",VLOOKUP($B14,[1]Cost!$C$5:$CZ$500,VLOOKUP(H$9,'[1]Table Name'!$G$2:$H$100,2,FALSE),FALSE))</f>
        <v/>
      </c>
      <c r="I14" s="1">
        <f>IF(ISERROR(VLOOKUP($B14,[1]Cost!$C$5:$CZ$500,VLOOKUP(I$9,'[1]Table Name'!$G$2:$H$100,2,FALSE),FALSE)),"",VLOOKUP($B14,[1]Cost!$C$5:$CZ$500,VLOOKUP(I$9,'[1]Table Name'!$G$2:$H$100,2,FALSE),FALSE))</f>
        <v/>
      </c>
      <c r="J14" s="1">
        <f>IF(ISERROR(VLOOKUP($B14,[1]Cost!$C$5:$CZ$500,VLOOKUP(J$9,'[1]Table Name'!$G$2:$H$100,2,FALSE),FALSE)),"",VLOOKUP($B14,[1]Cost!$C$5:$CZ$500,VLOOKUP(J$9,'[1]Table Name'!$G$2:$H$100,2,FALSE),FALSE))</f>
        <v/>
      </c>
      <c r="K14" s="1">
        <f>IF(ISERROR(VLOOKUP($B14,[1]Cost!$C$5:$CZ$500,VLOOKUP(K$9,'[1]Table Name'!$G$2:$H$100,2,FALSE),FALSE)),"",VLOOKUP($B14,[1]Cost!$C$5:$CZ$500,VLOOKUP(K$9,'[1]Table Name'!$G$2:$H$100,2,FALSE),FALSE))</f>
        <v/>
      </c>
      <c r="L14" s="1">
        <f>IF(ISERROR(VLOOKUP($B14,[1]Cost!$C$5:$CZ$500,VLOOKUP(L$9,'[1]Table Name'!$G$2:$H$100,2,FALSE),FALSE)),"",VLOOKUP($B14,[1]Cost!$C$5:$CZ$500,VLOOKUP(L$9,'[1]Table Name'!$G$2:$H$100,2,FALSE),FALSE))</f>
        <v/>
      </c>
      <c r="M14" s="1">
        <f>IF(ISERROR(VLOOKUP($B14,[1]Cost!$C$5:$CZ$500,VLOOKUP(M$9,'[1]Table Name'!$G$2:$H$100,2,FALSE),FALSE)),"",VLOOKUP($B14,[1]Cost!$C$5:$CZ$500,VLOOKUP(M$9,'[1]Table Name'!$G$2:$H$100,2,FALSE),FALSE))</f>
        <v/>
      </c>
      <c r="N14" s="1">
        <f>IF(ISERROR(VLOOKUP($B14,[1]Cost!$C$5:$CZ$500,VLOOKUP(N$9,'[1]Table Name'!$G$2:$H$100,2,FALSE),FALSE)),"",VLOOKUP($B14,[1]Cost!$C$5:$CZ$500,VLOOKUP(N$9,'[1]Table Name'!$G$2:$H$100,2,FALSE),FALSE))</f>
        <v/>
      </c>
      <c r="O14" s="1">
        <f>IF(ISERROR(VLOOKUP($B14,[1]Cost!$C$5:$CZ$500,VLOOKUP(O$9,'[1]Table Name'!$G$2:$H$100,2,FALSE),FALSE)),"",VLOOKUP($B14,[1]Cost!$C$5:$CZ$500,VLOOKUP(O$9,'[1]Table Name'!$G$2:$H$100,2,FALSE),FALSE))</f>
        <v/>
      </c>
      <c r="P14" s="1">
        <f>IF(ISERROR(VLOOKUP($B14,[1]Cost!$C$5:$CZ$500,VLOOKUP(P$9,'[1]Table Name'!$G$2:$H$100,2,FALSE),FALSE)),"",VLOOKUP($B14,[1]Cost!$C$5:$CZ$500,VLOOKUP(P$9,'[1]Table Name'!$G$2:$H$100,2,FALSE),FALSE))</f>
        <v/>
      </c>
      <c r="Q14" s="1">
        <f>IF(ISERROR(VLOOKUP($B14,[1]Cost!$C$5:$CZ$500,VLOOKUP(Q$9,'[1]Table Name'!$G$2:$H$100,2,FALSE),FALSE)),"",VLOOKUP($B14,[1]Cost!$C$5:$CZ$500,VLOOKUP(Q$9,'[1]Table Name'!$G$2:$H$100,2,FALSE),FALSE))</f>
        <v/>
      </c>
      <c r="R14" s="1">
        <f>IF(ISERROR(VLOOKUP($B14,[1]Cost!$C$5:$CZ$500,VLOOKUP(R$9,'[1]Table Name'!$G$2:$H$100,2,FALSE),FALSE)),"",VLOOKUP($B14,[1]Cost!$C$5:$CZ$500,VLOOKUP(R$9,'[1]Table Name'!$G$2:$H$100,2,FALSE),FALSE))</f>
        <v/>
      </c>
      <c r="S14" s="1">
        <f>IF(ISERROR(VLOOKUP($B14,[1]Cost!$C$5:$CZ$500,VLOOKUP(S$9,'[1]Table Name'!$G$2:$H$100,2,FALSE),FALSE)),"",VLOOKUP($B14,[1]Cost!$C$5:$CZ$500,VLOOKUP(S$9,'[1]Table Name'!$G$2:$H$100,2,FALSE),FALSE))</f>
        <v/>
      </c>
      <c r="T14" s="1">
        <f>IF(ISERROR(VLOOKUP($B14,[1]Cost!$C$5:$CZ$500,VLOOKUP(T$9,'[1]Table Name'!$G$2:$H$100,2,FALSE),FALSE)),"",VLOOKUP($B14,[1]Cost!$C$5:$CZ$500,VLOOKUP(T$9,'[1]Table Name'!$G$2:$H$100,2,FALSE),FALSE))</f>
        <v/>
      </c>
      <c r="U14" s="1">
        <f>IF(ISERROR(VLOOKUP($B14,[1]Cost!$C$5:$CZ$500,VLOOKUP(U$9,'[1]Table Name'!$G$2:$H$100,2,FALSE),FALSE)),"",VLOOKUP($B14,[1]Cost!$C$5:$CZ$500,VLOOKUP(U$9,'[1]Table Name'!$G$2:$H$100,2,FALSE),FALSE))</f>
        <v/>
      </c>
      <c r="V14" s="1">
        <f>IF(ISERROR(VLOOKUP($B14,[1]Cost!$C$5:$CZ$500,VLOOKUP(V$9,'[1]Table Name'!$G$2:$H$100,2,FALSE),FALSE)),"",VLOOKUP($B14,[1]Cost!$C$5:$CZ$500,VLOOKUP(V$9,'[1]Table Name'!$G$2:$H$100,2,FALSE),FALSE))</f>
        <v/>
      </c>
      <c r="W14" s="1">
        <f>IF(ISERROR(VLOOKUP($B14,[1]Cost!$C$5:$CZ$500,VLOOKUP(W$9,'[1]Table Name'!$G$2:$H$100,2,FALSE),FALSE)),"",VLOOKUP($B14,[1]Cost!$C$5:$CZ$500,VLOOKUP(W$9,'[1]Table Name'!$G$2:$H$100,2,FALSE),FALSE))</f>
        <v/>
      </c>
      <c r="X14" s="1">
        <f>IF(ISERROR(VLOOKUP($B14,[1]Cost!$C$5:$CZ$500,VLOOKUP(X$9,'[1]Table Name'!$G$2:$H$100,2,FALSE),FALSE)),0,VLOOKUP($B14,[1]Cost!$C$5:$CZ$500,VLOOKUP(X$9,'[1]Table Name'!$G$2:$H$100,2,FALSE),FALSE))</f>
        <v/>
      </c>
      <c r="Y14" s="1">
        <f>IF(ISERROR(VLOOKUP($B14,[1]Cost!$C$5:$CZ$500,VLOOKUP(Y$9,'[1]Table Name'!$G$2:$H$100,2,FALSE),FALSE)),"",VLOOKUP($B14,[1]Cost!$C$5:$CZ$500,VLOOKUP(Y$9,'[1]Table Name'!$G$2:$H$100,2,FALSE),FALSE))</f>
        <v/>
      </c>
      <c r="Z14" s="11">
        <f>IF(ISERROR(VLOOKUP($B14,[1]Cost!$C$5:$CZ$500,VLOOKUP(Z$9,'[1]Table Name'!$G$2:$H$100,2,FALSE),FALSE)),"",VLOOKUP($B14,[1]Cost!$C$5:$CZ$500,VLOOKUP(Z$9,'[1]Table Name'!$G$2:$H$100,2,FALSE),FALSE))</f>
        <v/>
      </c>
      <c r="AA14" s="1">
        <f>IF(ISERROR(VLOOKUP($B14,[1]Cost!$C$5:$CZ$500,VLOOKUP(AA$9,'[1]Table Name'!$G$2:$H$100,2,FALSE),FALSE)),"",VLOOKUP($B14,[1]Cost!$C$5:$CZ$500,VLOOKUP(AA$9,'[1]Table Name'!$G$2:$H$100,2,FALSE),FALSE))</f>
        <v/>
      </c>
      <c r="AB14" s="1">
        <f>IF(ISERROR(VLOOKUP($B14,[1]Cost!$C$5:$CZ$500,VLOOKUP(AB$9,'[1]Table Name'!$G$2:$H$100,2,FALSE),FALSE)),"",VLOOKUP($B14,[1]Cost!$C$5:$CZ$500,VLOOKUP(AB$9,'[1]Table Name'!$G$2:$H$100,2,FALSE),FALSE))</f>
        <v/>
      </c>
      <c r="AC14" s="1">
        <f>IF(ISERROR(VLOOKUP($B14,[1]Cost!$C$5:$CZ$500,VLOOKUP(AC$9,'[1]Table Name'!$G$2:$H$100,2,FALSE),FALSE)),"",VLOOKUP($B14,[1]Cost!$C$5:$CZ$500,VLOOKUP(AC$9,'[1]Table Name'!$G$2:$H$100,2,FALSE),FALSE))</f>
        <v/>
      </c>
      <c r="AD14" s="1">
        <f>IF(ISERROR(VLOOKUP($B14,[1]Cost!$C$5:$CZ$500,VLOOKUP(AD$9,'[1]Table Name'!$G$2:$H$100,2,FALSE),FALSE)),"",VLOOKUP($B14,[1]Cost!$C$5:$CZ$500,VLOOKUP(AD$9,'[1]Table Name'!$G$2:$H$100,2,FALSE),FALSE))</f>
        <v/>
      </c>
      <c r="AE14" s="1">
        <f>IF(ISERROR(VLOOKUP($B14,[1]Cost!$C$5:$CZ$500,VLOOKUP(AE$9,'[1]Table Name'!$G$2:$H$100,2,FALSE),FALSE)),"",VLOOKUP($B14,[1]Cost!$C$5:$CZ$500,VLOOKUP(AE$9,'[1]Table Name'!$G$2:$H$100,2,FALSE),FALSE))</f>
        <v/>
      </c>
      <c r="AF14" s="1">
        <f>IF(ISERROR(VLOOKUP($B14,[1]Cost!$C$5:$CZ$500,VLOOKUP(AF$9,'[1]Table Name'!$G$2:$H$100,2,FALSE),FALSE)),"",VLOOKUP($B14,[1]Cost!$C$5:$CZ$500,VLOOKUP(AF$9,'[1]Table Name'!$G$2:$H$100,2,FALSE),FALSE))</f>
        <v/>
      </c>
      <c r="AG14" s="1">
        <f>IF(ISERROR(VLOOKUP($B14,[1]Cost!$C$5:$CZ$500,VLOOKUP(AG$9,'[1]Table Name'!$G$2:$H$100,2,FALSE),FALSE)),"",VLOOKUP($B14,[1]Cost!$C$5:$CZ$500,VLOOKUP(AG$9,'[1]Table Name'!$G$2:$H$100,2,FALSE),FALSE))</f>
        <v/>
      </c>
      <c r="AH14" s="1">
        <f>IF(ISERROR(VLOOKUP($B14,[1]Cost!$C$5:$CZ$500,VLOOKUP(AH$9,'[1]Table Name'!$G$2:$H$100,2,FALSE),FALSE)),"",VLOOKUP($B14,[1]Cost!$C$5:$CZ$500,VLOOKUP(AH$9,'[1]Table Name'!$G$2:$H$100,2,FALSE),FALSE))</f>
        <v/>
      </c>
      <c r="AI14" s="1">
        <f>IF(ISERROR(VLOOKUP($B14,[1]Cost!$C$5:$CZ$500,VLOOKUP(AI$9,'[1]Table Name'!$G$2:$H$100,2,FALSE),FALSE)),"",VLOOKUP($B14,[1]Cost!$C$5:$CZ$500,VLOOKUP(AI$9,'[1]Table Name'!$G$2:$H$100,2,FALSE),FALSE))</f>
        <v/>
      </c>
      <c r="AJ14" s="1">
        <f>IF(ISERROR(VLOOKUP($B14,[1]Cost!$C$5:$CZ$500,VLOOKUP(AJ$9,'[1]Table Name'!$G$2:$H$100,2,FALSE),FALSE)),"",VLOOKUP($B14,[1]Cost!$C$5:$CZ$500,VLOOKUP(AJ$9,'[1]Table Name'!$G$2:$H$100,2,FALSE),FALSE))</f>
        <v/>
      </c>
      <c r="AK14" s="1">
        <f>IF(ISERROR(VLOOKUP($B14,[1]Cost!$C$5:$CZ$500,VLOOKUP(AK$9,'[1]Table Name'!$G$2:$H$100,2,FALSE),FALSE)),"",VLOOKUP($B14,[1]Cost!$C$5:$CZ$500,VLOOKUP(AK$9,'[1]Table Name'!$G$2:$H$100,2,FALSE),FALSE))</f>
        <v/>
      </c>
      <c r="AL14" s="1">
        <f>IF(ISERROR(VLOOKUP($B14,[1]Cost!$C$5:$CZ$500,VLOOKUP(AL$9,'[1]Table Name'!$G$2:$H$100,2,FALSE),FALSE)),"",VLOOKUP($B14,[1]Cost!$C$5:$CZ$500,VLOOKUP(AL$9,'[1]Table Name'!$G$2:$H$100,2,FALSE),FALSE))</f>
        <v/>
      </c>
      <c r="AM14" s="1">
        <f>IF(ISERROR(VLOOKUP($B14,[1]Cost!$C$5:$CZ$500,VLOOKUP(AM$9,'[1]Table Name'!$G$2:$H$100,2,FALSE),FALSE)),"",VLOOKUP($B14,[1]Cost!$C$5:$CZ$500,VLOOKUP(AM$9,'[1]Table Name'!$G$2:$H$100,2,FALSE),FALSE))</f>
        <v/>
      </c>
      <c r="AN14" s="1">
        <f>IF(ISERROR(VLOOKUP($B14,[1]Cost!$C$5:$CZ$500,VLOOKUP(AN$9,'[1]Table Name'!$G$2:$H$100,2,FALSE),FALSE)),"",VLOOKUP($B14,[1]Cost!$C$5:$CZ$500,VLOOKUP(AN$9,'[1]Table Name'!$G$2:$H$100,2,FALSE),FALSE))</f>
        <v/>
      </c>
      <c r="AO14" s="1">
        <f>IF(ISERROR(VLOOKUP($B14,[1]Cost!$C$5:$CZ$500,VLOOKUP(AO$9,'[1]Table Name'!$G$2:$H$100,2,FALSE),FALSE)),"",VLOOKUP($B14,[1]Cost!$C$5:$CZ$500,VLOOKUP(AO$9,'[1]Table Name'!$G$2:$H$100,2,FALSE),FALSE))</f>
        <v/>
      </c>
      <c r="AP14" s="1">
        <f>IF(ISERROR(VLOOKUP($B14,[1]Cost!$C$5:$CZ$500,VLOOKUP(AP$9,'[1]Table Name'!$G$2:$H$100,2,FALSE),FALSE)),"",VLOOKUP($B14,[1]Cost!$C$5:$CZ$500,VLOOKUP(AP$9,'[1]Table Name'!$G$2:$H$100,2,FALSE),FALSE))</f>
        <v/>
      </c>
      <c r="AQ14" s="1">
        <f>IF(ISERROR(VLOOKUP($B14,[1]Cost!$C$5:$CZ$500,VLOOKUP(AQ$9,'[1]Table Name'!$G$2:$H$100,2,FALSE),FALSE)),"",VLOOKUP($B14,[1]Cost!$C$5:$CZ$500,VLOOKUP(AQ$9,'[1]Table Name'!$G$2:$H$100,2,FALSE),FALSE))</f>
        <v/>
      </c>
      <c r="AR14" s="1">
        <f>IF(ISERROR(VLOOKUP($B14,[1]Cost!$C$5:$CZ$500,VLOOKUP(AR$9,'[1]Table Name'!$G$2:$H$100,2,FALSE),FALSE)),"",VLOOKUP($B14,[1]Cost!$C$5:$CZ$500,VLOOKUP(AR$9,'[1]Table Name'!$G$2:$H$100,2,FALSE),FALSE))</f>
        <v/>
      </c>
      <c r="AS14" s="1">
        <f>IF(ISERROR(VLOOKUP($B14,[1]Cost!$C$5:$CZ$500,VLOOKUP(AS$9,'[1]Table Name'!$G$2:$H$100,2,FALSE),FALSE)),"",VLOOKUP($B14,[1]Cost!$C$5:$CZ$500,VLOOKUP(AS$9,'[1]Table Name'!$G$2:$H$100,2,FALSE),FALSE))</f>
        <v/>
      </c>
      <c r="AT14" s="1">
        <f>IF(ISERROR(VLOOKUP($B14,[1]Cost!$C$5:$CZ$500,VLOOKUP(AT$9,'[1]Table Name'!$G$2:$H$100,2,FALSE),FALSE)),"",VLOOKUP($B14,[1]Cost!$C$5:$CZ$500,VLOOKUP(AT$9,'[1]Table Name'!$G$2:$H$100,2,FALSE),FALSE))</f>
        <v/>
      </c>
      <c r="AU14" s="1">
        <f>IF(ISERROR(VLOOKUP($B14,[1]Cost!$C$5:$CZ$500,VLOOKUP(AU$9,'[1]Table Name'!$G$2:$H$100,2,FALSE),FALSE)),"",VLOOKUP($B14,[1]Cost!$C$5:$CZ$500,VLOOKUP(AU$9,'[1]Table Name'!$G$2:$H$100,2,FALSE),FALSE))</f>
        <v/>
      </c>
      <c r="AV14" s="1">
        <f>IF(ISERROR(VLOOKUP($B14,[1]Cost!$C$5:$CZ$500,VLOOKUP(AV$9,'[1]Table Name'!$G$2:$H$100,2,FALSE),FALSE)),"",VLOOKUP($B14,[1]Cost!$C$5:$CZ$500,VLOOKUP(AV$9,'[1]Table Name'!$G$2:$H$100,2,FALSE),FALSE))</f>
        <v/>
      </c>
      <c r="AW14" s="1">
        <f>IF(ISERROR(VLOOKUP($B14,[1]Cost!$C$5:$CZ$500,VLOOKUP(AW$9,'[1]Table Name'!$G$2:$H$100,2,FALSE),FALSE)),"",VLOOKUP($B14,[1]Cost!$C$5:$CZ$500,VLOOKUP(AW$9,'[1]Table Name'!$G$2:$H$100,2,FALSE),FALSE))</f>
        <v/>
      </c>
      <c r="AX14" s="1">
        <f>IF(ISERROR(VLOOKUP($B14,[1]Cost!$C$5:$CZ$500,VLOOKUP(AX$9,'[1]Table Name'!$G$2:$H$100,2,FALSE),FALSE)),"",VLOOKUP($B14,[1]Cost!$C$5:$CZ$500,VLOOKUP(AX$9,'[1]Table Name'!$G$2:$H$100,2,FALSE),FALSE))</f>
        <v/>
      </c>
      <c r="AY14" s="1">
        <f>IF(ISERROR(VLOOKUP($B14,[1]Cost!$C$5:$CZ$500,VLOOKUP(AY$9,'[1]Table Name'!$G$2:$H$100,2,FALSE),FALSE)),"",VLOOKUP($B14,[1]Cost!$C$5:$CZ$500,VLOOKUP(AY$9,'[1]Table Name'!$G$2:$H$100,2,FALSE),FALSE))</f>
        <v/>
      </c>
      <c r="AZ14" s="1">
        <f>IF(ISERROR(VLOOKUP($B14,[1]Cost!$C$5:$CZ$500,VLOOKUP(AZ$9,'[1]Table Name'!$G$2:$H$100,2,FALSE),FALSE)),"",VLOOKUP($B14,[1]Cost!$C$5:$CZ$500,VLOOKUP(AZ$9,'[1]Table Name'!$G$2:$H$100,2,FALSE),FALSE))</f>
        <v/>
      </c>
      <c r="BA14" s="1">
        <f>IF(ISERROR(VLOOKUP($B14,[1]Cost!$C$5:$CZ$500,VLOOKUP(BA$9,'[1]Table Name'!$G$2:$H$100,2,FALSE),FALSE)),"",VLOOKUP($B14,[1]Cost!$C$5:$CZ$500,VLOOKUP(BA$9,'[1]Table Name'!$G$2:$H$100,2,FALSE),FALSE))</f>
        <v/>
      </c>
      <c r="BB14" s="1">
        <f>IF(ISERROR(VLOOKUP($B14,[1]Cost!$C$5:$CZ$500,VLOOKUP(BB$9,'[1]Table Name'!$G$2:$H$100,2,FALSE),FALSE)),"",VLOOKUP($B14,[1]Cost!$C$5:$CZ$500,VLOOKUP(BB$9,'[1]Table Name'!$G$2:$H$100,2,FALSE),FALSE))</f>
        <v/>
      </c>
      <c r="BC14" s="1">
        <f>IF(ISERROR(VLOOKUP($B14,[1]Cost!$C$5:$CZ$500,VLOOKUP(BC$9,'[1]Table Name'!$G$2:$H$100,2,FALSE),FALSE)),"",VLOOKUP($B14,[1]Cost!$C$5:$CZ$500,VLOOKUP(BC$9,'[1]Table Name'!$G$2:$H$100,2,FALSE),FALSE))</f>
        <v/>
      </c>
      <c r="BD14" s="1">
        <f>IF(ISERROR(VLOOKUP($B14,[1]Cost!$C$5:$CZ$500,VLOOKUP(BD$9,'[1]Table Name'!$G$2:$H$100,2,FALSE),FALSE)),"",VLOOKUP($B14,[1]Cost!$C$5:$CZ$500,VLOOKUP(BD$9,'[1]Table Name'!$G$2:$H$100,2,FALSE),FALSE))</f>
        <v/>
      </c>
      <c r="BE14" s="1">
        <f>IF(ISERROR(VLOOKUP($B14,[1]Cost!$C$5:$CZ$500,VLOOKUP(BE$9,'[1]Table Name'!$G$2:$H$100,2,FALSE),FALSE)),"",VLOOKUP($B14,[1]Cost!$C$5:$CZ$500,VLOOKUP(BE$9,'[1]Table Name'!$G$2:$H$100,2,FALSE),FALSE))</f>
        <v/>
      </c>
      <c r="BF14" s="1">
        <f>IF(ISERROR(VLOOKUP($B14,[1]Cost!$C$5:$CZ$500,VLOOKUP(BF$9,'[1]Table Name'!$G$2:$H$100,2,FALSE),FALSE)),"",VLOOKUP($B14,[1]Cost!$C$5:$CZ$500,VLOOKUP(BF$9,'[1]Table Name'!$G$2:$H$100,2,FALSE),FALSE))</f>
        <v/>
      </c>
      <c r="BG14" s="1">
        <f>IF(ISERROR(VLOOKUP($B14,[1]Cost!$C$5:$CZ$500,VLOOKUP(BG$9,'[1]Table Name'!$G$2:$H$100,2,FALSE),FALSE)),"",VLOOKUP($B14,[1]Cost!$C$5:$CZ$500,VLOOKUP(BG$9,'[1]Table Name'!$G$2:$H$100,2,FALSE),FALSE))</f>
        <v/>
      </c>
      <c r="BH14" s="1">
        <f>IF(ISERROR(VLOOKUP($B14,[1]Cost!$C$5:$CZ$500,VLOOKUP(BH$9,'[1]Table Name'!$G$2:$H$100,2,FALSE),FALSE)),"",VLOOKUP($B14,[1]Cost!$C$5:$CZ$500,VLOOKUP(BH$9,'[1]Table Name'!$G$2:$H$100,2,FALSE),FALSE))</f>
        <v/>
      </c>
      <c r="BI14" s="1">
        <f>IF(ISERROR(VLOOKUP($B14,[1]Cost!$C$5:$CZ$500,VLOOKUP(BI$9,'[1]Table Name'!$G$2:$H$100,2,FALSE),FALSE)),"",VLOOKUP($B14,[1]Cost!$C$5:$CZ$500,VLOOKUP(BI$9,'[1]Table Name'!$G$2:$H$100,2,FALSE),FALSE))</f>
        <v/>
      </c>
      <c r="BJ14" s="1">
        <f>IF(ISERROR(VLOOKUP($B14,[1]Cost!$C$5:$CZ$500,VLOOKUP(BJ$9,'[1]Table Name'!$G$2:$H$100,2,FALSE),FALSE)),"",VLOOKUP($B14,[1]Cost!$C$5:$CZ$500,VLOOKUP(BJ$9,'[1]Table Name'!$G$2:$H$100,2,FALSE),FALSE))</f>
        <v/>
      </c>
      <c r="BK14" s="1">
        <f>IF(ISERROR(VLOOKUP($B14,[1]Cost!$C$5:$CZ$500,VLOOKUP(BK$9,'[1]Table Name'!$G$2:$H$100,2,FALSE),FALSE)),"",VLOOKUP($B14,[1]Cost!$C$5:$CZ$500,VLOOKUP(BK$9,'[1]Table Name'!$G$2:$H$100,2,FALSE),FALSE))</f>
        <v/>
      </c>
      <c r="BL14" s="1">
        <f>IF(ISERROR(VLOOKUP($B14,[1]Cost!$C$5:$CZ$500,VLOOKUP(BL$9,'[1]Table Name'!$G$2:$H$100,2,FALSE),FALSE)),"",VLOOKUP($B14,[1]Cost!$C$5:$CZ$500,VLOOKUP(BL$9,'[1]Table Name'!$G$2:$H$100,2,FALSE),FALSE))</f>
        <v/>
      </c>
      <c r="BM14" s="1">
        <f>IF(ISERROR(VLOOKUP($B14,[1]Cost!$C$5:$CZ$500,VLOOKUP(BM$9,'[1]Table Name'!$G$2:$H$100,2,FALSE),FALSE)),"",VLOOKUP($B14,[1]Cost!$C$5:$CZ$500,VLOOKUP(BM$9,'[1]Table Name'!$G$2:$H$100,2,FALSE),FALSE))</f>
        <v/>
      </c>
      <c r="BN14" s="1">
        <f>IF(ISERROR(VLOOKUP($B14,[1]Cost!$C$5:$CZ$500,VLOOKUP(BN$9,'[1]Table Name'!$G$2:$H$100,2,FALSE),FALSE)),"",VLOOKUP($B14,[1]Cost!$C$5:$CZ$500,VLOOKUP(BN$9,'[1]Table Name'!$G$2:$H$100,2,FALSE),FALSE))</f>
        <v/>
      </c>
      <c r="BO14" s="1">
        <f>IF(ISERROR(VLOOKUP($B14,[1]Cost!$C$5:$CZ$500,VLOOKUP(BO$9,'[1]Table Name'!$G$2:$H$100,2,FALSE),FALSE)),"",VLOOKUP($B14,[1]Cost!$C$5:$CZ$500,VLOOKUP(BO$9,'[1]Table Name'!$G$2:$H$100,2,FALSE),FALSE))</f>
        <v/>
      </c>
      <c r="BP14" s="1">
        <f>IF(ISERROR(VLOOKUP($B14,[1]Cost!$C$5:$CZ$500,VLOOKUP(BP$9,'[1]Table Name'!$G$2:$H$100,2,FALSE),FALSE)),"",VLOOKUP($B14,[1]Cost!$C$5:$CZ$500,VLOOKUP(BP$9,'[1]Table Name'!$G$2:$H$100,2,FALSE),FALSE))</f>
        <v/>
      </c>
      <c r="BQ14" s="1">
        <f>IF(ISERROR(VLOOKUP($B14,[1]Cost!$C$5:$CZ$500,VLOOKUP(BQ$9,'[1]Table Name'!$G$2:$H$100,2,FALSE),FALSE)),"",VLOOKUP($B14,[1]Cost!$C$5:$CZ$500,VLOOKUP(BQ$9,'[1]Table Name'!$G$2:$H$100,2,FALSE),FALSE))</f>
        <v/>
      </c>
      <c r="BR14" s="1">
        <f>IF(ISERROR(VLOOKUP($B14,[1]Cost!$C$5:$CZ$500,VLOOKUP(BR$9,'[1]Table Name'!$G$2:$H$100,2,FALSE),FALSE)),"",VLOOKUP($B14,[1]Cost!$C$5:$CZ$500,VLOOKUP(BR$9,'[1]Table Name'!$G$2:$H$100,2,FALSE),FALSE))</f>
        <v/>
      </c>
      <c r="BS14" s="1">
        <f>IF(ISERROR(VLOOKUP($B14,[1]Cost!$C$5:$CZ$500,VLOOKUP(BS$9,'[1]Table Name'!$G$2:$H$100,2,FALSE),FALSE)),"",VLOOKUP($B14,[1]Cost!$C$5:$CZ$500,VLOOKUP(BS$9,'[1]Table Name'!$G$2:$H$100,2,FALSE),FALSE))</f>
        <v/>
      </c>
      <c r="BT14" s="1">
        <f>IF(ISERROR(VLOOKUP($B14,[1]Cost!$C$5:$CZ$500,VLOOKUP(BT$9,'[1]Table Name'!$G$2:$H$100,2,FALSE),FALSE)),"",VLOOKUP($B14,[1]Cost!$C$5:$CZ$500,VLOOKUP(BT$9,'[1]Table Name'!$G$2:$H$100,2,FALSE),FALSE))</f>
        <v/>
      </c>
      <c r="BU14" s="1">
        <f>IF(ISERROR(VLOOKUP($B14,[1]Cost!$C$5:$CZ$500,VLOOKUP(BU$9,'[1]Table Name'!$G$2:$H$100,2,FALSE),FALSE)),"",VLOOKUP($B14,[1]Cost!$C$5:$CZ$500,VLOOKUP(BU$9,'[1]Table Name'!$G$2:$H$100,2,FALSE),FALSE))</f>
        <v/>
      </c>
      <c r="BV14" s="1">
        <f>IF(ISERROR(VLOOKUP($B14,[1]Cost!$C$5:$CZ$500,VLOOKUP(BV$9,'[1]Table Name'!$G$2:$H$100,2,FALSE),FALSE)),"",VLOOKUP($B14,[1]Cost!$C$5:$CZ$500,VLOOKUP(BV$9,'[1]Table Name'!$G$2:$H$100,2,FALSE),FALSE))</f>
        <v/>
      </c>
      <c r="BW14" s="1">
        <f>IF(ISERROR(VLOOKUP($B14,[1]Cost!$C$5:$CZ$500,VLOOKUP(BW$9,'[1]Table Name'!$G$2:$H$100,2,FALSE),FALSE)),"",VLOOKUP($B14,[1]Cost!$C$5:$CZ$500,VLOOKUP(BW$9,'[1]Table Name'!$G$2:$H$100,2,FALSE),FALSE))</f>
        <v/>
      </c>
      <c r="BX14" s="1">
        <f>IF(ISERROR(VLOOKUP($B14,[1]Cost!$C$5:$CZ$500,VLOOKUP(BX$9,'[1]Table Name'!$G$2:$H$100,2,FALSE),FALSE)),"",VLOOKUP($B14,[1]Cost!$C$5:$CZ$500,VLOOKUP(BX$9,'[1]Table Name'!$G$2:$H$100,2,FALSE),FALSE))</f>
        <v/>
      </c>
      <c r="BY14" s="1">
        <f>IF(ISERROR(VLOOKUP($B14,[1]Cost!$C$5:$CZ$500,VLOOKUP(BY$9,'[1]Table Name'!$G$2:$H$100,2,FALSE),FALSE)),"",VLOOKUP($B14,[1]Cost!$C$5:$CZ$500,VLOOKUP(BY$9,'[1]Table Name'!$G$2:$H$100,2,FALSE),FALSE))</f>
        <v/>
      </c>
      <c r="BZ14" s="137">
        <f>IF(ISERROR(VLOOKUP($B14,[1]Cost!$C$5:$CZ$500,VLOOKUP(BZ$9,'[1]Table Name'!$G$2:$H$100,2,FALSE),FALSE)),"",VLOOKUP($B14,[1]Cost!$C$5:$CZ$500,VLOOKUP(BZ$9,'[1]Table Name'!$G$2:$H$100,2,FALSE),FALSE))</f>
        <v/>
      </c>
      <c r="CA14" s="1">
        <f>IF(ISERROR(VLOOKUP($B14,[1]Cost!$C$5:$CZ$500,VLOOKUP(CA$9,'[1]Table Name'!$G$2:$H$100,2,FALSE),FALSE)),"",VLOOKUP($B14,[1]Cost!$C$5:$CZ$500,VLOOKUP(CA$9,'[1]Table Name'!$G$2:$H$100,2,FALSE),FALSE))</f>
        <v/>
      </c>
      <c r="CB14" s="1">
        <f>IF(ISERROR(VLOOKUP($B14,[1]Cost!$C$5:$CZ$500,VLOOKUP(CB$9,'[1]Table Name'!$G$2:$H$100,2,FALSE),FALSE)),"",VLOOKUP($B14,[1]Cost!$C$5:$CZ$500,VLOOKUP(CB$9,'[1]Table Name'!$G$2:$H$100,2,FALSE),FALSE))</f>
        <v/>
      </c>
      <c r="CC14" s="1">
        <f>IF(ISERROR(VLOOKUP($B14,[1]Cost!$C$5:$CZ$500,VLOOKUP(CC$9,'[1]Table Name'!$G$2:$H$100,2,FALSE),FALSE)),"",VLOOKUP($B14,[1]Cost!$C$5:$CZ$500,VLOOKUP(CC$9,'[1]Table Name'!$G$2:$H$100,2,FALSE),FALSE))</f>
        <v/>
      </c>
      <c r="CD14" s="3" t="n"/>
      <c r="CE14" s="3" t="n"/>
      <c r="CF14" s="3" t="n"/>
      <c r="CG14" s="3" t="n"/>
      <c r="CH14" s="3" t="n"/>
      <c r="CI14" s="3" t="n"/>
      <c r="CJ14" s="3" t="n"/>
    </row>
    <row r="15">
      <c r="B15" s="1">
        <f t="array" ref="B15">IF(ISERROR(INDEX([1]Cost!$C$5:$C$361,MATCH(0,COUNTIF(B$9:B14,[1]Cost!$C$5:$C$361)+([1]Cost!$D$5:$D$361&lt;&gt;$B$4),0))),"",INDEX([1]Cost!$C$5:$C$361,MATCH(0,COUNTIF(B$9:B14,[1]Cost!$C$5:$C$361)+([1]Cost!$D$5:$D$361&lt;&gt;$B$4),0)))</f>
        <v/>
      </c>
      <c r="C15" s="1">
        <f>IF(ISERROR(VLOOKUP($B15,[1]Cost!$C$5:$CZ$500,VLOOKUP(C$9,'[1]Table Name'!$G$2:$H$100,2,FALSE),FALSE)),"",VLOOKUP($B15,[1]Cost!$C$5:$CZ$500,VLOOKUP(C$9,'[1]Table Name'!$G$2:$H$100,2,FALSE),FALSE))</f>
        <v/>
      </c>
      <c r="D15" s="1">
        <f>IF(ISERROR(VLOOKUP($B15,[1]Cost!$C$5:$CZ$500,VLOOKUP(D$9,'[1]Table Name'!$G$2:$H$100,2,FALSE),FALSE)),"",VLOOKUP($B15,[1]Cost!$C$5:$CZ$500,VLOOKUP(D$9,'[1]Table Name'!$G$2:$H$100,2,FALSE),FALSE))</f>
        <v/>
      </c>
      <c r="E15" s="1">
        <f>IF(ISERROR(VLOOKUP($B15,[1]Cost!$C$5:$CZ$500,VLOOKUP(E$9,'[1]Table Name'!$G$2:$H$100,2,FALSE),FALSE)),"",VLOOKUP($B15,[1]Cost!$C$5:$CZ$500,VLOOKUP(E$9,'[1]Table Name'!$G$2:$H$100,2,FALSE),FALSE))</f>
        <v/>
      </c>
      <c r="F15" s="1">
        <f>IF(ISERROR(VLOOKUP($B15,[1]Cost!$C$5:$CZ$500,VLOOKUP(F$9,'[1]Table Name'!$G$2:$H$100,2,FALSE),FALSE)),"",VLOOKUP($B15,[1]Cost!$C$5:$CZ$500,VLOOKUP(F$9,'[1]Table Name'!$G$2:$H$100,2,FALSE),FALSE))</f>
        <v/>
      </c>
      <c r="G15" s="1">
        <f>IF(ISERROR(VLOOKUP($B15,[1]Cost!$C$5:$CZ$500,VLOOKUP(G$9,'[1]Table Name'!$G$2:$H$100,2,FALSE),FALSE)),"",VLOOKUP($B15,[1]Cost!$C$5:$CZ$500,VLOOKUP(G$9,'[1]Table Name'!$G$2:$H$100,2,FALSE),FALSE))</f>
        <v/>
      </c>
      <c r="H15" s="1">
        <f>IF(ISERROR(VLOOKUP($B15,[1]Cost!$C$5:$CZ$500,VLOOKUP(H$9,'[1]Table Name'!$G$2:$H$100,2,FALSE),FALSE)),"",VLOOKUP($B15,[1]Cost!$C$5:$CZ$500,VLOOKUP(H$9,'[1]Table Name'!$G$2:$H$100,2,FALSE),FALSE))</f>
        <v/>
      </c>
      <c r="I15" s="1">
        <f>IF(ISERROR(VLOOKUP($B15,[1]Cost!$C$5:$CZ$500,VLOOKUP(I$9,'[1]Table Name'!$G$2:$H$100,2,FALSE),FALSE)),"",VLOOKUP($B15,[1]Cost!$C$5:$CZ$500,VLOOKUP(I$9,'[1]Table Name'!$G$2:$H$100,2,FALSE),FALSE))</f>
        <v/>
      </c>
      <c r="J15" s="1">
        <f>IF(ISERROR(VLOOKUP($B15,[1]Cost!$C$5:$CZ$500,VLOOKUP(J$9,'[1]Table Name'!$G$2:$H$100,2,FALSE),FALSE)),"",VLOOKUP($B15,[1]Cost!$C$5:$CZ$500,VLOOKUP(J$9,'[1]Table Name'!$G$2:$H$100,2,FALSE),FALSE))</f>
        <v/>
      </c>
      <c r="K15" s="1">
        <f>IF(ISERROR(VLOOKUP($B15,[1]Cost!$C$5:$CZ$500,VLOOKUP(K$9,'[1]Table Name'!$G$2:$H$100,2,FALSE),FALSE)),"",VLOOKUP($B15,[1]Cost!$C$5:$CZ$500,VLOOKUP(K$9,'[1]Table Name'!$G$2:$H$100,2,FALSE),FALSE))</f>
        <v/>
      </c>
      <c r="L15" s="1">
        <f>IF(ISERROR(VLOOKUP($B15,[1]Cost!$C$5:$CZ$500,VLOOKUP(L$9,'[1]Table Name'!$G$2:$H$100,2,FALSE),FALSE)),"",VLOOKUP($B15,[1]Cost!$C$5:$CZ$500,VLOOKUP(L$9,'[1]Table Name'!$G$2:$H$100,2,FALSE),FALSE))</f>
        <v/>
      </c>
      <c r="M15" s="1">
        <f>IF(ISERROR(VLOOKUP($B15,[1]Cost!$C$5:$CZ$500,VLOOKUP(M$9,'[1]Table Name'!$G$2:$H$100,2,FALSE),FALSE)),"",VLOOKUP($B15,[1]Cost!$C$5:$CZ$500,VLOOKUP(M$9,'[1]Table Name'!$G$2:$H$100,2,FALSE),FALSE))</f>
        <v/>
      </c>
      <c r="N15" s="1">
        <f>IF(ISERROR(VLOOKUP($B15,[1]Cost!$C$5:$CZ$500,VLOOKUP(N$9,'[1]Table Name'!$G$2:$H$100,2,FALSE),FALSE)),"",VLOOKUP($B15,[1]Cost!$C$5:$CZ$500,VLOOKUP(N$9,'[1]Table Name'!$G$2:$H$100,2,FALSE),FALSE))</f>
        <v/>
      </c>
      <c r="O15" s="1">
        <f>IF(ISERROR(VLOOKUP($B15,[1]Cost!$C$5:$CZ$500,VLOOKUP(O$9,'[1]Table Name'!$G$2:$H$100,2,FALSE),FALSE)),"",VLOOKUP($B15,[1]Cost!$C$5:$CZ$500,VLOOKUP(O$9,'[1]Table Name'!$G$2:$H$100,2,FALSE),FALSE))</f>
        <v/>
      </c>
      <c r="P15" s="1">
        <f>IF(ISERROR(VLOOKUP($B15,[1]Cost!$C$5:$CZ$500,VLOOKUP(P$9,'[1]Table Name'!$G$2:$H$100,2,FALSE),FALSE)),"",VLOOKUP($B15,[1]Cost!$C$5:$CZ$500,VLOOKUP(P$9,'[1]Table Name'!$G$2:$H$100,2,FALSE),FALSE))</f>
        <v/>
      </c>
      <c r="Q15" s="1">
        <f>IF(ISERROR(VLOOKUP($B15,[1]Cost!$C$5:$CZ$500,VLOOKUP(Q$9,'[1]Table Name'!$G$2:$H$100,2,FALSE),FALSE)),"",VLOOKUP($B15,[1]Cost!$C$5:$CZ$500,VLOOKUP(Q$9,'[1]Table Name'!$G$2:$H$100,2,FALSE),FALSE))</f>
        <v/>
      </c>
      <c r="R15" s="1">
        <f>IF(ISERROR(VLOOKUP($B15,[1]Cost!$C$5:$CZ$500,VLOOKUP(R$9,'[1]Table Name'!$G$2:$H$100,2,FALSE),FALSE)),"",VLOOKUP($B15,[1]Cost!$C$5:$CZ$500,VLOOKUP(R$9,'[1]Table Name'!$G$2:$H$100,2,FALSE),FALSE))</f>
        <v/>
      </c>
      <c r="S15" s="1">
        <f>IF(ISERROR(VLOOKUP($B15,[1]Cost!$C$5:$CZ$500,VLOOKUP(S$9,'[1]Table Name'!$G$2:$H$100,2,FALSE),FALSE)),"",VLOOKUP($B15,[1]Cost!$C$5:$CZ$500,VLOOKUP(S$9,'[1]Table Name'!$G$2:$H$100,2,FALSE),FALSE))</f>
        <v/>
      </c>
      <c r="T15" s="1">
        <f>IF(ISERROR(VLOOKUP($B15,[1]Cost!$C$5:$CZ$500,VLOOKUP(T$9,'[1]Table Name'!$G$2:$H$100,2,FALSE),FALSE)),"",VLOOKUP($B15,[1]Cost!$C$5:$CZ$500,VLOOKUP(T$9,'[1]Table Name'!$G$2:$H$100,2,FALSE),FALSE))</f>
        <v/>
      </c>
      <c r="U15" s="1">
        <f>IF(ISERROR(VLOOKUP($B15,[1]Cost!$C$5:$CZ$500,VLOOKUP(U$9,'[1]Table Name'!$G$2:$H$100,2,FALSE),FALSE)),"",VLOOKUP($B15,[1]Cost!$C$5:$CZ$500,VLOOKUP(U$9,'[1]Table Name'!$G$2:$H$100,2,FALSE),FALSE))</f>
        <v/>
      </c>
      <c r="V15" s="1">
        <f>IF(ISERROR(VLOOKUP($B15,[1]Cost!$C$5:$CZ$500,VLOOKUP(V$9,'[1]Table Name'!$G$2:$H$100,2,FALSE),FALSE)),"",VLOOKUP($B15,[1]Cost!$C$5:$CZ$500,VLOOKUP(V$9,'[1]Table Name'!$G$2:$H$100,2,FALSE),FALSE))</f>
        <v/>
      </c>
      <c r="W15" s="1">
        <f>IF(ISERROR(VLOOKUP($B15,[1]Cost!$C$5:$CZ$500,VLOOKUP(W$9,'[1]Table Name'!$G$2:$H$100,2,FALSE),FALSE)),"",VLOOKUP($B15,[1]Cost!$C$5:$CZ$500,VLOOKUP(W$9,'[1]Table Name'!$G$2:$H$100,2,FALSE),FALSE))</f>
        <v/>
      </c>
      <c r="X15" s="1">
        <f>IF(ISERROR(VLOOKUP($B15,[1]Cost!$C$5:$CZ$500,VLOOKUP(X$9,'[1]Table Name'!$G$2:$H$100,2,FALSE),FALSE)),0,VLOOKUP($B15,[1]Cost!$C$5:$CZ$500,VLOOKUP(X$9,'[1]Table Name'!$G$2:$H$100,2,FALSE),FALSE))</f>
        <v/>
      </c>
      <c r="Y15" s="1">
        <f>IF(ISERROR(VLOOKUP($B15,[1]Cost!$C$5:$CZ$500,VLOOKUP(Y$9,'[1]Table Name'!$G$2:$H$100,2,FALSE),FALSE)),"",VLOOKUP($B15,[1]Cost!$C$5:$CZ$500,VLOOKUP(Y$9,'[1]Table Name'!$G$2:$H$100,2,FALSE),FALSE))</f>
        <v/>
      </c>
      <c r="Z15" s="11">
        <f>IF(ISERROR(VLOOKUP($B15,[1]Cost!$C$5:$CZ$500,VLOOKUP(Z$9,'[1]Table Name'!$G$2:$H$100,2,FALSE),FALSE)),"",VLOOKUP($B15,[1]Cost!$C$5:$CZ$500,VLOOKUP(Z$9,'[1]Table Name'!$G$2:$H$100,2,FALSE),FALSE))</f>
        <v/>
      </c>
      <c r="AA15" s="1">
        <f>IF(ISERROR(VLOOKUP($B15,[1]Cost!$C$5:$CZ$500,VLOOKUP(AA$9,'[1]Table Name'!$G$2:$H$100,2,FALSE),FALSE)),"",VLOOKUP($B15,[1]Cost!$C$5:$CZ$500,VLOOKUP(AA$9,'[1]Table Name'!$G$2:$H$100,2,FALSE),FALSE))</f>
        <v/>
      </c>
      <c r="AB15" s="1">
        <f>IF(ISERROR(VLOOKUP($B15,[1]Cost!$C$5:$CZ$500,VLOOKUP(AB$9,'[1]Table Name'!$G$2:$H$100,2,FALSE),FALSE)),"",VLOOKUP($B15,[1]Cost!$C$5:$CZ$500,VLOOKUP(AB$9,'[1]Table Name'!$G$2:$H$100,2,FALSE),FALSE))</f>
        <v/>
      </c>
      <c r="AC15" s="1">
        <f>IF(ISERROR(VLOOKUP($B15,[1]Cost!$C$5:$CZ$500,VLOOKUP(AC$9,'[1]Table Name'!$G$2:$H$100,2,FALSE),FALSE)),"",VLOOKUP($B15,[1]Cost!$C$5:$CZ$500,VLOOKUP(AC$9,'[1]Table Name'!$G$2:$H$100,2,FALSE),FALSE))</f>
        <v/>
      </c>
      <c r="AD15" s="1">
        <f>IF(ISERROR(VLOOKUP($B15,[1]Cost!$C$5:$CZ$500,VLOOKUP(AD$9,'[1]Table Name'!$G$2:$H$100,2,FALSE),FALSE)),"",VLOOKUP($B15,[1]Cost!$C$5:$CZ$500,VLOOKUP(AD$9,'[1]Table Name'!$G$2:$H$100,2,FALSE),FALSE))</f>
        <v/>
      </c>
      <c r="AE15" s="1">
        <f>IF(ISERROR(VLOOKUP($B15,[1]Cost!$C$5:$CZ$500,VLOOKUP(AE$9,'[1]Table Name'!$G$2:$H$100,2,FALSE),FALSE)),"",VLOOKUP($B15,[1]Cost!$C$5:$CZ$500,VLOOKUP(AE$9,'[1]Table Name'!$G$2:$H$100,2,FALSE),FALSE))</f>
        <v/>
      </c>
      <c r="AF15" s="1">
        <f>IF(ISERROR(VLOOKUP($B15,[1]Cost!$C$5:$CZ$500,VLOOKUP(AF$9,'[1]Table Name'!$G$2:$H$100,2,FALSE),FALSE)),"",VLOOKUP($B15,[1]Cost!$C$5:$CZ$500,VLOOKUP(AF$9,'[1]Table Name'!$G$2:$H$100,2,FALSE),FALSE))</f>
        <v/>
      </c>
      <c r="AG15" s="1">
        <f>IF(ISERROR(VLOOKUP($B15,[1]Cost!$C$5:$CZ$500,VLOOKUP(AG$9,'[1]Table Name'!$G$2:$H$100,2,FALSE),FALSE)),"",VLOOKUP($B15,[1]Cost!$C$5:$CZ$500,VLOOKUP(AG$9,'[1]Table Name'!$G$2:$H$100,2,FALSE),FALSE))</f>
        <v/>
      </c>
      <c r="AH15" s="1">
        <f>IF(ISERROR(VLOOKUP($B15,[1]Cost!$C$5:$CZ$500,VLOOKUP(AH$9,'[1]Table Name'!$G$2:$H$100,2,FALSE),FALSE)),"",VLOOKUP($B15,[1]Cost!$C$5:$CZ$500,VLOOKUP(AH$9,'[1]Table Name'!$G$2:$H$100,2,FALSE),FALSE))</f>
        <v/>
      </c>
      <c r="AI15" s="1">
        <f>IF(ISERROR(VLOOKUP($B15,[1]Cost!$C$5:$CZ$500,VLOOKUP(AI$9,'[1]Table Name'!$G$2:$H$100,2,FALSE),FALSE)),"",VLOOKUP($B15,[1]Cost!$C$5:$CZ$500,VLOOKUP(AI$9,'[1]Table Name'!$G$2:$H$100,2,FALSE),FALSE))</f>
        <v/>
      </c>
      <c r="AJ15" s="1">
        <f>IF(ISERROR(VLOOKUP($B15,[1]Cost!$C$5:$CZ$500,VLOOKUP(AJ$9,'[1]Table Name'!$G$2:$H$100,2,FALSE),FALSE)),"",VLOOKUP($B15,[1]Cost!$C$5:$CZ$500,VLOOKUP(AJ$9,'[1]Table Name'!$G$2:$H$100,2,FALSE),FALSE))</f>
        <v/>
      </c>
      <c r="AK15" s="1">
        <f>IF(ISERROR(VLOOKUP($B15,[1]Cost!$C$5:$CZ$500,VLOOKUP(AK$9,'[1]Table Name'!$G$2:$H$100,2,FALSE),FALSE)),"",VLOOKUP($B15,[1]Cost!$C$5:$CZ$500,VLOOKUP(AK$9,'[1]Table Name'!$G$2:$H$100,2,FALSE),FALSE))</f>
        <v/>
      </c>
      <c r="AL15" s="1">
        <f>IF(ISERROR(VLOOKUP($B15,[1]Cost!$C$5:$CZ$500,VLOOKUP(AL$9,'[1]Table Name'!$G$2:$H$100,2,FALSE),FALSE)),"",VLOOKUP($B15,[1]Cost!$C$5:$CZ$500,VLOOKUP(AL$9,'[1]Table Name'!$G$2:$H$100,2,FALSE),FALSE))</f>
        <v/>
      </c>
      <c r="AM15" s="1">
        <f>IF(ISERROR(VLOOKUP($B15,[1]Cost!$C$5:$CZ$500,VLOOKUP(AM$9,'[1]Table Name'!$G$2:$H$100,2,FALSE),FALSE)),"",VLOOKUP($B15,[1]Cost!$C$5:$CZ$500,VLOOKUP(AM$9,'[1]Table Name'!$G$2:$H$100,2,FALSE),FALSE))</f>
        <v/>
      </c>
      <c r="AN15" s="1">
        <f>IF(ISERROR(VLOOKUP($B15,[1]Cost!$C$5:$CZ$500,VLOOKUP(AN$9,'[1]Table Name'!$G$2:$H$100,2,FALSE),FALSE)),"",VLOOKUP($B15,[1]Cost!$C$5:$CZ$500,VLOOKUP(AN$9,'[1]Table Name'!$G$2:$H$100,2,FALSE),FALSE))</f>
        <v/>
      </c>
      <c r="AO15" s="1">
        <f>IF(ISERROR(VLOOKUP($B15,[1]Cost!$C$5:$CZ$500,VLOOKUP(AO$9,'[1]Table Name'!$G$2:$H$100,2,FALSE),FALSE)),"",VLOOKUP($B15,[1]Cost!$C$5:$CZ$500,VLOOKUP(AO$9,'[1]Table Name'!$G$2:$H$100,2,FALSE),FALSE))</f>
        <v/>
      </c>
      <c r="AP15" s="1">
        <f>IF(ISERROR(VLOOKUP($B15,[1]Cost!$C$5:$CZ$500,VLOOKUP(AP$9,'[1]Table Name'!$G$2:$H$100,2,FALSE),FALSE)),"",VLOOKUP($B15,[1]Cost!$C$5:$CZ$500,VLOOKUP(AP$9,'[1]Table Name'!$G$2:$H$100,2,FALSE),FALSE))</f>
        <v/>
      </c>
      <c r="AQ15" s="1">
        <f>IF(ISERROR(VLOOKUP($B15,[1]Cost!$C$5:$CZ$500,VLOOKUP(AQ$9,'[1]Table Name'!$G$2:$H$100,2,FALSE),FALSE)),"",VLOOKUP($B15,[1]Cost!$C$5:$CZ$500,VLOOKUP(AQ$9,'[1]Table Name'!$G$2:$H$100,2,FALSE),FALSE))</f>
        <v/>
      </c>
      <c r="AR15" s="1">
        <f>IF(ISERROR(VLOOKUP($B15,[1]Cost!$C$5:$CZ$500,VLOOKUP(AR$9,'[1]Table Name'!$G$2:$H$100,2,FALSE),FALSE)),"",VLOOKUP($B15,[1]Cost!$C$5:$CZ$500,VLOOKUP(AR$9,'[1]Table Name'!$G$2:$H$100,2,FALSE),FALSE))</f>
        <v/>
      </c>
      <c r="AS15" s="1">
        <f>IF(ISERROR(VLOOKUP($B15,[1]Cost!$C$5:$CZ$500,VLOOKUP(AS$9,'[1]Table Name'!$G$2:$H$100,2,FALSE),FALSE)),"",VLOOKUP($B15,[1]Cost!$C$5:$CZ$500,VLOOKUP(AS$9,'[1]Table Name'!$G$2:$H$100,2,FALSE),FALSE))</f>
        <v/>
      </c>
      <c r="AT15" s="1">
        <f>IF(ISERROR(VLOOKUP($B15,[1]Cost!$C$5:$CZ$500,VLOOKUP(AT$9,'[1]Table Name'!$G$2:$H$100,2,FALSE),FALSE)),"",VLOOKUP($B15,[1]Cost!$C$5:$CZ$500,VLOOKUP(AT$9,'[1]Table Name'!$G$2:$H$100,2,FALSE),FALSE))</f>
        <v/>
      </c>
      <c r="AU15" s="1">
        <f>IF(ISERROR(VLOOKUP($B15,[1]Cost!$C$5:$CZ$500,VLOOKUP(AU$9,'[1]Table Name'!$G$2:$H$100,2,FALSE),FALSE)),"",VLOOKUP($B15,[1]Cost!$C$5:$CZ$500,VLOOKUP(AU$9,'[1]Table Name'!$G$2:$H$100,2,FALSE),FALSE))</f>
        <v/>
      </c>
      <c r="AV15" s="1">
        <f>IF(ISERROR(VLOOKUP($B15,[1]Cost!$C$5:$CZ$500,VLOOKUP(AV$9,'[1]Table Name'!$G$2:$H$100,2,FALSE),FALSE)),"",VLOOKUP($B15,[1]Cost!$C$5:$CZ$500,VLOOKUP(AV$9,'[1]Table Name'!$G$2:$H$100,2,FALSE),FALSE))</f>
        <v/>
      </c>
      <c r="AW15" s="1">
        <f>IF(ISERROR(VLOOKUP($B15,[1]Cost!$C$5:$CZ$500,VLOOKUP(AW$9,'[1]Table Name'!$G$2:$H$100,2,FALSE),FALSE)),"",VLOOKUP($B15,[1]Cost!$C$5:$CZ$500,VLOOKUP(AW$9,'[1]Table Name'!$G$2:$H$100,2,FALSE),FALSE))</f>
        <v/>
      </c>
      <c r="AX15" s="1">
        <f>IF(ISERROR(VLOOKUP($B15,[1]Cost!$C$5:$CZ$500,VLOOKUP(AX$9,'[1]Table Name'!$G$2:$H$100,2,FALSE),FALSE)),"",VLOOKUP($B15,[1]Cost!$C$5:$CZ$500,VLOOKUP(AX$9,'[1]Table Name'!$G$2:$H$100,2,FALSE),FALSE))</f>
        <v/>
      </c>
      <c r="AY15" s="1">
        <f>IF(ISERROR(VLOOKUP($B15,[1]Cost!$C$5:$CZ$500,VLOOKUP(AY$9,'[1]Table Name'!$G$2:$H$100,2,FALSE),FALSE)),"",VLOOKUP($B15,[1]Cost!$C$5:$CZ$500,VLOOKUP(AY$9,'[1]Table Name'!$G$2:$H$100,2,FALSE),FALSE))</f>
        <v/>
      </c>
      <c r="AZ15" s="1">
        <f>IF(ISERROR(VLOOKUP($B15,[1]Cost!$C$5:$CZ$500,VLOOKUP(AZ$9,'[1]Table Name'!$G$2:$H$100,2,FALSE),FALSE)),"",VLOOKUP($B15,[1]Cost!$C$5:$CZ$500,VLOOKUP(AZ$9,'[1]Table Name'!$G$2:$H$100,2,FALSE),FALSE))</f>
        <v/>
      </c>
      <c r="BA15" s="1">
        <f>IF(ISERROR(VLOOKUP($B15,[1]Cost!$C$5:$CZ$500,VLOOKUP(BA$9,'[1]Table Name'!$G$2:$H$100,2,FALSE),FALSE)),"",VLOOKUP($B15,[1]Cost!$C$5:$CZ$500,VLOOKUP(BA$9,'[1]Table Name'!$G$2:$H$100,2,FALSE),FALSE))</f>
        <v/>
      </c>
      <c r="BB15" s="1">
        <f>IF(ISERROR(VLOOKUP($B15,[1]Cost!$C$5:$CZ$500,VLOOKUP(BB$9,'[1]Table Name'!$G$2:$H$100,2,FALSE),FALSE)),"",VLOOKUP($B15,[1]Cost!$C$5:$CZ$500,VLOOKUP(BB$9,'[1]Table Name'!$G$2:$H$100,2,FALSE),FALSE))</f>
        <v/>
      </c>
      <c r="BC15" s="1">
        <f>IF(ISERROR(VLOOKUP($B15,[1]Cost!$C$5:$CZ$500,VLOOKUP(BC$9,'[1]Table Name'!$G$2:$H$100,2,FALSE),FALSE)),"",VLOOKUP($B15,[1]Cost!$C$5:$CZ$500,VLOOKUP(BC$9,'[1]Table Name'!$G$2:$H$100,2,FALSE),FALSE))</f>
        <v/>
      </c>
      <c r="BD15" s="1">
        <f>IF(ISERROR(VLOOKUP($B15,[1]Cost!$C$5:$CZ$500,VLOOKUP(BD$9,'[1]Table Name'!$G$2:$H$100,2,FALSE),FALSE)),"",VLOOKUP($B15,[1]Cost!$C$5:$CZ$500,VLOOKUP(BD$9,'[1]Table Name'!$G$2:$H$100,2,FALSE),FALSE))</f>
        <v/>
      </c>
      <c r="BE15" s="1">
        <f>IF(ISERROR(VLOOKUP($B15,[1]Cost!$C$5:$CZ$500,VLOOKUP(BE$9,'[1]Table Name'!$G$2:$H$100,2,FALSE),FALSE)),"",VLOOKUP($B15,[1]Cost!$C$5:$CZ$500,VLOOKUP(BE$9,'[1]Table Name'!$G$2:$H$100,2,FALSE),FALSE))</f>
        <v/>
      </c>
      <c r="BF15" s="1">
        <f>IF(ISERROR(VLOOKUP($B15,[1]Cost!$C$5:$CZ$500,VLOOKUP(BF$9,'[1]Table Name'!$G$2:$H$100,2,FALSE),FALSE)),"",VLOOKUP($B15,[1]Cost!$C$5:$CZ$500,VLOOKUP(BF$9,'[1]Table Name'!$G$2:$H$100,2,FALSE),FALSE))</f>
        <v/>
      </c>
      <c r="BG15" s="1">
        <f>IF(ISERROR(VLOOKUP($B15,[1]Cost!$C$5:$CZ$500,VLOOKUP(BG$9,'[1]Table Name'!$G$2:$H$100,2,FALSE),FALSE)),"",VLOOKUP($B15,[1]Cost!$C$5:$CZ$500,VLOOKUP(BG$9,'[1]Table Name'!$G$2:$H$100,2,FALSE),FALSE))</f>
        <v/>
      </c>
      <c r="BH15" s="1">
        <f>IF(ISERROR(VLOOKUP($B15,[1]Cost!$C$5:$CZ$500,VLOOKUP(BH$9,'[1]Table Name'!$G$2:$H$100,2,FALSE),FALSE)),"",VLOOKUP($B15,[1]Cost!$C$5:$CZ$500,VLOOKUP(BH$9,'[1]Table Name'!$G$2:$H$100,2,FALSE),FALSE))</f>
        <v/>
      </c>
      <c r="BI15" s="1">
        <f>IF(ISERROR(VLOOKUP($B15,[1]Cost!$C$5:$CZ$500,VLOOKUP(BI$9,'[1]Table Name'!$G$2:$H$100,2,FALSE),FALSE)),"",VLOOKUP($B15,[1]Cost!$C$5:$CZ$500,VLOOKUP(BI$9,'[1]Table Name'!$G$2:$H$100,2,FALSE),FALSE))</f>
        <v/>
      </c>
      <c r="BJ15" s="1">
        <f>IF(ISERROR(VLOOKUP($B15,[1]Cost!$C$5:$CZ$500,VLOOKUP(BJ$9,'[1]Table Name'!$G$2:$H$100,2,FALSE),FALSE)),"",VLOOKUP($B15,[1]Cost!$C$5:$CZ$500,VLOOKUP(BJ$9,'[1]Table Name'!$G$2:$H$100,2,FALSE),FALSE))</f>
        <v/>
      </c>
      <c r="BK15" s="1">
        <f>IF(ISERROR(VLOOKUP($B15,[1]Cost!$C$5:$CZ$500,VLOOKUP(BK$9,'[1]Table Name'!$G$2:$H$100,2,FALSE),FALSE)),"",VLOOKUP($B15,[1]Cost!$C$5:$CZ$500,VLOOKUP(BK$9,'[1]Table Name'!$G$2:$H$100,2,FALSE),FALSE))</f>
        <v/>
      </c>
      <c r="BL15" s="1">
        <f>IF(ISERROR(VLOOKUP($B15,[1]Cost!$C$5:$CZ$500,VLOOKUP(BL$9,'[1]Table Name'!$G$2:$H$100,2,FALSE),FALSE)),"",VLOOKUP($B15,[1]Cost!$C$5:$CZ$500,VLOOKUP(BL$9,'[1]Table Name'!$G$2:$H$100,2,FALSE),FALSE))</f>
        <v/>
      </c>
      <c r="BM15" s="1">
        <f>IF(ISERROR(VLOOKUP($B15,[1]Cost!$C$5:$CZ$500,VLOOKUP(BM$9,'[1]Table Name'!$G$2:$H$100,2,FALSE),FALSE)),"",VLOOKUP($B15,[1]Cost!$C$5:$CZ$500,VLOOKUP(BM$9,'[1]Table Name'!$G$2:$H$100,2,FALSE),FALSE))</f>
        <v/>
      </c>
      <c r="BN15" s="1">
        <f>IF(ISERROR(VLOOKUP($B15,[1]Cost!$C$5:$CZ$500,VLOOKUP(BN$9,'[1]Table Name'!$G$2:$H$100,2,FALSE),FALSE)),"",VLOOKUP($B15,[1]Cost!$C$5:$CZ$500,VLOOKUP(BN$9,'[1]Table Name'!$G$2:$H$100,2,FALSE),FALSE))</f>
        <v/>
      </c>
      <c r="BO15" s="1">
        <f>IF(ISERROR(VLOOKUP($B15,[1]Cost!$C$5:$CZ$500,VLOOKUP(BO$9,'[1]Table Name'!$G$2:$H$100,2,FALSE),FALSE)),"",VLOOKUP($B15,[1]Cost!$C$5:$CZ$500,VLOOKUP(BO$9,'[1]Table Name'!$G$2:$H$100,2,FALSE),FALSE))</f>
        <v/>
      </c>
      <c r="BP15" s="1">
        <f>IF(ISERROR(VLOOKUP($B15,[1]Cost!$C$5:$CZ$500,VLOOKUP(BP$9,'[1]Table Name'!$G$2:$H$100,2,FALSE),FALSE)),"",VLOOKUP($B15,[1]Cost!$C$5:$CZ$500,VLOOKUP(BP$9,'[1]Table Name'!$G$2:$H$100,2,FALSE),FALSE))</f>
        <v/>
      </c>
      <c r="BQ15" s="1">
        <f>IF(ISERROR(VLOOKUP($B15,[1]Cost!$C$5:$CZ$500,VLOOKUP(BQ$9,'[1]Table Name'!$G$2:$H$100,2,FALSE),FALSE)),"",VLOOKUP($B15,[1]Cost!$C$5:$CZ$500,VLOOKUP(BQ$9,'[1]Table Name'!$G$2:$H$100,2,FALSE),FALSE))</f>
        <v/>
      </c>
      <c r="BR15" s="1">
        <f>IF(ISERROR(VLOOKUP($B15,[1]Cost!$C$5:$CZ$500,VLOOKUP(BR$9,'[1]Table Name'!$G$2:$H$100,2,FALSE),FALSE)),"",VLOOKUP($B15,[1]Cost!$C$5:$CZ$500,VLOOKUP(BR$9,'[1]Table Name'!$G$2:$H$100,2,FALSE),FALSE))</f>
        <v/>
      </c>
      <c r="BS15" s="1">
        <f>IF(ISERROR(VLOOKUP($B15,[1]Cost!$C$5:$CZ$500,VLOOKUP(BS$9,'[1]Table Name'!$G$2:$H$100,2,FALSE),FALSE)),"",VLOOKUP($B15,[1]Cost!$C$5:$CZ$500,VLOOKUP(BS$9,'[1]Table Name'!$G$2:$H$100,2,FALSE),FALSE))</f>
        <v/>
      </c>
      <c r="BT15" s="1">
        <f>IF(ISERROR(VLOOKUP($B15,[1]Cost!$C$5:$CZ$500,VLOOKUP(BT$9,'[1]Table Name'!$G$2:$H$100,2,FALSE),FALSE)),"",VLOOKUP($B15,[1]Cost!$C$5:$CZ$500,VLOOKUP(BT$9,'[1]Table Name'!$G$2:$H$100,2,FALSE),FALSE))</f>
        <v/>
      </c>
      <c r="BU15" s="1">
        <f>IF(ISERROR(VLOOKUP($B15,[1]Cost!$C$5:$CZ$500,VLOOKUP(BU$9,'[1]Table Name'!$G$2:$H$100,2,FALSE),FALSE)),"",VLOOKUP($B15,[1]Cost!$C$5:$CZ$500,VLOOKUP(BU$9,'[1]Table Name'!$G$2:$H$100,2,FALSE),FALSE))</f>
        <v/>
      </c>
      <c r="BV15" s="1">
        <f>IF(ISERROR(VLOOKUP($B15,[1]Cost!$C$5:$CZ$500,VLOOKUP(BV$9,'[1]Table Name'!$G$2:$H$100,2,FALSE),FALSE)),"",VLOOKUP($B15,[1]Cost!$C$5:$CZ$500,VLOOKUP(BV$9,'[1]Table Name'!$G$2:$H$100,2,FALSE),FALSE))</f>
        <v/>
      </c>
      <c r="BW15" s="1">
        <f>IF(ISERROR(VLOOKUP($B15,[1]Cost!$C$5:$CZ$500,VLOOKUP(BW$9,'[1]Table Name'!$G$2:$H$100,2,FALSE),FALSE)),"",VLOOKUP($B15,[1]Cost!$C$5:$CZ$500,VLOOKUP(BW$9,'[1]Table Name'!$G$2:$H$100,2,FALSE),FALSE))</f>
        <v/>
      </c>
      <c r="BX15" s="1">
        <f>IF(ISERROR(VLOOKUP($B15,[1]Cost!$C$5:$CZ$500,VLOOKUP(BX$9,'[1]Table Name'!$G$2:$H$100,2,FALSE),FALSE)),"",VLOOKUP($B15,[1]Cost!$C$5:$CZ$500,VLOOKUP(BX$9,'[1]Table Name'!$G$2:$H$100,2,FALSE),FALSE))</f>
        <v/>
      </c>
      <c r="BY15" s="1">
        <f>IF(ISERROR(VLOOKUP($B15,[1]Cost!$C$5:$CZ$500,VLOOKUP(BY$9,'[1]Table Name'!$G$2:$H$100,2,FALSE),FALSE)),"",VLOOKUP($B15,[1]Cost!$C$5:$CZ$500,VLOOKUP(BY$9,'[1]Table Name'!$G$2:$H$100,2,FALSE),FALSE))</f>
        <v/>
      </c>
      <c r="BZ15" s="137">
        <f>IF(ISERROR(VLOOKUP($B15,[1]Cost!$C$5:$CZ$500,VLOOKUP(BZ$9,'[1]Table Name'!$G$2:$H$100,2,FALSE),FALSE)),"",VLOOKUP($B15,[1]Cost!$C$5:$CZ$500,VLOOKUP(BZ$9,'[1]Table Name'!$G$2:$H$100,2,FALSE),FALSE))</f>
        <v/>
      </c>
      <c r="CA15" s="1">
        <f>IF(ISERROR(VLOOKUP($B15,[1]Cost!$C$5:$CZ$500,VLOOKUP(CA$9,'[1]Table Name'!$G$2:$H$100,2,FALSE),FALSE)),"",VLOOKUP($B15,[1]Cost!$C$5:$CZ$500,VLOOKUP(CA$9,'[1]Table Name'!$G$2:$H$100,2,FALSE),FALSE))</f>
        <v/>
      </c>
      <c r="CB15" s="1">
        <f>IF(ISERROR(VLOOKUP($B15,[1]Cost!$C$5:$CZ$500,VLOOKUP(CB$9,'[1]Table Name'!$G$2:$H$100,2,FALSE),FALSE)),"",VLOOKUP($B15,[1]Cost!$C$5:$CZ$500,VLOOKUP(CB$9,'[1]Table Name'!$G$2:$H$100,2,FALSE),FALSE))</f>
        <v/>
      </c>
      <c r="CC15" s="1">
        <f>IF(ISERROR(VLOOKUP($B15,[1]Cost!$C$5:$CZ$500,VLOOKUP(CC$9,'[1]Table Name'!$G$2:$H$100,2,FALSE),FALSE)),"",VLOOKUP($B15,[1]Cost!$C$5:$CZ$500,VLOOKUP(CC$9,'[1]Table Name'!$G$2:$H$100,2,FALSE),FALSE))</f>
        <v/>
      </c>
      <c r="CD15" s="3" t="n"/>
      <c r="CE15" s="3" t="n"/>
      <c r="CF15" s="3" t="n"/>
      <c r="CG15" s="3" t="n"/>
      <c r="CH15" s="3" t="n"/>
      <c r="CI15" s="3" t="n"/>
      <c r="CJ15" s="3" t="n"/>
    </row>
    <row r="16">
      <c r="B16" s="1">
        <f t="array" ref="B16">IF(ISERROR(INDEX([1]Cost!$C$5:$C$361,MATCH(0,COUNTIF(B$9:B15,[1]Cost!$C$5:$C$361)+([1]Cost!$D$5:$D$361&lt;&gt;$B$4),0))),"",INDEX([1]Cost!$C$5:$C$361,MATCH(0,COUNTIF(B$9:B15,[1]Cost!$C$5:$C$361)+([1]Cost!$D$5:$D$361&lt;&gt;$B$4),0)))</f>
        <v/>
      </c>
      <c r="C16" s="1">
        <f>IF(ISERROR(VLOOKUP($B16,[1]Cost!$C$5:$CZ$500,VLOOKUP(C$9,'[1]Table Name'!$G$2:$H$100,2,FALSE),FALSE)),"",VLOOKUP($B16,[1]Cost!$C$5:$CZ$500,VLOOKUP(C$9,'[1]Table Name'!$G$2:$H$100,2,FALSE),FALSE))</f>
        <v/>
      </c>
      <c r="D16" s="1">
        <f>IF(ISERROR(VLOOKUP($B16,[1]Cost!$C$5:$CZ$500,VLOOKUP(D$9,'[1]Table Name'!$G$2:$H$100,2,FALSE),FALSE)),"",VLOOKUP($B16,[1]Cost!$C$5:$CZ$500,VLOOKUP(D$9,'[1]Table Name'!$G$2:$H$100,2,FALSE),FALSE))</f>
        <v/>
      </c>
      <c r="E16" s="1">
        <f>IF(ISERROR(VLOOKUP($B16,[1]Cost!$C$5:$CZ$500,VLOOKUP(E$9,'[1]Table Name'!$G$2:$H$100,2,FALSE),FALSE)),"",VLOOKUP($B16,[1]Cost!$C$5:$CZ$500,VLOOKUP(E$9,'[1]Table Name'!$G$2:$H$100,2,FALSE),FALSE))</f>
        <v/>
      </c>
      <c r="F16" s="1">
        <f>IF(ISERROR(VLOOKUP($B16,[1]Cost!$C$5:$CZ$500,VLOOKUP(F$9,'[1]Table Name'!$G$2:$H$100,2,FALSE),FALSE)),"",VLOOKUP($B16,[1]Cost!$C$5:$CZ$500,VLOOKUP(F$9,'[1]Table Name'!$G$2:$H$100,2,FALSE),FALSE))</f>
        <v/>
      </c>
      <c r="G16" s="1">
        <f>IF(ISERROR(VLOOKUP($B16,[1]Cost!$C$5:$CZ$500,VLOOKUP(G$9,'[1]Table Name'!$G$2:$H$100,2,FALSE),FALSE)),"",VLOOKUP($B16,[1]Cost!$C$5:$CZ$500,VLOOKUP(G$9,'[1]Table Name'!$G$2:$H$100,2,FALSE),FALSE))</f>
        <v/>
      </c>
      <c r="H16" s="1">
        <f>IF(ISERROR(VLOOKUP($B16,[1]Cost!$C$5:$CZ$500,VLOOKUP(H$9,'[1]Table Name'!$G$2:$H$100,2,FALSE),FALSE)),"",VLOOKUP($B16,[1]Cost!$C$5:$CZ$500,VLOOKUP(H$9,'[1]Table Name'!$G$2:$H$100,2,FALSE),FALSE))</f>
        <v/>
      </c>
      <c r="I16" s="1">
        <f>IF(ISERROR(VLOOKUP($B16,[1]Cost!$C$5:$CZ$500,VLOOKUP(I$9,'[1]Table Name'!$G$2:$H$100,2,FALSE),FALSE)),"",VLOOKUP($B16,[1]Cost!$C$5:$CZ$500,VLOOKUP(I$9,'[1]Table Name'!$G$2:$H$100,2,FALSE),FALSE))</f>
        <v/>
      </c>
      <c r="J16" s="1">
        <f>IF(ISERROR(VLOOKUP($B16,[1]Cost!$C$5:$CZ$500,VLOOKUP(J$9,'[1]Table Name'!$G$2:$H$100,2,FALSE),FALSE)),"",VLOOKUP($B16,[1]Cost!$C$5:$CZ$500,VLOOKUP(J$9,'[1]Table Name'!$G$2:$H$100,2,FALSE),FALSE))</f>
        <v/>
      </c>
      <c r="K16" s="1">
        <f>IF(ISERROR(VLOOKUP($B16,[1]Cost!$C$5:$CZ$500,VLOOKUP(K$9,'[1]Table Name'!$G$2:$H$100,2,FALSE),FALSE)),"",VLOOKUP($B16,[1]Cost!$C$5:$CZ$500,VLOOKUP(K$9,'[1]Table Name'!$G$2:$H$100,2,FALSE),FALSE))</f>
        <v/>
      </c>
      <c r="L16" s="1">
        <f>IF(ISERROR(VLOOKUP($B16,[1]Cost!$C$5:$CZ$500,VLOOKUP(L$9,'[1]Table Name'!$G$2:$H$100,2,FALSE),FALSE)),"",VLOOKUP($B16,[1]Cost!$C$5:$CZ$500,VLOOKUP(L$9,'[1]Table Name'!$G$2:$H$100,2,FALSE),FALSE))</f>
        <v/>
      </c>
      <c r="M16" s="1">
        <f>IF(ISERROR(VLOOKUP($B16,[1]Cost!$C$5:$CZ$500,VLOOKUP(M$9,'[1]Table Name'!$G$2:$H$100,2,FALSE),FALSE)),"",VLOOKUP($B16,[1]Cost!$C$5:$CZ$500,VLOOKUP(M$9,'[1]Table Name'!$G$2:$H$100,2,FALSE),FALSE))</f>
        <v/>
      </c>
      <c r="N16" s="1">
        <f>IF(ISERROR(VLOOKUP($B16,[1]Cost!$C$5:$CZ$500,VLOOKUP(N$9,'[1]Table Name'!$G$2:$H$100,2,FALSE),FALSE)),"",VLOOKUP($B16,[1]Cost!$C$5:$CZ$500,VLOOKUP(N$9,'[1]Table Name'!$G$2:$H$100,2,FALSE),FALSE))</f>
        <v/>
      </c>
      <c r="O16" s="1">
        <f>IF(ISERROR(VLOOKUP($B16,[1]Cost!$C$5:$CZ$500,VLOOKUP(O$9,'[1]Table Name'!$G$2:$H$100,2,FALSE),FALSE)),"",VLOOKUP($B16,[1]Cost!$C$5:$CZ$500,VLOOKUP(O$9,'[1]Table Name'!$G$2:$H$100,2,FALSE),FALSE))</f>
        <v/>
      </c>
      <c r="P16" s="1">
        <f>IF(ISERROR(VLOOKUP($B16,[1]Cost!$C$5:$CZ$500,VLOOKUP(P$9,'[1]Table Name'!$G$2:$H$100,2,FALSE),FALSE)),"",VLOOKUP($B16,[1]Cost!$C$5:$CZ$500,VLOOKUP(P$9,'[1]Table Name'!$G$2:$H$100,2,FALSE),FALSE))</f>
        <v/>
      </c>
      <c r="Q16" s="1">
        <f>IF(ISERROR(VLOOKUP($B16,[1]Cost!$C$5:$CZ$500,VLOOKUP(Q$9,'[1]Table Name'!$G$2:$H$100,2,FALSE),FALSE)),"",VLOOKUP($B16,[1]Cost!$C$5:$CZ$500,VLOOKUP(Q$9,'[1]Table Name'!$G$2:$H$100,2,FALSE),FALSE))</f>
        <v/>
      </c>
      <c r="R16" s="1">
        <f>IF(ISERROR(VLOOKUP($B16,[1]Cost!$C$5:$CZ$500,VLOOKUP(R$9,'[1]Table Name'!$G$2:$H$100,2,FALSE),FALSE)),"",VLOOKUP($B16,[1]Cost!$C$5:$CZ$500,VLOOKUP(R$9,'[1]Table Name'!$G$2:$H$100,2,FALSE),FALSE))</f>
        <v/>
      </c>
      <c r="S16" s="1">
        <f>IF(ISERROR(VLOOKUP($B16,[1]Cost!$C$5:$CZ$500,VLOOKUP(S$9,'[1]Table Name'!$G$2:$H$100,2,FALSE),FALSE)),"",VLOOKUP($B16,[1]Cost!$C$5:$CZ$500,VLOOKUP(S$9,'[1]Table Name'!$G$2:$H$100,2,FALSE),FALSE))</f>
        <v/>
      </c>
      <c r="T16" s="1">
        <f>IF(ISERROR(VLOOKUP($B16,[1]Cost!$C$5:$CZ$500,VLOOKUP(T$9,'[1]Table Name'!$G$2:$H$100,2,FALSE),FALSE)),"",VLOOKUP($B16,[1]Cost!$C$5:$CZ$500,VLOOKUP(T$9,'[1]Table Name'!$G$2:$H$100,2,FALSE),FALSE))</f>
        <v/>
      </c>
      <c r="U16" s="1">
        <f>IF(ISERROR(VLOOKUP($B16,[1]Cost!$C$5:$CZ$500,VLOOKUP(U$9,'[1]Table Name'!$G$2:$H$100,2,FALSE),FALSE)),"",VLOOKUP($B16,[1]Cost!$C$5:$CZ$500,VLOOKUP(U$9,'[1]Table Name'!$G$2:$H$100,2,FALSE),FALSE))</f>
        <v/>
      </c>
      <c r="V16" s="1">
        <f>IF(ISERROR(VLOOKUP($B16,[1]Cost!$C$5:$CZ$500,VLOOKUP(V$9,'[1]Table Name'!$G$2:$H$100,2,FALSE),FALSE)),"",VLOOKUP($B16,[1]Cost!$C$5:$CZ$500,VLOOKUP(V$9,'[1]Table Name'!$G$2:$H$100,2,FALSE),FALSE))</f>
        <v/>
      </c>
      <c r="W16" s="1">
        <f>IF(ISERROR(VLOOKUP($B16,[1]Cost!$C$5:$CZ$500,VLOOKUP(W$9,'[1]Table Name'!$G$2:$H$100,2,FALSE),FALSE)),"",VLOOKUP($B16,[1]Cost!$C$5:$CZ$500,VLOOKUP(W$9,'[1]Table Name'!$G$2:$H$100,2,FALSE),FALSE))</f>
        <v/>
      </c>
      <c r="X16" s="1">
        <f>IF(ISERROR(VLOOKUP($B16,[1]Cost!$C$5:$CZ$500,VLOOKUP(X$9,'[1]Table Name'!$G$2:$H$100,2,FALSE),FALSE)),0,VLOOKUP($B16,[1]Cost!$C$5:$CZ$500,VLOOKUP(X$9,'[1]Table Name'!$G$2:$H$100,2,FALSE),FALSE))</f>
        <v/>
      </c>
      <c r="Y16" s="1">
        <f>IF(ISERROR(VLOOKUP($B16,[1]Cost!$C$5:$CZ$500,VLOOKUP(Y$9,'[1]Table Name'!$G$2:$H$100,2,FALSE),FALSE)),"",VLOOKUP($B16,[1]Cost!$C$5:$CZ$500,VLOOKUP(Y$9,'[1]Table Name'!$G$2:$H$100,2,FALSE),FALSE))</f>
        <v/>
      </c>
      <c r="Z16" s="11">
        <f>IF(ISERROR(VLOOKUP($B16,[1]Cost!$C$5:$CZ$500,VLOOKUP(Z$9,'[1]Table Name'!$G$2:$H$100,2,FALSE),FALSE)),"",VLOOKUP($B16,[1]Cost!$C$5:$CZ$500,VLOOKUP(Z$9,'[1]Table Name'!$G$2:$H$100,2,FALSE),FALSE))</f>
        <v/>
      </c>
      <c r="AA16" s="1">
        <f>IF(ISERROR(VLOOKUP($B16,[1]Cost!$C$5:$CZ$500,VLOOKUP(AA$9,'[1]Table Name'!$G$2:$H$100,2,FALSE),FALSE)),"",VLOOKUP($B16,[1]Cost!$C$5:$CZ$500,VLOOKUP(AA$9,'[1]Table Name'!$G$2:$H$100,2,FALSE),FALSE))</f>
        <v/>
      </c>
      <c r="AB16" s="1">
        <f>IF(ISERROR(VLOOKUP($B16,[1]Cost!$C$5:$CZ$500,VLOOKUP(AB$9,'[1]Table Name'!$G$2:$H$100,2,FALSE),FALSE)),"",VLOOKUP($B16,[1]Cost!$C$5:$CZ$500,VLOOKUP(AB$9,'[1]Table Name'!$G$2:$H$100,2,FALSE),FALSE))</f>
        <v/>
      </c>
      <c r="AC16" s="1">
        <f>IF(ISERROR(VLOOKUP($B16,[1]Cost!$C$5:$CZ$500,VLOOKUP(AC$9,'[1]Table Name'!$G$2:$H$100,2,FALSE),FALSE)),"",VLOOKUP($B16,[1]Cost!$C$5:$CZ$500,VLOOKUP(AC$9,'[1]Table Name'!$G$2:$H$100,2,FALSE),FALSE))</f>
        <v/>
      </c>
      <c r="AD16" s="1">
        <f>IF(ISERROR(VLOOKUP($B16,[1]Cost!$C$5:$CZ$500,VLOOKUP(AD$9,'[1]Table Name'!$G$2:$H$100,2,FALSE),FALSE)),"",VLOOKUP($B16,[1]Cost!$C$5:$CZ$500,VLOOKUP(AD$9,'[1]Table Name'!$G$2:$H$100,2,FALSE),FALSE))</f>
        <v/>
      </c>
      <c r="AE16" s="1">
        <f>IF(ISERROR(VLOOKUP($B16,[1]Cost!$C$5:$CZ$500,VLOOKUP(AE$9,'[1]Table Name'!$G$2:$H$100,2,FALSE),FALSE)),"",VLOOKUP($B16,[1]Cost!$C$5:$CZ$500,VLOOKUP(AE$9,'[1]Table Name'!$G$2:$H$100,2,FALSE),FALSE))</f>
        <v/>
      </c>
      <c r="AF16" s="1">
        <f>IF(ISERROR(VLOOKUP($B16,[1]Cost!$C$5:$CZ$500,VLOOKUP(AF$9,'[1]Table Name'!$G$2:$H$100,2,FALSE),FALSE)),"",VLOOKUP($B16,[1]Cost!$C$5:$CZ$500,VLOOKUP(AF$9,'[1]Table Name'!$G$2:$H$100,2,FALSE),FALSE))</f>
        <v/>
      </c>
      <c r="AG16" s="1">
        <f>IF(ISERROR(VLOOKUP($B16,[1]Cost!$C$5:$CZ$500,VLOOKUP(AG$9,'[1]Table Name'!$G$2:$H$100,2,FALSE),FALSE)),"",VLOOKUP($B16,[1]Cost!$C$5:$CZ$500,VLOOKUP(AG$9,'[1]Table Name'!$G$2:$H$100,2,FALSE),FALSE))</f>
        <v/>
      </c>
      <c r="AH16" s="1">
        <f>IF(ISERROR(VLOOKUP($B16,[1]Cost!$C$5:$CZ$500,VLOOKUP(AH$9,'[1]Table Name'!$G$2:$H$100,2,FALSE),FALSE)),"",VLOOKUP($B16,[1]Cost!$C$5:$CZ$500,VLOOKUP(AH$9,'[1]Table Name'!$G$2:$H$100,2,FALSE),FALSE))</f>
        <v/>
      </c>
      <c r="AI16" s="1">
        <f>IF(ISERROR(VLOOKUP($B16,[1]Cost!$C$5:$CZ$500,VLOOKUP(AI$9,'[1]Table Name'!$G$2:$H$100,2,FALSE),FALSE)),"",VLOOKUP($B16,[1]Cost!$C$5:$CZ$500,VLOOKUP(AI$9,'[1]Table Name'!$G$2:$H$100,2,FALSE),FALSE))</f>
        <v/>
      </c>
      <c r="AJ16" s="1">
        <f>IF(ISERROR(VLOOKUP($B16,[1]Cost!$C$5:$CZ$500,VLOOKUP(AJ$9,'[1]Table Name'!$G$2:$H$100,2,FALSE),FALSE)),"",VLOOKUP($B16,[1]Cost!$C$5:$CZ$500,VLOOKUP(AJ$9,'[1]Table Name'!$G$2:$H$100,2,FALSE),FALSE))</f>
        <v/>
      </c>
      <c r="AK16" s="1">
        <f>IF(ISERROR(VLOOKUP($B16,[1]Cost!$C$5:$CZ$500,VLOOKUP(AK$9,'[1]Table Name'!$G$2:$H$100,2,FALSE),FALSE)),"",VLOOKUP($B16,[1]Cost!$C$5:$CZ$500,VLOOKUP(AK$9,'[1]Table Name'!$G$2:$H$100,2,FALSE),FALSE))</f>
        <v/>
      </c>
      <c r="AL16" s="1">
        <f>IF(ISERROR(VLOOKUP($B16,[1]Cost!$C$5:$CZ$500,VLOOKUP(AL$9,'[1]Table Name'!$G$2:$H$100,2,FALSE),FALSE)),"",VLOOKUP($B16,[1]Cost!$C$5:$CZ$500,VLOOKUP(AL$9,'[1]Table Name'!$G$2:$H$100,2,FALSE),FALSE))</f>
        <v/>
      </c>
      <c r="AM16" s="1">
        <f>IF(ISERROR(VLOOKUP($B16,[1]Cost!$C$5:$CZ$500,VLOOKUP(AM$9,'[1]Table Name'!$G$2:$H$100,2,FALSE),FALSE)),"",VLOOKUP($B16,[1]Cost!$C$5:$CZ$500,VLOOKUP(AM$9,'[1]Table Name'!$G$2:$H$100,2,FALSE),FALSE))</f>
        <v/>
      </c>
      <c r="AN16" s="1">
        <f>IF(ISERROR(VLOOKUP($B16,[1]Cost!$C$5:$CZ$500,VLOOKUP(AN$9,'[1]Table Name'!$G$2:$H$100,2,FALSE),FALSE)),"",VLOOKUP($B16,[1]Cost!$C$5:$CZ$500,VLOOKUP(AN$9,'[1]Table Name'!$G$2:$H$100,2,FALSE),FALSE))</f>
        <v/>
      </c>
      <c r="AO16" s="1">
        <f>IF(ISERROR(VLOOKUP($B16,[1]Cost!$C$5:$CZ$500,VLOOKUP(AO$9,'[1]Table Name'!$G$2:$H$100,2,FALSE),FALSE)),"",VLOOKUP($B16,[1]Cost!$C$5:$CZ$500,VLOOKUP(AO$9,'[1]Table Name'!$G$2:$H$100,2,FALSE),FALSE))</f>
        <v/>
      </c>
      <c r="AP16" s="1">
        <f>IF(ISERROR(VLOOKUP($B16,[1]Cost!$C$5:$CZ$500,VLOOKUP(AP$9,'[1]Table Name'!$G$2:$H$100,2,FALSE),FALSE)),"",VLOOKUP($B16,[1]Cost!$C$5:$CZ$500,VLOOKUP(AP$9,'[1]Table Name'!$G$2:$H$100,2,FALSE),FALSE))</f>
        <v/>
      </c>
      <c r="AQ16" s="1">
        <f>IF(ISERROR(VLOOKUP($B16,[1]Cost!$C$5:$CZ$500,VLOOKUP(AQ$9,'[1]Table Name'!$G$2:$H$100,2,FALSE),FALSE)),"",VLOOKUP($B16,[1]Cost!$C$5:$CZ$500,VLOOKUP(AQ$9,'[1]Table Name'!$G$2:$H$100,2,FALSE),FALSE))</f>
        <v/>
      </c>
      <c r="AR16" s="1">
        <f>IF(ISERROR(VLOOKUP($B16,[1]Cost!$C$5:$CZ$500,VLOOKUP(AR$9,'[1]Table Name'!$G$2:$H$100,2,FALSE),FALSE)),"",VLOOKUP($B16,[1]Cost!$C$5:$CZ$500,VLOOKUP(AR$9,'[1]Table Name'!$G$2:$H$100,2,FALSE),FALSE))</f>
        <v/>
      </c>
      <c r="AS16" s="1">
        <f>IF(ISERROR(VLOOKUP($B16,[1]Cost!$C$5:$CZ$500,VLOOKUP(AS$9,'[1]Table Name'!$G$2:$H$100,2,FALSE),FALSE)),"",VLOOKUP($B16,[1]Cost!$C$5:$CZ$500,VLOOKUP(AS$9,'[1]Table Name'!$G$2:$H$100,2,FALSE),FALSE))</f>
        <v/>
      </c>
      <c r="AT16" s="1">
        <f>IF(ISERROR(VLOOKUP($B16,[1]Cost!$C$5:$CZ$500,VLOOKUP(AT$9,'[1]Table Name'!$G$2:$H$100,2,FALSE),FALSE)),"",VLOOKUP($B16,[1]Cost!$C$5:$CZ$500,VLOOKUP(AT$9,'[1]Table Name'!$G$2:$H$100,2,FALSE),FALSE))</f>
        <v/>
      </c>
      <c r="AU16" s="1">
        <f>IF(ISERROR(VLOOKUP($B16,[1]Cost!$C$5:$CZ$500,VLOOKUP(AU$9,'[1]Table Name'!$G$2:$H$100,2,FALSE),FALSE)),"",VLOOKUP($B16,[1]Cost!$C$5:$CZ$500,VLOOKUP(AU$9,'[1]Table Name'!$G$2:$H$100,2,FALSE),FALSE))</f>
        <v/>
      </c>
      <c r="AV16" s="1">
        <f>IF(ISERROR(VLOOKUP($B16,[1]Cost!$C$5:$CZ$500,VLOOKUP(AV$9,'[1]Table Name'!$G$2:$H$100,2,FALSE),FALSE)),"",VLOOKUP($B16,[1]Cost!$C$5:$CZ$500,VLOOKUP(AV$9,'[1]Table Name'!$G$2:$H$100,2,FALSE),FALSE))</f>
        <v/>
      </c>
      <c r="AW16" s="1">
        <f>IF(ISERROR(VLOOKUP($B16,[1]Cost!$C$5:$CZ$500,VLOOKUP(AW$9,'[1]Table Name'!$G$2:$H$100,2,FALSE),FALSE)),"",VLOOKUP($B16,[1]Cost!$C$5:$CZ$500,VLOOKUP(AW$9,'[1]Table Name'!$G$2:$H$100,2,FALSE),FALSE))</f>
        <v/>
      </c>
      <c r="AX16" s="1">
        <f>IF(ISERROR(VLOOKUP($B16,[1]Cost!$C$5:$CZ$500,VLOOKUP(AX$9,'[1]Table Name'!$G$2:$H$100,2,FALSE),FALSE)),"",VLOOKUP($B16,[1]Cost!$C$5:$CZ$500,VLOOKUP(AX$9,'[1]Table Name'!$G$2:$H$100,2,FALSE),FALSE))</f>
        <v/>
      </c>
      <c r="AY16" s="1">
        <f>IF(ISERROR(VLOOKUP($B16,[1]Cost!$C$5:$CZ$500,VLOOKUP(AY$9,'[1]Table Name'!$G$2:$H$100,2,FALSE),FALSE)),"",VLOOKUP($B16,[1]Cost!$C$5:$CZ$500,VLOOKUP(AY$9,'[1]Table Name'!$G$2:$H$100,2,FALSE),FALSE))</f>
        <v/>
      </c>
      <c r="AZ16" s="1">
        <f>IF(ISERROR(VLOOKUP($B16,[1]Cost!$C$5:$CZ$500,VLOOKUP(AZ$9,'[1]Table Name'!$G$2:$H$100,2,FALSE),FALSE)),"",VLOOKUP($B16,[1]Cost!$C$5:$CZ$500,VLOOKUP(AZ$9,'[1]Table Name'!$G$2:$H$100,2,FALSE),FALSE))</f>
        <v/>
      </c>
      <c r="BA16" s="1">
        <f>IF(ISERROR(VLOOKUP($B16,[1]Cost!$C$5:$CZ$500,VLOOKUP(BA$9,'[1]Table Name'!$G$2:$H$100,2,FALSE),FALSE)),"",VLOOKUP($B16,[1]Cost!$C$5:$CZ$500,VLOOKUP(BA$9,'[1]Table Name'!$G$2:$H$100,2,FALSE),FALSE))</f>
        <v/>
      </c>
      <c r="BB16" s="1">
        <f>IF(ISERROR(VLOOKUP($B16,[1]Cost!$C$5:$CZ$500,VLOOKUP(BB$9,'[1]Table Name'!$G$2:$H$100,2,FALSE),FALSE)),"",VLOOKUP($B16,[1]Cost!$C$5:$CZ$500,VLOOKUP(BB$9,'[1]Table Name'!$G$2:$H$100,2,FALSE),FALSE))</f>
        <v/>
      </c>
      <c r="BC16" s="1">
        <f>IF(ISERROR(VLOOKUP($B16,[1]Cost!$C$5:$CZ$500,VLOOKUP(BC$9,'[1]Table Name'!$G$2:$H$100,2,FALSE),FALSE)),"",VLOOKUP($B16,[1]Cost!$C$5:$CZ$500,VLOOKUP(BC$9,'[1]Table Name'!$G$2:$H$100,2,FALSE),FALSE))</f>
        <v/>
      </c>
      <c r="BD16" s="1">
        <f>IF(ISERROR(VLOOKUP($B16,[1]Cost!$C$5:$CZ$500,VLOOKUP(BD$9,'[1]Table Name'!$G$2:$H$100,2,FALSE),FALSE)),"",VLOOKUP($B16,[1]Cost!$C$5:$CZ$500,VLOOKUP(BD$9,'[1]Table Name'!$G$2:$H$100,2,FALSE),FALSE))</f>
        <v/>
      </c>
      <c r="BE16" s="1">
        <f>IF(ISERROR(VLOOKUP($B16,[1]Cost!$C$5:$CZ$500,VLOOKUP(BE$9,'[1]Table Name'!$G$2:$H$100,2,FALSE),FALSE)),"",VLOOKUP($B16,[1]Cost!$C$5:$CZ$500,VLOOKUP(BE$9,'[1]Table Name'!$G$2:$H$100,2,FALSE),FALSE))</f>
        <v/>
      </c>
      <c r="BF16" s="1">
        <f>IF(ISERROR(VLOOKUP($B16,[1]Cost!$C$5:$CZ$500,VLOOKUP(BF$9,'[1]Table Name'!$G$2:$H$100,2,FALSE),FALSE)),"",VLOOKUP($B16,[1]Cost!$C$5:$CZ$500,VLOOKUP(BF$9,'[1]Table Name'!$G$2:$H$100,2,FALSE),FALSE))</f>
        <v/>
      </c>
      <c r="BG16" s="1">
        <f>IF(ISERROR(VLOOKUP($B16,[1]Cost!$C$5:$CZ$500,VLOOKUP(BG$9,'[1]Table Name'!$G$2:$H$100,2,FALSE),FALSE)),"",VLOOKUP($B16,[1]Cost!$C$5:$CZ$500,VLOOKUP(BG$9,'[1]Table Name'!$G$2:$H$100,2,FALSE),FALSE))</f>
        <v/>
      </c>
      <c r="BH16" s="1">
        <f>IF(ISERROR(VLOOKUP($B16,[1]Cost!$C$5:$CZ$500,VLOOKUP(BH$9,'[1]Table Name'!$G$2:$H$100,2,FALSE),FALSE)),"",VLOOKUP($B16,[1]Cost!$C$5:$CZ$500,VLOOKUP(BH$9,'[1]Table Name'!$G$2:$H$100,2,FALSE),FALSE))</f>
        <v/>
      </c>
      <c r="BI16" s="1">
        <f>IF(ISERROR(VLOOKUP($B16,[1]Cost!$C$5:$CZ$500,VLOOKUP(BI$9,'[1]Table Name'!$G$2:$H$100,2,FALSE),FALSE)),"",VLOOKUP($B16,[1]Cost!$C$5:$CZ$500,VLOOKUP(BI$9,'[1]Table Name'!$G$2:$H$100,2,FALSE),FALSE))</f>
        <v/>
      </c>
      <c r="BJ16" s="1">
        <f>IF(ISERROR(VLOOKUP($B16,[1]Cost!$C$5:$CZ$500,VLOOKUP(BJ$9,'[1]Table Name'!$G$2:$H$100,2,FALSE),FALSE)),"",VLOOKUP($B16,[1]Cost!$C$5:$CZ$500,VLOOKUP(BJ$9,'[1]Table Name'!$G$2:$H$100,2,FALSE),FALSE))</f>
        <v/>
      </c>
      <c r="BK16" s="1">
        <f>IF(ISERROR(VLOOKUP($B16,[1]Cost!$C$5:$CZ$500,VLOOKUP(BK$9,'[1]Table Name'!$G$2:$H$100,2,FALSE),FALSE)),"",VLOOKUP($B16,[1]Cost!$C$5:$CZ$500,VLOOKUP(BK$9,'[1]Table Name'!$G$2:$H$100,2,FALSE),FALSE))</f>
        <v/>
      </c>
      <c r="BL16" s="1">
        <f>IF(ISERROR(VLOOKUP($B16,[1]Cost!$C$5:$CZ$500,VLOOKUP(BL$9,'[1]Table Name'!$G$2:$H$100,2,FALSE),FALSE)),"",VLOOKUP($B16,[1]Cost!$C$5:$CZ$500,VLOOKUP(BL$9,'[1]Table Name'!$G$2:$H$100,2,FALSE),FALSE))</f>
        <v/>
      </c>
      <c r="BM16" s="1">
        <f>IF(ISERROR(VLOOKUP($B16,[1]Cost!$C$5:$CZ$500,VLOOKUP(BM$9,'[1]Table Name'!$G$2:$H$100,2,FALSE),FALSE)),"",VLOOKUP($B16,[1]Cost!$C$5:$CZ$500,VLOOKUP(BM$9,'[1]Table Name'!$G$2:$H$100,2,FALSE),FALSE))</f>
        <v/>
      </c>
      <c r="BN16" s="1">
        <f>IF(ISERROR(VLOOKUP($B16,[1]Cost!$C$5:$CZ$500,VLOOKUP(BN$9,'[1]Table Name'!$G$2:$H$100,2,FALSE),FALSE)),"",VLOOKUP($B16,[1]Cost!$C$5:$CZ$500,VLOOKUP(BN$9,'[1]Table Name'!$G$2:$H$100,2,FALSE),FALSE))</f>
        <v/>
      </c>
      <c r="BO16" s="1">
        <f>IF(ISERROR(VLOOKUP($B16,[1]Cost!$C$5:$CZ$500,VLOOKUP(BO$9,'[1]Table Name'!$G$2:$H$100,2,FALSE),FALSE)),"",VLOOKUP($B16,[1]Cost!$C$5:$CZ$500,VLOOKUP(BO$9,'[1]Table Name'!$G$2:$H$100,2,FALSE),FALSE))</f>
        <v/>
      </c>
      <c r="BP16" s="1">
        <f>IF(ISERROR(VLOOKUP($B16,[1]Cost!$C$5:$CZ$500,VLOOKUP(BP$9,'[1]Table Name'!$G$2:$H$100,2,FALSE),FALSE)),"",VLOOKUP($B16,[1]Cost!$C$5:$CZ$500,VLOOKUP(BP$9,'[1]Table Name'!$G$2:$H$100,2,FALSE),FALSE))</f>
        <v/>
      </c>
      <c r="BQ16" s="1">
        <f>IF(ISERROR(VLOOKUP($B16,[1]Cost!$C$5:$CZ$500,VLOOKUP(BQ$9,'[1]Table Name'!$G$2:$H$100,2,FALSE),FALSE)),"",VLOOKUP($B16,[1]Cost!$C$5:$CZ$500,VLOOKUP(BQ$9,'[1]Table Name'!$G$2:$H$100,2,FALSE),FALSE))</f>
        <v/>
      </c>
      <c r="BR16" s="1">
        <f>IF(ISERROR(VLOOKUP($B16,[1]Cost!$C$5:$CZ$500,VLOOKUP(BR$9,'[1]Table Name'!$G$2:$H$100,2,FALSE),FALSE)),"",VLOOKUP($B16,[1]Cost!$C$5:$CZ$500,VLOOKUP(BR$9,'[1]Table Name'!$G$2:$H$100,2,FALSE),FALSE))</f>
        <v/>
      </c>
      <c r="BS16" s="1">
        <f>IF(ISERROR(VLOOKUP($B16,[1]Cost!$C$5:$CZ$500,VLOOKUP(BS$9,'[1]Table Name'!$G$2:$H$100,2,FALSE),FALSE)),"",VLOOKUP($B16,[1]Cost!$C$5:$CZ$500,VLOOKUP(BS$9,'[1]Table Name'!$G$2:$H$100,2,FALSE),FALSE))</f>
        <v/>
      </c>
      <c r="BT16" s="1">
        <f>IF(ISERROR(VLOOKUP($B16,[1]Cost!$C$5:$CZ$500,VLOOKUP(BT$9,'[1]Table Name'!$G$2:$H$100,2,FALSE),FALSE)),"",VLOOKUP($B16,[1]Cost!$C$5:$CZ$500,VLOOKUP(BT$9,'[1]Table Name'!$G$2:$H$100,2,FALSE),FALSE))</f>
        <v/>
      </c>
      <c r="BU16" s="1">
        <f>IF(ISERROR(VLOOKUP($B16,[1]Cost!$C$5:$CZ$500,VLOOKUP(BU$9,'[1]Table Name'!$G$2:$H$100,2,FALSE),FALSE)),"",VLOOKUP($B16,[1]Cost!$C$5:$CZ$500,VLOOKUP(BU$9,'[1]Table Name'!$G$2:$H$100,2,FALSE),FALSE))</f>
        <v/>
      </c>
      <c r="BV16" s="1">
        <f>IF(ISERROR(VLOOKUP($B16,[1]Cost!$C$5:$CZ$500,VLOOKUP(BV$9,'[1]Table Name'!$G$2:$H$100,2,FALSE),FALSE)),"",VLOOKUP($B16,[1]Cost!$C$5:$CZ$500,VLOOKUP(BV$9,'[1]Table Name'!$G$2:$H$100,2,FALSE),FALSE))</f>
        <v/>
      </c>
      <c r="BW16" s="1">
        <f>IF(ISERROR(VLOOKUP($B16,[1]Cost!$C$5:$CZ$500,VLOOKUP(BW$9,'[1]Table Name'!$G$2:$H$100,2,FALSE),FALSE)),"",VLOOKUP($B16,[1]Cost!$C$5:$CZ$500,VLOOKUP(BW$9,'[1]Table Name'!$G$2:$H$100,2,FALSE),FALSE))</f>
        <v/>
      </c>
      <c r="BX16" s="1">
        <f>IF(ISERROR(VLOOKUP($B16,[1]Cost!$C$5:$CZ$500,VLOOKUP(BX$9,'[1]Table Name'!$G$2:$H$100,2,FALSE),FALSE)),"",VLOOKUP($B16,[1]Cost!$C$5:$CZ$500,VLOOKUP(BX$9,'[1]Table Name'!$G$2:$H$100,2,FALSE),FALSE))</f>
        <v/>
      </c>
      <c r="BY16" s="1">
        <f>IF(ISERROR(VLOOKUP($B16,[1]Cost!$C$5:$CZ$500,VLOOKUP(BY$9,'[1]Table Name'!$G$2:$H$100,2,FALSE),FALSE)),"",VLOOKUP($B16,[1]Cost!$C$5:$CZ$500,VLOOKUP(BY$9,'[1]Table Name'!$G$2:$H$100,2,FALSE),FALSE))</f>
        <v/>
      </c>
      <c r="BZ16" s="137">
        <f>IF(ISERROR(VLOOKUP($B16,[1]Cost!$C$5:$CZ$500,VLOOKUP(BZ$9,'[1]Table Name'!$G$2:$H$100,2,FALSE),FALSE)),"",VLOOKUP($B16,[1]Cost!$C$5:$CZ$500,VLOOKUP(BZ$9,'[1]Table Name'!$G$2:$H$100,2,FALSE),FALSE))</f>
        <v/>
      </c>
      <c r="CA16" s="1">
        <f>IF(ISERROR(VLOOKUP($B16,[1]Cost!$C$5:$CZ$500,VLOOKUP(CA$9,'[1]Table Name'!$G$2:$H$100,2,FALSE),FALSE)),"",VLOOKUP($B16,[1]Cost!$C$5:$CZ$500,VLOOKUP(CA$9,'[1]Table Name'!$G$2:$H$100,2,FALSE),FALSE))</f>
        <v/>
      </c>
      <c r="CB16" s="1">
        <f>IF(ISERROR(VLOOKUP($B16,[1]Cost!$C$5:$CZ$500,VLOOKUP(CB$9,'[1]Table Name'!$G$2:$H$100,2,FALSE),FALSE)),"",VLOOKUP($B16,[1]Cost!$C$5:$CZ$500,VLOOKUP(CB$9,'[1]Table Name'!$G$2:$H$100,2,FALSE),FALSE))</f>
        <v/>
      </c>
      <c r="CC16" s="1">
        <f>IF(ISERROR(VLOOKUP($B16,[1]Cost!$C$5:$CZ$500,VLOOKUP(CC$9,'[1]Table Name'!$G$2:$H$100,2,FALSE),FALSE)),"",VLOOKUP($B16,[1]Cost!$C$5:$CZ$500,VLOOKUP(CC$9,'[1]Table Name'!$G$2:$H$100,2,FALSE),FALSE))</f>
        <v/>
      </c>
      <c r="CD16" s="3" t="n"/>
      <c r="CE16" s="3" t="n"/>
      <c r="CF16" s="3" t="n"/>
      <c r="CG16" s="3" t="n"/>
      <c r="CH16" s="3" t="n"/>
      <c r="CI16" s="3" t="n"/>
      <c r="CJ16" s="3" t="n"/>
    </row>
    <row r="17">
      <c r="B17" s="1">
        <f t="array" ref="B17">IF(ISERROR(INDEX([1]Cost!$C$5:$C$361,MATCH(0,COUNTIF(B$9:B16,[1]Cost!$C$5:$C$361)+([1]Cost!$D$5:$D$361&lt;&gt;$B$4),0))),"",INDEX([1]Cost!$C$5:$C$361,MATCH(0,COUNTIF(B$9:B16,[1]Cost!$C$5:$C$361)+([1]Cost!$D$5:$D$361&lt;&gt;$B$4),0)))</f>
        <v/>
      </c>
      <c r="C17" s="1">
        <f>IF(ISERROR(VLOOKUP($B17,[1]Cost!$C$5:$CZ$500,VLOOKUP(C$9,'[1]Table Name'!$G$2:$H$100,2,FALSE),FALSE)),"",VLOOKUP($B17,[1]Cost!$C$5:$CZ$500,VLOOKUP(C$9,'[1]Table Name'!$G$2:$H$100,2,FALSE),FALSE))</f>
        <v/>
      </c>
      <c r="D17" s="1">
        <f>IF(ISERROR(VLOOKUP($B17,[1]Cost!$C$5:$CZ$500,VLOOKUP(D$9,'[1]Table Name'!$G$2:$H$100,2,FALSE),FALSE)),"",VLOOKUP($B17,[1]Cost!$C$5:$CZ$500,VLOOKUP(D$9,'[1]Table Name'!$G$2:$H$100,2,FALSE),FALSE))</f>
        <v/>
      </c>
      <c r="E17" s="1">
        <f>IF(ISERROR(VLOOKUP($B17,[1]Cost!$C$5:$CZ$500,VLOOKUP(E$9,'[1]Table Name'!$G$2:$H$100,2,FALSE),FALSE)),"",VLOOKUP($B17,[1]Cost!$C$5:$CZ$500,VLOOKUP(E$9,'[1]Table Name'!$G$2:$H$100,2,FALSE),FALSE))</f>
        <v/>
      </c>
      <c r="F17" s="1">
        <f>IF(ISERROR(VLOOKUP($B17,[1]Cost!$C$5:$CZ$500,VLOOKUP(F$9,'[1]Table Name'!$G$2:$H$100,2,FALSE),FALSE)),"",VLOOKUP($B17,[1]Cost!$C$5:$CZ$500,VLOOKUP(F$9,'[1]Table Name'!$G$2:$H$100,2,FALSE),FALSE))</f>
        <v/>
      </c>
      <c r="G17" s="1">
        <f>IF(ISERROR(VLOOKUP($B17,[1]Cost!$C$5:$CZ$500,VLOOKUP(G$9,'[1]Table Name'!$G$2:$H$100,2,FALSE),FALSE)),"",VLOOKUP($B17,[1]Cost!$C$5:$CZ$500,VLOOKUP(G$9,'[1]Table Name'!$G$2:$H$100,2,FALSE),FALSE))</f>
        <v/>
      </c>
      <c r="H17" s="1">
        <f>IF(ISERROR(VLOOKUP($B17,[1]Cost!$C$5:$CZ$500,VLOOKUP(H$9,'[1]Table Name'!$G$2:$H$100,2,FALSE),FALSE)),"",VLOOKUP($B17,[1]Cost!$C$5:$CZ$500,VLOOKUP(H$9,'[1]Table Name'!$G$2:$H$100,2,FALSE),FALSE))</f>
        <v/>
      </c>
      <c r="I17" s="1">
        <f>IF(ISERROR(VLOOKUP($B17,[1]Cost!$C$5:$CZ$500,VLOOKUP(I$9,'[1]Table Name'!$G$2:$H$100,2,FALSE),FALSE)),"",VLOOKUP($B17,[1]Cost!$C$5:$CZ$500,VLOOKUP(I$9,'[1]Table Name'!$G$2:$H$100,2,FALSE),FALSE))</f>
        <v/>
      </c>
      <c r="J17" s="1">
        <f>IF(ISERROR(VLOOKUP($B17,[1]Cost!$C$5:$CZ$500,VLOOKUP(J$9,'[1]Table Name'!$G$2:$H$100,2,FALSE),FALSE)),"",VLOOKUP($B17,[1]Cost!$C$5:$CZ$500,VLOOKUP(J$9,'[1]Table Name'!$G$2:$H$100,2,FALSE),FALSE))</f>
        <v/>
      </c>
      <c r="K17" s="1">
        <f>IF(ISERROR(VLOOKUP($B17,[1]Cost!$C$5:$CZ$500,VLOOKUP(K$9,'[1]Table Name'!$G$2:$H$100,2,FALSE),FALSE)),"",VLOOKUP($B17,[1]Cost!$C$5:$CZ$500,VLOOKUP(K$9,'[1]Table Name'!$G$2:$H$100,2,FALSE),FALSE))</f>
        <v/>
      </c>
      <c r="L17" s="1">
        <f>IF(ISERROR(VLOOKUP($B17,[1]Cost!$C$5:$CZ$500,VLOOKUP(L$9,'[1]Table Name'!$G$2:$H$100,2,FALSE),FALSE)),"",VLOOKUP($B17,[1]Cost!$C$5:$CZ$500,VLOOKUP(L$9,'[1]Table Name'!$G$2:$H$100,2,FALSE),FALSE))</f>
        <v/>
      </c>
      <c r="M17" s="1">
        <f>IF(ISERROR(VLOOKUP($B17,[1]Cost!$C$5:$CZ$500,VLOOKUP(M$9,'[1]Table Name'!$G$2:$H$100,2,FALSE),FALSE)),"",VLOOKUP($B17,[1]Cost!$C$5:$CZ$500,VLOOKUP(M$9,'[1]Table Name'!$G$2:$H$100,2,FALSE),FALSE))</f>
        <v/>
      </c>
      <c r="N17" s="1">
        <f>IF(ISERROR(VLOOKUP($B17,[1]Cost!$C$5:$CZ$500,VLOOKUP(N$9,'[1]Table Name'!$G$2:$H$100,2,FALSE),FALSE)),"",VLOOKUP($B17,[1]Cost!$C$5:$CZ$500,VLOOKUP(N$9,'[1]Table Name'!$G$2:$H$100,2,FALSE),FALSE))</f>
        <v/>
      </c>
      <c r="O17" s="1">
        <f>IF(ISERROR(VLOOKUP($B17,[1]Cost!$C$5:$CZ$500,VLOOKUP(O$9,'[1]Table Name'!$G$2:$H$100,2,FALSE),FALSE)),"",VLOOKUP($B17,[1]Cost!$C$5:$CZ$500,VLOOKUP(O$9,'[1]Table Name'!$G$2:$H$100,2,FALSE),FALSE))</f>
        <v/>
      </c>
      <c r="P17" s="1">
        <f>IF(ISERROR(VLOOKUP($B17,[1]Cost!$C$5:$CZ$500,VLOOKUP(P$9,'[1]Table Name'!$G$2:$H$100,2,FALSE),FALSE)),"",VLOOKUP($B17,[1]Cost!$C$5:$CZ$500,VLOOKUP(P$9,'[1]Table Name'!$G$2:$H$100,2,FALSE),FALSE))</f>
        <v/>
      </c>
      <c r="Q17" s="1">
        <f>IF(ISERROR(VLOOKUP($B17,[1]Cost!$C$5:$CZ$500,VLOOKUP(Q$9,'[1]Table Name'!$G$2:$H$100,2,FALSE),FALSE)),"",VLOOKUP($B17,[1]Cost!$C$5:$CZ$500,VLOOKUP(Q$9,'[1]Table Name'!$G$2:$H$100,2,FALSE),FALSE))</f>
        <v/>
      </c>
      <c r="R17" s="1">
        <f>IF(ISERROR(VLOOKUP($B17,[1]Cost!$C$5:$CZ$500,VLOOKUP(R$9,'[1]Table Name'!$G$2:$H$100,2,FALSE),FALSE)),"",VLOOKUP($B17,[1]Cost!$C$5:$CZ$500,VLOOKUP(R$9,'[1]Table Name'!$G$2:$H$100,2,FALSE),FALSE))</f>
        <v/>
      </c>
      <c r="S17" s="1">
        <f>IF(ISERROR(VLOOKUP($B17,[1]Cost!$C$5:$CZ$500,VLOOKUP(S$9,'[1]Table Name'!$G$2:$H$100,2,FALSE),FALSE)),"",VLOOKUP($B17,[1]Cost!$C$5:$CZ$500,VLOOKUP(S$9,'[1]Table Name'!$G$2:$H$100,2,FALSE),FALSE))</f>
        <v/>
      </c>
      <c r="T17" s="1">
        <f>IF(ISERROR(VLOOKUP($B17,[1]Cost!$C$5:$CZ$500,VLOOKUP(T$9,'[1]Table Name'!$G$2:$H$100,2,FALSE),FALSE)),"",VLOOKUP($B17,[1]Cost!$C$5:$CZ$500,VLOOKUP(T$9,'[1]Table Name'!$G$2:$H$100,2,FALSE),FALSE))</f>
        <v/>
      </c>
      <c r="U17" s="1">
        <f>IF(ISERROR(VLOOKUP($B17,[1]Cost!$C$5:$CZ$500,VLOOKUP(U$9,'[1]Table Name'!$G$2:$H$100,2,FALSE),FALSE)),"",VLOOKUP($B17,[1]Cost!$C$5:$CZ$500,VLOOKUP(U$9,'[1]Table Name'!$G$2:$H$100,2,FALSE),FALSE))</f>
        <v/>
      </c>
      <c r="V17" s="1">
        <f>IF(ISERROR(VLOOKUP($B17,[1]Cost!$C$5:$CZ$500,VLOOKUP(V$9,'[1]Table Name'!$G$2:$H$100,2,FALSE),FALSE)),"",VLOOKUP($B17,[1]Cost!$C$5:$CZ$500,VLOOKUP(V$9,'[1]Table Name'!$G$2:$H$100,2,FALSE),FALSE))</f>
        <v/>
      </c>
      <c r="W17" s="1">
        <f>IF(ISERROR(VLOOKUP($B17,[1]Cost!$C$5:$CZ$500,VLOOKUP(W$9,'[1]Table Name'!$G$2:$H$100,2,FALSE),FALSE)),"",VLOOKUP($B17,[1]Cost!$C$5:$CZ$500,VLOOKUP(W$9,'[1]Table Name'!$G$2:$H$100,2,FALSE),FALSE))</f>
        <v/>
      </c>
      <c r="X17" s="1">
        <f>IF(ISERROR(VLOOKUP($B17,[1]Cost!$C$5:$CZ$500,VLOOKUP(X$9,'[1]Table Name'!$G$2:$H$100,2,FALSE),FALSE)),0,VLOOKUP($B17,[1]Cost!$C$5:$CZ$500,VLOOKUP(X$9,'[1]Table Name'!$G$2:$H$100,2,FALSE),FALSE))</f>
        <v/>
      </c>
      <c r="Y17" s="1">
        <f>IF(ISERROR(VLOOKUP($B17,[1]Cost!$C$5:$CZ$500,VLOOKUP(Y$9,'[1]Table Name'!$G$2:$H$100,2,FALSE),FALSE)),"",VLOOKUP($B17,[1]Cost!$C$5:$CZ$500,VLOOKUP(Y$9,'[1]Table Name'!$G$2:$H$100,2,FALSE),FALSE))</f>
        <v/>
      </c>
      <c r="Z17" s="11">
        <f>IF(ISERROR(VLOOKUP($B17,[1]Cost!$C$5:$CZ$500,VLOOKUP(Z$9,'[1]Table Name'!$G$2:$H$100,2,FALSE),FALSE)),"",VLOOKUP($B17,[1]Cost!$C$5:$CZ$500,VLOOKUP(Z$9,'[1]Table Name'!$G$2:$H$100,2,FALSE),FALSE))</f>
        <v/>
      </c>
      <c r="AA17" s="1">
        <f>IF(ISERROR(VLOOKUP($B17,[1]Cost!$C$5:$CZ$500,VLOOKUP(AA$9,'[1]Table Name'!$G$2:$H$100,2,FALSE),FALSE)),"",VLOOKUP($B17,[1]Cost!$C$5:$CZ$500,VLOOKUP(AA$9,'[1]Table Name'!$G$2:$H$100,2,FALSE),FALSE))</f>
        <v/>
      </c>
      <c r="AB17" s="1">
        <f>IF(ISERROR(VLOOKUP($B17,[1]Cost!$C$5:$CZ$500,VLOOKUP(AB$9,'[1]Table Name'!$G$2:$H$100,2,FALSE),FALSE)),"",VLOOKUP($B17,[1]Cost!$C$5:$CZ$500,VLOOKUP(AB$9,'[1]Table Name'!$G$2:$H$100,2,FALSE),FALSE))</f>
        <v/>
      </c>
      <c r="AC17" s="1">
        <f>IF(ISERROR(VLOOKUP($B17,[1]Cost!$C$5:$CZ$500,VLOOKUP(AC$9,'[1]Table Name'!$G$2:$H$100,2,FALSE),FALSE)),"",VLOOKUP($B17,[1]Cost!$C$5:$CZ$500,VLOOKUP(AC$9,'[1]Table Name'!$G$2:$H$100,2,FALSE),FALSE))</f>
        <v/>
      </c>
      <c r="AD17" s="1">
        <f>IF(ISERROR(VLOOKUP($B17,[1]Cost!$C$5:$CZ$500,VLOOKUP(AD$9,'[1]Table Name'!$G$2:$H$100,2,FALSE),FALSE)),"",VLOOKUP($B17,[1]Cost!$C$5:$CZ$500,VLOOKUP(AD$9,'[1]Table Name'!$G$2:$H$100,2,FALSE),FALSE))</f>
        <v/>
      </c>
      <c r="AE17" s="1">
        <f>IF(ISERROR(VLOOKUP($B17,[1]Cost!$C$5:$CZ$500,VLOOKUP(AE$9,'[1]Table Name'!$G$2:$H$100,2,FALSE),FALSE)),"",VLOOKUP($B17,[1]Cost!$C$5:$CZ$500,VLOOKUP(AE$9,'[1]Table Name'!$G$2:$H$100,2,FALSE),FALSE))</f>
        <v/>
      </c>
      <c r="AF17" s="1">
        <f>IF(ISERROR(VLOOKUP($B17,[1]Cost!$C$5:$CZ$500,VLOOKUP(AF$9,'[1]Table Name'!$G$2:$H$100,2,FALSE),FALSE)),"",VLOOKUP($B17,[1]Cost!$C$5:$CZ$500,VLOOKUP(AF$9,'[1]Table Name'!$G$2:$H$100,2,FALSE),FALSE))</f>
        <v/>
      </c>
      <c r="AG17" s="1">
        <f>IF(ISERROR(VLOOKUP($B17,[1]Cost!$C$5:$CZ$500,VLOOKUP(AG$9,'[1]Table Name'!$G$2:$H$100,2,FALSE),FALSE)),"",VLOOKUP($B17,[1]Cost!$C$5:$CZ$500,VLOOKUP(AG$9,'[1]Table Name'!$G$2:$H$100,2,FALSE),FALSE))</f>
        <v/>
      </c>
      <c r="AH17" s="1">
        <f>IF(ISERROR(VLOOKUP($B17,[1]Cost!$C$5:$CZ$500,VLOOKUP(AH$9,'[1]Table Name'!$G$2:$H$100,2,FALSE),FALSE)),"",VLOOKUP($B17,[1]Cost!$C$5:$CZ$500,VLOOKUP(AH$9,'[1]Table Name'!$G$2:$H$100,2,FALSE),FALSE))</f>
        <v/>
      </c>
      <c r="AI17" s="1">
        <f>IF(ISERROR(VLOOKUP($B17,[1]Cost!$C$5:$CZ$500,VLOOKUP(AI$9,'[1]Table Name'!$G$2:$H$100,2,FALSE),FALSE)),"",VLOOKUP($B17,[1]Cost!$C$5:$CZ$500,VLOOKUP(AI$9,'[1]Table Name'!$G$2:$H$100,2,FALSE),FALSE))</f>
        <v/>
      </c>
      <c r="AJ17" s="1">
        <f>IF(ISERROR(VLOOKUP($B17,[1]Cost!$C$5:$CZ$500,VLOOKUP(AJ$9,'[1]Table Name'!$G$2:$H$100,2,FALSE),FALSE)),"",VLOOKUP($B17,[1]Cost!$C$5:$CZ$500,VLOOKUP(AJ$9,'[1]Table Name'!$G$2:$H$100,2,FALSE),FALSE))</f>
        <v/>
      </c>
      <c r="AK17" s="1">
        <f>IF(ISERROR(VLOOKUP($B17,[1]Cost!$C$5:$CZ$500,VLOOKUP(AK$9,'[1]Table Name'!$G$2:$H$100,2,FALSE),FALSE)),"",VLOOKUP($B17,[1]Cost!$C$5:$CZ$500,VLOOKUP(AK$9,'[1]Table Name'!$G$2:$H$100,2,FALSE),FALSE))</f>
        <v/>
      </c>
      <c r="AL17" s="1">
        <f>IF(ISERROR(VLOOKUP($B17,[1]Cost!$C$5:$CZ$500,VLOOKUP(AL$9,'[1]Table Name'!$G$2:$H$100,2,FALSE),FALSE)),"",VLOOKUP($B17,[1]Cost!$C$5:$CZ$500,VLOOKUP(AL$9,'[1]Table Name'!$G$2:$H$100,2,FALSE),FALSE))</f>
        <v/>
      </c>
      <c r="AM17" s="1">
        <f>IF(ISERROR(VLOOKUP($B17,[1]Cost!$C$5:$CZ$500,VLOOKUP(AM$9,'[1]Table Name'!$G$2:$H$100,2,FALSE),FALSE)),"",VLOOKUP($B17,[1]Cost!$C$5:$CZ$500,VLOOKUP(AM$9,'[1]Table Name'!$G$2:$H$100,2,FALSE),FALSE))</f>
        <v/>
      </c>
      <c r="AN17" s="1">
        <f>IF(ISERROR(VLOOKUP($B17,[1]Cost!$C$5:$CZ$500,VLOOKUP(AN$9,'[1]Table Name'!$G$2:$H$100,2,FALSE),FALSE)),"",VLOOKUP($B17,[1]Cost!$C$5:$CZ$500,VLOOKUP(AN$9,'[1]Table Name'!$G$2:$H$100,2,FALSE),FALSE))</f>
        <v/>
      </c>
      <c r="AO17" s="1">
        <f>IF(ISERROR(VLOOKUP($B17,[1]Cost!$C$5:$CZ$500,VLOOKUP(AO$9,'[1]Table Name'!$G$2:$H$100,2,FALSE),FALSE)),"",VLOOKUP($B17,[1]Cost!$C$5:$CZ$500,VLOOKUP(AO$9,'[1]Table Name'!$G$2:$H$100,2,FALSE),FALSE))</f>
        <v/>
      </c>
      <c r="AP17" s="1">
        <f>IF(ISERROR(VLOOKUP($B17,[1]Cost!$C$5:$CZ$500,VLOOKUP(AP$9,'[1]Table Name'!$G$2:$H$100,2,FALSE),FALSE)),"",VLOOKUP($B17,[1]Cost!$C$5:$CZ$500,VLOOKUP(AP$9,'[1]Table Name'!$G$2:$H$100,2,FALSE),FALSE))</f>
        <v/>
      </c>
      <c r="AQ17" s="1">
        <f>IF(ISERROR(VLOOKUP($B17,[1]Cost!$C$5:$CZ$500,VLOOKUP(AQ$9,'[1]Table Name'!$G$2:$H$100,2,FALSE),FALSE)),"",VLOOKUP($B17,[1]Cost!$C$5:$CZ$500,VLOOKUP(AQ$9,'[1]Table Name'!$G$2:$H$100,2,FALSE),FALSE))</f>
        <v/>
      </c>
      <c r="AR17" s="1">
        <f>IF(ISERROR(VLOOKUP($B17,[1]Cost!$C$5:$CZ$500,VLOOKUP(AR$9,'[1]Table Name'!$G$2:$H$100,2,FALSE),FALSE)),"",VLOOKUP($B17,[1]Cost!$C$5:$CZ$500,VLOOKUP(AR$9,'[1]Table Name'!$G$2:$H$100,2,FALSE),FALSE))</f>
        <v/>
      </c>
      <c r="AS17" s="1">
        <f>IF(ISERROR(VLOOKUP($B17,[1]Cost!$C$5:$CZ$500,VLOOKUP(AS$9,'[1]Table Name'!$G$2:$H$100,2,FALSE),FALSE)),"",VLOOKUP($B17,[1]Cost!$C$5:$CZ$500,VLOOKUP(AS$9,'[1]Table Name'!$G$2:$H$100,2,FALSE),FALSE))</f>
        <v/>
      </c>
      <c r="AT17" s="1">
        <f>IF(ISERROR(VLOOKUP($B17,[1]Cost!$C$5:$CZ$500,VLOOKUP(AT$9,'[1]Table Name'!$G$2:$H$100,2,FALSE),FALSE)),"",VLOOKUP($B17,[1]Cost!$C$5:$CZ$500,VLOOKUP(AT$9,'[1]Table Name'!$G$2:$H$100,2,FALSE),FALSE))</f>
        <v/>
      </c>
      <c r="AU17" s="1">
        <f>IF(ISERROR(VLOOKUP($B17,[1]Cost!$C$5:$CZ$500,VLOOKUP(AU$9,'[1]Table Name'!$G$2:$H$100,2,FALSE),FALSE)),"",VLOOKUP($B17,[1]Cost!$C$5:$CZ$500,VLOOKUP(AU$9,'[1]Table Name'!$G$2:$H$100,2,FALSE),FALSE))</f>
        <v/>
      </c>
      <c r="AV17" s="1">
        <f>IF(ISERROR(VLOOKUP($B17,[1]Cost!$C$5:$CZ$500,VLOOKUP(AV$9,'[1]Table Name'!$G$2:$H$100,2,FALSE),FALSE)),"",VLOOKUP($B17,[1]Cost!$C$5:$CZ$500,VLOOKUP(AV$9,'[1]Table Name'!$G$2:$H$100,2,FALSE),FALSE))</f>
        <v/>
      </c>
      <c r="AW17" s="1">
        <f>IF(ISERROR(VLOOKUP($B17,[1]Cost!$C$5:$CZ$500,VLOOKUP(AW$9,'[1]Table Name'!$G$2:$H$100,2,FALSE),FALSE)),"",VLOOKUP($B17,[1]Cost!$C$5:$CZ$500,VLOOKUP(AW$9,'[1]Table Name'!$G$2:$H$100,2,FALSE),FALSE))</f>
        <v/>
      </c>
      <c r="AX17" s="1">
        <f>IF(ISERROR(VLOOKUP($B17,[1]Cost!$C$5:$CZ$500,VLOOKUP(AX$9,'[1]Table Name'!$G$2:$H$100,2,FALSE),FALSE)),"",VLOOKUP($B17,[1]Cost!$C$5:$CZ$500,VLOOKUP(AX$9,'[1]Table Name'!$G$2:$H$100,2,FALSE),FALSE))</f>
        <v/>
      </c>
      <c r="AY17" s="1">
        <f>IF(ISERROR(VLOOKUP($B17,[1]Cost!$C$5:$CZ$500,VLOOKUP(AY$9,'[1]Table Name'!$G$2:$H$100,2,FALSE),FALSE)),"",VLOOKUP($B17,[1]Cost!$C$5:$CZ$500,VLOOKUP(AY$9,'[1]Table Name'!$G$2:$H$100,2,FALSE),FALSE))</f>
        <v/>
      </c>
      <c r="AZ17" s="1">
        <f>IF(ISERROR(VLOOKUP($B17,[1]Cost!$C$5:$CZ$500,VLOOKUP(AZ$9,'[1]Table Name'!$G$2:$H$100,2,FALSE),FALSE)),"",VLOOKUP($B17,[1]Cost!$C$5:$CZ$500,VLOOKUP(AZ$9,'[1]Table Name'!$G$2:$H$100,2,FALSE),FALSE))</f>
        <v/>
      </c>
      <c r="BA17" s="1">
        <f>IF(ISERROR(VLOOKUP($B17,[1]Cost!$C$5:$CZ$500,VLOOKUP(BA$9,'[1]Table Name'!$G$2:$H$100,2,FALSE),FALSE)),"",VLOOKUP($B17,[1]Cost!$C$5:$CZ$500,VLOOKUP(BA$9,'[1]Table Name'!$G$2:$H$100,2,FALSE),FALSE))</f>
        <v/>
      </c>
      <c r="BB17" s="1">
        <f>IF(ISERROR(VLOOKUP($B17,[1]Cost!$C$5:$CZ$500,VLOOKUP(BB$9,'[1]Table Name'!$G$2:$H$100,2,FALSE),FALSE)),"",VLOOKUP($B17,[1]Cost!$C$5:$CZ$500,VLOOKUP(BB$9,'[1]Table Name'!$G$2:$H$100,2,FALSE),FALSE))</f>
        <v/>
      </c>
      <c r="BC17" s="1">
        <f>IF(ISERROR(VLOOKUP($B17,[1]Cost!$C$5:$CZ$500,VLOOKUP(BC$9,'[1]Table Name'!$G$2:$H$100,2,FALSE),FALSE)),"",VLOOKUP($B17,[1]Cost!$C$5:$CZ$500,VLOOKUP(BC$9,'[1]Table Name'!$G$2:$H$100,2,FALSE),FALSE))</f>
        <v/>
      </c>
      <c r="BD17" s="1">
        <f>IF(ISERROR(VLOOKUP($B17,[1]Cost!$C$5:$CZ$500,VLOOKUP(BD$9,'[1]Table Name'!$G$2:$H$100,2,FALSE),FALSE)),"",VLOOKUP($B17,[1]Cost!$C$5:$CZ$500,VLOOKUP(BD$9,'[1]Table Name'!$G$2:$H$100,2,FALSE),FALSE))</f>
        <v/>
      </c>
      <c r="BE17" s="1">
        <f>IF(ISERROR(VLOOKUP($B17,[1]Cost!$C$5:$CZ$500,VLOOKUP(BE$9,'[1]Table Name'!$G$2:$H$100,2,FALSE),FALSE)),"",VLOOKUP($B17,[1]Cost!$C$5:$CZ$500,VLOOKUP(BE$9,'[1]Table Name'!$G$2:$H$100,2,FALSE),FALSE))</f>
        <v/>
      </c>
      <c r="BF17" s="1">
        <f>IF(ISERROR(VLOOKUP($B17,[1]Cost!$C$5:$CZ$500,VLOOKUP(BF$9,'[1]Table Name'!$G$2:$H$100,2,FALSE),FALSE)),"",VLOOKUP($B17,[1]Cost!$C$5:$CZ$500,VLOOKUP(BF$9,'[1]Table Name'!$G$2:$H$100,2,FALSE),FALSE))</f>
        <v/>
      </c>
      <c r="BG17" s="1">
        <f>IF(ISERROR(VLOOKUP($B17,[1]Cost!$C$5:$CZ$500,VLOOKUP(BG$9,'[1]Table Name'!$G$2:$H$100,2,FALSE),FALSE)),"",VLOOKUP($B17,[1]Cost!$C$5:$CZ$500,VLOOKUP(BG$9,'[1]Table Name'!$G$2:$H$100,2,FALSE),FALSE))</f>
        <v/>
      </c>
      <c r="BH17" s="1">
        <f>IF(ISERROR(VLOOKUP($B17,[1]Cost!$C$5:$CZ$500,VLOOKUP(BH$9,'[1]Table Name'!$G$2:$H$100,2,FALSE),FALSE)),"",VLOOKUP($B17,[1]Cost!$C$5:$CZ$500,VLOOKUP(BH$9,'[1]Table Name'!$G$2:$H$100,2,FALSE),FALSE))</f>
        <v/>
      </c>
      <c r="BI17" s="1">
        <f>IF(ISERROR(VLOOKUP($B17,[1]Cost!$C$5:$CZ$500,VLOOKUP(BI$9,'[1]Table Name'!$G$2:$H$100,2,FALSE),FALSE)),"",VLOOKUP($B17,[1]Cost!$C$5:$CZ$500,VLOOKUP(BI$9,'[1]Table Name'!$G$2:$H$100,2,FALSE),FALSE))</f>
        <v/>
      </c>
      <c r="BJ17" s="1">
        <f>IF(ISERROR(VLOOKUP($B17,[1]Cost!$C$5:$CZ$500,VLOOKUP(BJ$9,'[1]Table Name'!$G$2:$H$100,2,FALSE),FALSE)),"",VLOOKUP($B17,[1]Cost!$C$5:$CZ$500,VLOOKUP(BJ$9,'[1]Table Name'!$G$2:$H$100,2,FALSE),FALSE))</f>
        <v/>
      </c>
      <c r="BK17" s="1">
        <f>IF(ISERROR(VLOOKUP($B17,[1]Cost!$C$5:$CZ$500,VLOOKUP(BK$9,'[1]Table Name'!$G$2:$H$100,2,FALSE),FALSE)),"",VLOOKUP($B17,[1]Cost!$C$5:$CZ$500,VLOOKUP(BK$9,'[1]Table Name'!$G$2:$H$100,2,FALSE),FALSE))</f>
        <v/>
      </c>
      <c r="BL17" s="1">
        <f>IF(ISERROR(VLOOKUP($B17,[1]Cost!$C$5:$CZ$500,VLOOKUP(BL$9,'[1]Table Name'!$G$2:$H$100,2,FALSE),FALSE)),"",VLOOKUP($B17,[1]Cost!$C$5:$CZ$500,VLOOKUP(BL$9,'[1]Table Name'!$G$2:$H$100,2,FALSE),FALSE))</f>
        <v/>
      </c>
      <c r="BM17" s="1">
        <f>IF(ISERROR(VLOOKUP($B17,[1]Cost!$C$5:$CZ$500,VLOOKUP(BM$9,'[1]Table Name'!$G$2:$H$100,2,FALSE),FALSE)),"",VLOOKUP($B17,[1]Cost!$C$5:$CZ$500,VLOOKUP(BM$9,'[1]Table Name'!$G$2:$H$100,2,FALSE),FALSE))</f>
        <v/>
      </c>
      <c r="BN17" s="1">
        <f>IF(ISERROR(VLOOKUP($B17,[1]Cost!$C$5:$CZ$500,VLOOKUP(BN$9,'[1]Table Name'!$G$2:$H$100,2,FALSE),FALSE)),"",VLOOKUP($B17,[1]Cost!$C$5:$CZ$500,VLOOKUP(BN$9,'[1]Table Name'!$G$2:$H$100,2,FALSE),FALSE))</f>
        <v/>
      </c>
      <c r="BO17" s="1">
        <f>IF(ISERROR(VLOOKUP($B17,[1]Cost!$C$5:$CZ$500,VLOOKUP(BO$9,'[1]Table Name'!$G$2:$H$100,2,FALSE),FALSE)),"",VLOOKUP($B17,[1]Cost!$C$5:$CZ$500,VLOOKUP(BO$9,'[1]Table Name'!$G$2:$H$100,2,FALSE),FALSE))</f>
        <v/>
      </c>
      <c r="BP17" s="1">
        <f>IF(ISERROR(VLOOKUP($B17,[1]Cost!$C$5:$CZ$500,VLOOKUP(BP$9,'[1]Table Name'!$G$2:$H$100,2,FALSE),FALSE)),"",VLOOKUP($B17,[1]Cost!$C$5:$CZ$500,VLOOKUP(BP$9,'[1]Table Name'!$G$2:$H$100,2,FALSE),FALSE))</f>
        <v/>
      </c>
      <c r="BQ17" s="1">
        <f>IF(ISERROR(VLOOKUP($B17,[1]Cost!$C$5:$CZ$500,VLOOKUP(BQ$9,'[1]Table Name'!$G$2:$H$100,2,FALSE),FALSE)),"",VLOOKUP($B17,[1]Cost!$C$5:$CZ$500,VLOOKUP(BQ$9,'[1]Table Name'!$G$2:$H$100,2,FALSE),FALSE))</f>
        <v/>
      </c>
      <c r="BR17" s="1">
        <f>IF(ISERROR(VLOOKUP($B17,[1]Cost!$C$5:$CZ$500,VLOOKUP(BR$9,'[1]Table Name'!$G$2:$H$100,2,FALSE),FALSE)),"",VLOOKUP($B17,[1]Cost!$C$5:$CZ$500,VLOOKUP(BR$9,'[1]Table Name'!$G$2:$H$100,2,FALSE),FALSE))</f>
        <v/>
      </c>
      <c r="BS17" s="1">
        <f>IF(ISERROR(VLOOKUP($B17,[1]Cost!$C$5:$CZ$500,VLOOKUP(BS$9,'[1]Table Name'!$G$2:$H$100,2,FALSE),FALSE)),"",VLOOKUP($B17,[1]Cost!$C$5:$CZ$500,VLOOKUP(BS$9,'[1]Table Name'!$G$2:$H$100,2,FALSE),FALSE))</f>
        <v/>
      </c>
      <c r="BT17" s="1">
        <f>IF(ISERROR(VLOOKUP($B17,[1]Cost!$C$5:$CZ$500,VLOOKUP(BT$9,'[1]Table Name'!$G$2:$H$100,2,FALSE),FALSE)),"",VLOOKUP($B17,[1]Cost!$C$5:$CZ$500,VLOOKUP(BT$9,'[1]Table Name'!$G$2:$H$100,2,FALSE),FALSE))</f>
        <v/>
      </c>
      <c r="BU17" s="1">
        <f>IF(ISERROR(VLOOKUP($B17,[1]Cost!$C$5:$CZ$500,VLOOKUP(BU$9,'[1]Table Name'!$G$2:$H$100,2,FALSE),FALSE)),"",VLOOKUP($B17,[1]Cost!$C$5:$CZ$500,VLOOKUP(BU$9,'[1]Table Name'!$G$2:$H$100,2,FALSE),FALSE))</f>
        <v/>
      </c>
      <c r="BV17" s="1">
        <f>IF(ISERROR(VLOOKUP($B17,[1]Cost!$C$5:$CZ$500,VLOOKUP(BV$9,'[1]Table Name'!$G$2:$H$100,2,FALSE),FALSE)),"",VLOOKUP($B17,[1]Cost!$C$5:$CZ$500,VLOOKUP(BV$9,'[1]Table Name'!$G$2:$H$100,2,FALSE),FALSE))</f>
        <v/>
      </c>
      <c r="BW17" s="1">
        <f>IF(ISERROR(VLOOKUP($B17,[1]Cost!$C$5:$CZ$500,VLOOKUP(BW$9,'[1]Table Name'!$G$2:$H$100,2,FALSE),FALSE)),"",VLOOKUP($B17,[1]Cost!$C$5:$CZ$500,VLOOKUP(BW$9,'[1]Table Name'!$G$2:$H$100,2,FALSE),FALSE))</f>
        <v/>
      </c>
      <c r="BX17" s="1">
        <f>IF(ISERROR(VLOOKUP($B17,[1]Cost!$C$5:$CZ$500,VLOOKUP(BX$9,'[1]Table Name'!$G$2:$H$100,2,FALSE),FALSE)),"",VLOOKUP($B17,[1]Cost!$C$5:$CZ$500,VLOOKUP(BX$9,'[1]Table Name'!$G$2:$H$100,2,FALSE),FALSE))</f>
        <v/>
      </c>
      <c r="BY17" s="1">
        <f>IF(ISERROR(VLOOKUP($B17,[1]Cost!$C$5:$CZ$500,VLOOKUP(BY$9,'[1]Table Name'!$G$2:$H$100,2,FALSE),FALSE)),"",VLOOKUP($B17,[1]Cost!$C$5:$CZ$500,VLOOKUP(BY$9,'[1]Table Name'!$G$2:$H$100,2,FALSE),FALSE))</f>
        <v/>
      </c>
      <c r="BZ17" s="137">
        <f>IF(ISERROR(VLOOKUP($B17,[1]Cost!$C$5:$CZ$500,VLOOKUP(BZ$9,'[1]Table Name'!$G$2:$H$100,2,FALSE),FALSE)),"",VLOOKUP($B17,[1]Cost!$C$5:$CZ$500,VLOOKUP(BZ$9,'[1]Table Name'!$G$2:$H$100,2,FALSE),FALSE))</f>
        <v/>
      </c>
      <c r="CA17" s="1">
        <f>IF(ISERROR(VLOOKUP($B17,[1]Cost!$C$5:$CZ$500,VLOOKUP(CA$9,'[1]Table Name'!$G$2:$H$100,2,FALSE),FALSE)),"",VLOOKUP($B17,[1]Cost!$C$5:$CZ$500,VLOOKUP(CA$9,'[1]Table Name'!$G$2:$H$100,2,FALSE),FALSE))</f>
        <v/>
      </c>
      <c r="CB17" s="1">
        <f>IF(ISERROR(VLOOKUP($B17,[1]Cost!$C$5:$CZ$500,VLOOKUP(CB$9,'[1]Table Name'!$G$2:$H$100,2,FALSE),FALSE)),"",VLOOKUP($B17,[1]Cost!$C$5:$CZ$500,VLOOKUP(CB$9,'[1]Table Name'!$G$2:$H$100,2,FALSE),FALSE))</f>
        <v/>
      </c>
      <c r="CC17" s="1">
        <f>IF(ISERROR(VLOOKUP($B17,[1]Cost!$C$5:$CZ$500,VLOOKUP(CC$9,'[1]Table Name'!$G$2:$H$100,2,FALSE),FALSE)),"",VLOOKUP($B17,[1]Cost!$C$5:$CZ$500,VLOOKUP(CC$9,'[1]Table Name'!$G$2:$H$100,2,FALSE),FALSE))</f>
        <v/>
      </c>
      <c r="CD17" s="3" t="n"/>
      <c r="CE17" s="3" t="n"/>
      <c r="CF17" s="3" t="n"/>
      <c r="CG17" s="3" t="n"/>
      <c r="CH17" s="3" t="n"/>
      <c r="CI17" s="3" t="n"/>
      <c r="CJ17" s="3" t="n"/>
    </row>
    <row r="18">
      <c r="B18" s="1">
        <f t="array" ref="B18">IF(ISERROR(INDEX([1]Cost!$C$5:$C$361,MATCH(0,COUNTIF(B$9:B17,[1]Cost!$C$5:$C$361)+([1]Cost!$D$5:$D$361&lt;&gt;$B$4),0))),"",INDEX([1]Cost!$C$5:$C$361,MATCH(0,COUNTIF(B$9:B17,[1]Cost!$C$5:$C$361)+([1]Cost!$D$5:$D$361&lt;&gt;$B$4),0)))</f>
        <v/>
      </c>
      <c r="C18" s="1">
        <f>IF(ISERROR(VLOOKUP($B18,[1]Cost!$C$5:$CZ$500,VLOOKUP(C$9,'[1]Table Name'!$G$2:$H$100,2,FALSE),FALSE)),"",VLOOKUP($B18,[1]Cost!$C$5:$CZ$500,VLOOKUP(C$9,'[1]Table Name'!$G$2:$H$100,2,FALSE),FALSE))</f>
        <v/>
      </c>
      <c r="D18" s="1">
        <f>IF(ISERROR(VLOOKUP($B18,[1]Cost!$C$5:$CZ$500,VLOOKUP(D$9,'[1]Table Name'!$G$2:$H$100,2,FALSE),FALSE)),"",VLOOKUP($B18,[1]Cost!$C$5:$CZ$500,VLOOKUP(D$9,'[1]Table Name'!$G$2:$H$100,2,FALSE),FALSE))</f>
        <v/>
      </c>
      <c r="E18" s="1">
        <f>IF(ISERROR(VLOOKUP($B18,[1]Cost!$C$5:$CZ$500,VLOOKUP(E$9,'[1]Table Name'!$G$2:$H$100,2,FALSE),FALSE)),"",VLOOKUP($B18,[1]Cost!$C$5:$CZ$500,VLOOKUP(E$9,'[1]Table Name'!$G$2:$H$100,2,FALSE),FALSE))</f>
        <v/>
      </c>
      <c r="F18" s="1">
        <f>IF(ISERROR(VLOOKUP($B18,[1]Cost!$C$5:$CZ$500,VLOOKUP(F$9,'[1]Table Name'!$G$2:$H$100,2,FALSE),FALSE)),"",VLOOKUP($B18,[1]Cost!$C$5:$CZ$500,VLOOKUP(F$9,'[1]Table Name'!$G$2:$H$100,2,FALSE),FALSE))</f>
        <v/>
      </c>
      <c r="G18" s="1">
        <f>IF(ISERROR(VLOOKUP($B18,[1]Cost!$C$5:$CZ$500,VLOOKUP(G$9,'[1]Table Name'!$G$2:$H$100,2,FALSE),FALSE)),"",VLOOKUP($B18,[1]Cost!$C$5:$CZ$500,VLOOKUP(G$9,'[1]Table Name'!$G$2:$H$100,2,FALSE),FALSE))</f>
        <v/>
      </c>
      <c r="H18" s="1">
        <f>IF(ISERROR(VLOOKUP($B18,[1]Cost!$C$5:$CZ$500,VLOOKUP(H$9,'[1]Table Name'!$G$2:$H$100,2,FALSE),FALSE)),"",VLOOKUP($B18,[1]Cost!$C$5:$CZ$500,VLOOKUP(H$9,'[1]Table Name'!$G$2:$H$100,2,FALSE),FALSE))</f>
        <v/>
      </c>
      <c r="I18" s="1">
        <f>IF(ISERROR(VLOOKUP($B18,[1]Cost!$C$5:$CZ$500,VLOOKUP(I$9,'[1]Table Name'!$G$2:$H$100,2,FALSE),FALSE)),"",VLOOKUP($B18,[1]Cost!$C$5:$CZ$500,VLOOKUP(I$9,'[1]Table Name'!$G$2:$H$100,2,FALSE),FALSE))</f>
        <v/>
      </c>
      <c r="J18" s="1">
        <f>IF(ISERROR(VLOOKUP($B18,[1]Cost!$C$5:$CZ$500,VLOOKUP(J$9,'[1]Table Name'!$G$2:$H$100,2,FALSE),FALSE)),"",VLOOKUP($B18,[1]Cost!$C$5:$CZ$500,VLOOKUP(J$9,'[1]Table Name'!$G$2:$H$100,2,FALSE),FALSE))</f>
        <v/>
      </c>
      <c r="K18" s="1">
        <f>IF(ISERROR(VLOOKUP($B18,[1]Cost!$C$5:$CZ$500,VLOOKUP(K$9,'[1]Table Name'!$G$2:$H$100,2,FALSE),FALSE)),"",VLOOKUP($B18,[1]Cost!$C$5:$CZ$500,VLOOKUP(K$9,'[1]Table Name'!$G$2:$H$100,2,FALSE),FALSE))</f>
        <v/>
      </c>
      <c r="L18" s="1">
        <f>IF(ISERROR(VLOOKUP($B18,[1]Cost!$C$5:$CZ$500,VLOOKUP(L$9,'[1]Table Name'!$G$2:$H$100,2,FALSE),FALSE)),"",VLOOKUP($B18,[1]Cost!$C$5:$CZ$500,VLOOKUP(L$9,'[1]Table Name'!$G$2:$H$100,2,FALSE),FALSE))</f>
        <v/>
      </c>
      <c r="M18" s="1">
        <f>IF(ISERROR(VLOOKUP($B18,[1]Cost!$C$5:$CZ$500,VLOOKUP(M$9,'[1]Table Name'!$G$2:$H$100,2,FALSE),FALSE)),"",VLOOKUP($B18,[1]Cost!$C$5:$CZ$500,VLOOKUP(M$9,'[1]Table Name'!$G$2:$H$100,2,FALSE),FALSE))</f>
        <v/>
      </c>
      <c r="N18" s="1">
        <f>IF(ISERROR(VLOOKUP($B18,[1]Cost!$C$5:$CZ$500,VLOOKUP(N$9,'[1]Table Name'!$G$2:$H$100,2,FALSE),FALSE)),"",VLOOKUP($B18,[1]Cost!$C$5:$CZ$500,VLOOKUP(N$9,'[1]Table Name'!$G$2:$H$100,2,FALSE),FALSE))</f>
        <v/>
      </c>
      <c r="O18" s="1">
        <f>IF(ISERROR(VLOOKUP($B18,[1]Cost!$C$5:$CZ$500,VLOOKUP(O$9,'[1]Table Name'!$G$2:$H$100,2,FALSE),FALSE)),"",VLOOKUP($B18,[1]Cost!$C$5:$CZ$500,VLOOKUP(O$9,'[1]Table Name'!$G$2:$H$100,2,FALSE),FALSE))</f>
        <v/>
      </c>
      <c r="P18" s="1">
        <f>IF(ISERROR(VLOOKUP($B18,[1]Cost!$C$5:$CZ$500,VLOOKUP(P$9,'[1]Table Name'!$G$2:$H$100,2,FALSE),FALSE)),"",VLOOKUP($B18,[1]Cost!$C$5:$CZ$500,VLOOKUP(P$9,'[1]Table Name'!$G$2:$H$100,2,FALSE),FALSE))</f>
        <v/>
      </c>
      <c r="Q18" s="1">
        <f>IF(ISERROR(VLOOKUP($B18,[1]Cost!$C$5:$CZ$500,VLOOKUP(Q$9,'[1]Table Name'!$G$2:$H$100,2,FALSE),FALSE)),"",VLOOKUP($B18,[1]Cost!$C$5:$CZ$500,VLOOKUP(Q$9,'[1]Table Name'!$G$2:$H$100,2,FALSE),FALSE))</f>
        <v/>
      </c>
      <c r="R18" s="1">
        <f>IF(ISERROR(VLOOKUP($B18,[1]Cost!$C$5:$CZ$500,VLOOKUP(R$9,'[1]Table Name'!$G$2:$H$100,2,FALSE),FALSE)),"",VLOOKUP($B18,[1]Cost!$C$5:$CZ$500,VLOOKUP(R$9,'[1]Table Name'!$G$2:$H$100,2,FALSE),FALSE))</f>
        <v/>
      </c>
      <c r="S18" s="1">
        <f>IF(ISERROR(VLOOKUP($B18,[1]Cost!$C$5:$CZ$500,VLOOKUP(S$9,'[1]Table Name'!$G$2:$H$100,2,FALSE),FALSE)),"",VLOOKUP($B18,[1]Cost!$C$5:$CZ$500,VLOOKUP(S$9,'[1]Table Name'!$G$2:$H$100,2,FALSE),FALSE))</f>
        <v/>
      </c>
      <c r="T18" s="1">
        <f>IF(ISERROR(VLOOKUP($B18,[1]Cost!$C$5:$CZ$500,VLOOKUP(T$9,'[1]Table Name'!$G$2:$H$100,2,FALSE),FALSE)),"",VLOOKUP($B18,[1]Cost!$C$5:$CZ$500,VLOOKUP(T$9,'[1]Table Name'!$G$2:$H$100,2,FALSE),FALSE))</f>
        <v/>
      </c>
      <c r="U18" s="1">
        <f>IF(ISERROR(VLOOKUP($B18,[1]Cost!$C$5:$CZ$500,VLOOKUP(U$9,'[1]Table Name'!$G$2:$H$100,2,FALSE),FALSE)),"",VLOOKUP($B18,[1]Cost!$C$5:$CZ$500,VLOOKUP(U$9,'[1]Table Name'!$G$2:$H$100,2,FALSE),FALSE))</f>
        <v/>
      </c>
      <c r="V18" s="1">
        <f>IF(ISERROR(VLOOKUP($B18,[1]Cost!$C$5:$CZ$500,VLOOKUP(V$9,'[1]Table Name'!$G$2:$H$100,2,FALSE),FALSE)),"",VLOOKUP($B18,[1]Cost!$C$5:$CZ$500,VLOOKUP(V$9,'[1]Table Name'!$G$2:$H$100,2,FALSE),FALSE))</f>
        <v/>
      </c>
      <c r="W18" s="1">
        <f>IF(ISERROR(VLOOKUP($B18,[1]Cost!$C$5:$CZ$500,VLOOKUP(W$9,'[1]Table Name'!$G$2:$H$100,2,FALSE),FALSE)),"",VLOOKUP($B18,[1]Cost!$C$5:$CZ$500,VLOOKUP(W$9,'[1]Table Name'!$G$2:$H$100,2,FALSE),FALSE))</f>
        <v/>
      </c>
      <c r="X18" s="1">
        <f>IF(ISERROR(VLOOKUP($B18,[1]Cost!$C$5:$CZ$500,VLOOKUP(X$9,'[1]Table Name'!$G$2:$H$100,2,FALSE),FALSE)),0,VLOOKUP($B18,[1]Cost!$C$5:$CZ$500,VLOOKUP(X$9,'[1]Table Name'!$G$2:$H$100,2,FALSE),FALSE))</f>
        <v/>
      </c>
      <c r="Y18" s="1">
        <f>IF(ISERROR(VLOOKUP($B18,[1]Cost!$C$5:$CZ$500,VLOOKUP(Y$9,'[1]Table Name'!$G$2:$H$100,2,FALSE),FALSE)),"",VLOOKUP($B18,[1]Cost!$C$5:$CZ$500,VLOOKUP(Y$9,'[1]Table Name'!$G$2:$H$100,2,FALSE),FALSE))</f>
        <v/>
      </c>
      <c r="Z18" s="11">
        <f>IF(ISERROR(VLOOKUP($B18,[1]Cost!$C$5:$CZ$500,VLOOKUP(Z$9,'[1]Table Name'!$G$2:$H$100,2,FALSE),FALSE)),"",VLOOKUP($B18,[1]Cost!$C$5:$CZ$500,VLOOKUP(Z$9,'[1]Table Name'!$G$2:$H$100,2,FALSE),FALSE))</f>
        <v/>
      </c>
      <c r="AA18" s="1">
        <f>IF(ISERROR(VLOOKUP($B18,[1]Cost!$C$5:$CZ$500,VLOOKUP(AA$9,'[1]Table Name'!$G$2:$H$100,2,FALSE),FALSE)),"",VLOOKUP($B18,[1]Cost!$C$5:$CZ$500,VLOOKUP(AA$9,'[1]Table Name'!$G$2:$H$100,2,FALSE),FALSE))</f>
        <v/>
      </c>
      <c r="AB18" s="1">
        <f>IF(ISERROR(VLOOKUP($B18,[1]Cost!$C$5:$CZ$500,VLOOKUP(AB$9,'[1]Table Name'!$G$2:$H$100,2,FALSE),FALSE)),"",VLOOKUP($B18,[1]Cost!$C$5:$CZ$500,VLOOKUP(AB$9,'[1]Table Name'!$G$2:$H$100,2,FALSE),FALSE))</f>
        <v/>
      </c>
      <c r="AC18" s="1">
        <f>IF(ISERROR(VLOOKUP($B18,[1]Cost!$C$5:$CZ$500,VLOOKUP(AC$9,'[1]Table Name'!$G$2:$H$100,2,FALSE),FALSE)),"",VLOOKUP($B18,[1]Cost!$C$5:$CZ$500,VLOOKUP(AC$9,'[1]Table Name'!$G$2:$H$100,2,FALSE),FALSE))</f>
        <v/>
      </c>
      <c r="AD18" s="1">
        <f>IF(ISERROR(VLOOKUP($B18,[1]Cost!$C$5:$CZ$500,VLOOKUP(AD$9,'[1]Table Name'!$G$2:$H$100,2,FALSE),FALSE)),"",VLOOKUP($B18,[1]Cost!$C$5:$CZ$500,VLOOKUP(AD$9,'[1]Table Name'!$G$2:$H$100,2,FALSE),FALSE))</f>
        <v/>
      </c>
      <c r="AE18" s="1">
        <f>IF(ISERROR(VLOOKUP($B18,[1]Cost!$C$5:$CZ$500,VLOOKUP(AE$9,'[1]Table Name'!$G$2:$H$100,2,FALSE),FALSE)),"",VLOOKUP($B18,[1]Cost!$C$5:$CZ$500,VLOOKUP(AE$9,'[1]Table Name'!$G$2:$H$100,2,FALSE),FALSE))</f>
        <v/>
      </c>
      <c r="AF18" s="1">
        <f>IF(ISERROR(VLOOKUP($B18,[1]Cost!$C$5:$CZ$500,VLOOKUP(AF$9,'[1]Table Name'!$G$2:$H$100,2,FALSE),FALSE)),"",VLOOKUP($B18,[1]Cost!$C$5:$CZ$500,VLOOKUP(AF$9,'[1]Table Name'!$G$2:$H$100,2,FALSE),FALSE))</f>
        <v/>
      </c>
      <c r="AG18" s="1">
        <f>IF(ISERROR(VLOOKUP($B18,[1]Cost!$C$5:$CZ$500,VLOOKUP(AG$9,'[1]Table Name'!$G$2:$H$100,2,FALSE),FALSE)),"",VLOOKUP($B18,[1]Cost!$C$5:$CZ$500,VLOOKUP(AG$9,'[1]Table Name'!$G$2:$H$100,2,FALSE),FALSE))</f>
        <v/>
      </c>
      <c r="AH18" s="1">
        <f>IF(ISERROR(VLOOKUP($B18,[1]Cost!$C$5:$CZ$500,VLOOKUP(AH$9,'[1]Table Name'!$G$2:$H$100,2,FALSE),FALSE)),"",VLOOKUP($B18,[1]Cost!$C$5:$CZ$500,VLOOKUP(AH$9,'[1]Table Name'!$G$2:$H$100,2,FALSE),FALSE))</f>
        <v/>
      </c>
      <c r="AI18" s="1">
        <f>IF(ISERROR(VLOOKUP($B18,[1]Cost!$C$5:$CZ$500,VLOOKUP(AI$9,'[1]Table Name'!$G$2:$H$100,2,FALSE),FALSE)),"",VLOOKUP($B18,[1]Cost!$C$5:$CZ$500,VLOOKUP(AI$9,'[1]Table Name'!$G$2:$H$100,2,FALSE),FALSE))</f>
        <v/>
      </c>
      <c r="AJ18" s="1">
        <f>IF(ISERROR(VLOOKUP($B18,[1]Cost!$C$5:$CZ$500,VLOOKUP(AJ$9,'[1]Table Name'!$G$2:$H$100,2,FALSE),FALSE)),"",VLOOKUP($B18,[1]Cost!$C$5:$CZ$500,VLOOKUP(AJ$9,'[1]Table Name'!$G$2:$H$100,2,FALSE),FALSE))</f>
        <v/>
      </c>
      <c r="AK18" s="1">
        <f>IF(ISERROR(VLOOKUP($B18,[1]Cost!$C$5:$CZ$500,VLOOKUP(AK$9,'[1]Table Name'!$G$2:$H$100,2,FALSE),FALSE)),"",VLOOKUP($B18,[1]Cost!$C$5:$CZ$500,VLOOKUP(AK$9,'[1]Table Name'!$G$2:$H$100,2,FALSE),FALSE))</f>
        <v/>
      </c>
      <c r="AL18" s="1">
        <f>IF(ISERROR(VLOOKUP($B18,[1]Cost!$C$5:$CZ$500,VLOOKUP(AL$9,'[1]Table Name'!$G$2:$H$100,2,FALSE),FALSE)),"",VLOOKUP($B18,[1]Cost!$C$5:$CZ$500,VLOOKUP(AL$9,'[1]Table Name'!$G$2:$H$100,2,FALSE),FALSE))</f>
        <v/>
      </c>
      <c r="AM18" s="1">
        <f>IF(ISERROR(VLOOKUP($B18,[1]Cost!$C$5:$CZ$500,VLOOKUP(AM$9,'[1]Table Name'!$G$2:$H$100,2,FALSE),FALSE)),"",VLOOKUP($B18,[1]Cost!$C$5:$CZ$500,VLOOKUP(AM$9,'[1]Table Name'!$G$2:$H$100,2,FALSE),FALSE))</f>
        <v/>
      </c>
      <c r="AN18" s="1">
        <f>IF(ISERROR(VLOOKUP($B18,[1]Cost!$C$5:$CZ$500,VLOOKUP(AN$9,'[1]Table Name'!$G$2:$H$100,2,FALSE),FALSE)),"",VLOOKUP($B18,[1]Cost!$C$5:$CZ$500,VLOOKUP(AN$9,'[1]Table Name'!$G$2:$H$100,2,FALSE),FALSE))</f>
        <v/>
      </c>
      <c r="AO18" s="1">
        <f>IF(ISERROR(VLOOKUP($B18,[1]Cost!$C$5:$CZ$500,VLOOKUP(AO$9,'[1]Table Name'!$G$2:$H$100,2,FALSE),FALSE)),"",VLOOKUP($B18,[1]Cost!$C$5:$CZ$500,VLOOKUP(AO$9,'[1]Table Name'!$G$2:$H$100,2,FALSE),FALSE))</f>
        <v/>
      </c>
      <c r="AP18" s="1">
        <f>IF(ISERROR(VLOOKUP($B18,[1]Cost!$C$5:$CZ$500,VLOOKUP(AP$9,'[1]Table Name'!$G$2:$H$100,2,FALSE),FALSE)),"",VLOOKUP($B18,[1]Cost!$C$5:$CZ$500,VLOOKUP(AP$9,'[1]Table Name'!$G$2:$H$100,2,FALSE),FALSE))</f>
        <v/>
      </c>
      <c r="AQ18" s="1">
        <f>IF(ISERROR(VLOOKUP($B18,[1]Cost!$C$5:$CZ$500,VLOOKUP(AQ$9,'[1]Table Name'!$G$2:$H$100,2,FALSE),FALSE)),"",VLOOKUP($B18,[1]Cost!$C$5:$CZ$500,VLOOKUP(AQ$9,'[1]Table Name'!$G$2:$H$100,2,FALSE),FALSE))</f>
        <v/>
      </c>
      <c r="AR18" s="1">
        <f>IF(ISERROR(VLOOKUP($B18,[1]Cost!$C$5:$CZ$500,VLOOKUP(AR$9,'[1]Table Name'!$G$2:$H$100,2,FALSE),FALSE)),"",VLOOKUP($B18,[1]Cost!$C$5:$CZ$500,VLOOKUP(AR$9,'[1]Table Name'!$G$2:$H$100,2,FALSE),FALSE))</f>
        <v/>
      </c>
      <c r="AS18" s="1">
        <f>IF(ISERROR(VLOOKUP($B18,[1]Cost!$C$5:$CZ$500,VLOOKUP(AS$9,'[1]Table Name'!$G$2:$H$100,2,FALSE),FALSE)),"",VLOOKUP($B18,[1]Cost!$C$5:$CZ$500,VLOOKUP(AS$9,'[1]Table Name'!$G$2:$H$100,2,FALSE),FALSE))</f>
        <v/>
      </c>
      <c r="AT18" s="1">
        <f>IF(ISERROR(VLOOKUP($B18,[1]Cost!$C$5:$CZ$500,VLOOKUP(AT$9,'[1]Table Name'!$G$2:$H$100,2,FALSE),FALSE)),"",VLOOKUP($B18,[1]Cost!$C$5:$CZ$500,VLOOKUP(AT$9,'[1]Table Name'!$G$2:$H$100,2,FALSE),FALSE))</f>
        <v/>
      </c>
      <c r="AU18" s="1">
        <f>IF(ISERROR(VLOOKUP($B18,[1]Cost!$C$5:$CZ$500,VLOOKUP(AU$9,'[1]Table Name'!$G$2:$H$100,2,FALSE),FALSE)),"",VLOOKUP($B18,[1]Cost!$C$5:$CZ$500,VLOOKUP(AU$9,'[1]Table Name'!$G$2:$H$100,2,FALSE),FALSE))</f>
        <v/>
      </c>
      <c r="AV18" s="1">
        <f>IF(ISERROR(VLOOKUP($B18,[1]Cost!$C$5:$CZ$500,VLOOKUP(AV$9,'[1]Table Name'!$G$2:$H$100,2,FALSE),FALSE)),"",VLOOKUP($B18,[1]Cost!$C$5:$CZ$500,VLOOKUP(AV$9,'[1]Table Name'!$G$2:$H$100,2,FALSE),FALSE))</f>
        <v/>
      </c>
      <c r="AW18" s="1">
        <f>IF(ISERROR(VLOOKUP($B18,[1]Cost!$C$5:$CZ$500,VLOOKUP(AW$9,'[1]Table Name'!$G$2:$H$100,2,FALSE),FALSE)),"",VLOOKUP($B18,[1]Cost!$C$5:$CZ$500,VLOOKUP(AW$9,'[1]Table Name'!$G$2:$H$100,2,FALSE),FALSE))</f>
        <v/>
      </c>
      <c r="AX18" s="1">
        <f>IF(ISERROR(VLOOKUP($B18,[1]Cost!$C$5:$CZ$500,VLOOKUP(AX$9,'[1]Table Name'!$G$2:$H$100,2,FALSE),FALSE)),"",VLOOKUP($B18,[1]Cost!$C$5:$CZ$500,VLOOKUP(AX$9,'[1]Table Name'!$G$2:$H$100,2,FALSE),FALSE))</f>
        <v/>
      </c>
      <c r="AY18" s="1">
        <f>IF(ISERROR(VLOOKUP($B18,[1]Cost!$C$5:$CZ$500,VLOOKUP(AY$9,'[1]Table Name'!$G$2:$H$100,2,FALSE),FALSE)),"",VLOOKUP($B18,[1]Cost!$C$5:$CZ$500,VLOOKUP(AY$9,'[1]Table Name'!$G$2:$H$100,2,FALSE),FALSE))</f>
        <v/>
      </c>
      <c r="AZ18" s="1">
        <f>IF(ISERROR(VLOOKUP($B18,[1]Cost!$C$5:$CZ$500,VLOOKUP(AZ$9,'[1]Table Name'!$G$2:$H$100,2,FALSE),FALSE)),"",VLOOKUP($B18,[1]Cost!$C$5:$CZ$500,VLOOKUP(AZ$9,'[1]Table Name'!$G$2:$H$100,2,FALSE),FALSE))</f>
        <v/>
      </c>
      <c r="BA18" s="1">
        <f>IF(ISERROR(VLOOKUP($B18,[1]Cost!$C$5:$CZ$500,VLOOKUP(BA$9,'[1]Table Name'!$G$2:$H$100,2,FALSE),FALSE)),"",VLOOKUP($B18,[1]Cost!$C$5:$CZ$500,VLOOKUP(BA$9,'[1]Table Name'!$G$2:$H$100,2,FALSE),FALSE))</f>
        <v/>
      </c>
      <c r="BB18" s="1">
        <f>IF(ISERROR(VLOOKUP($B18,[1]Cost!$C$5:$CZ$500,VLOOKUP(BB$9,'[1]Table Name'!$G$2:$H$100,2,FALSE),FALSE)),"",VLOOKUP($B18,[1]Cost!$C$5:$CZ$500,VLOOKUP(BB$9,'[1]Table Name'!$G$2:$H$100,2,FALSE),FALSE))</f>
        <v/>
      </c>
      <c r="BC18" s="1">
        <f>IF(ISERROR(VLOOKUP($B18,[1]Cost!$C$5:$CZ$500,VLOOKUP(BC$9,'[1]Table Name'!$G$2:$H$100,2,FALSE),FALSE)),"",VLOOKUP($B18,[1]Cost!$C$5:$CZ$500,VLOOKUP(BC$9,'[1]Table Name'!$G$2:$H$100,2,FALSE),FALSE))</f>
        <v/>
      </c>
      <c r="BD18" s="1">
        <f>IF(ISERROR(VLOOKUP($B18,[1]Cost!$C$5:$CZ$500,VLOOKUP(BD$9,'[1]Table Name'!$G$2:$H$100,2,FALSE),FALSE)),"",VLOOKUP($B18,[1]Cost!$C$5:$CZ$500,VLOOKUP(BD$9,'[1]Table Name'!$G$2:$H$100,2,FALSE),FALSE))</f>
        <v/>
      </c>
      <c r="BE18" s="1">
        <f>IF(ISERROR(VLOOKUP($B18,[1]Cost!$C$5:$CZ$500,VLOOKUP(BE$9,'[1]Table Name'!$G$2:$H$100,2,FALSE),FALSE)),"",VLOOKUP($B18,[1]Cost!$C$5:$CZ$500,VLOOKUP(BE$9,'[1]Table Name'!$G$2:$H$100,2,FALSE),FALSE))</f>
        <v/>
      </c>
      <c r="BF18" s="1">
        <f>IF(ISERROR(VLOOKUP($B18,[1]Cost!$C$5:$CZ$500,VLOOKUP(BF$9,'[1]Table Name'!$G$2:$H$100,2,FALSE),FALSE)),"",VLOOKUP($B18,[1]Cost!$C$5:$CZ$500,VLOOKUP(BF$9,'[1]Table Name'!$G$2:$H$100,2,FALSE),FALSE))</f>
        <v/>
      </c>
      <c r="BG18" s="1">
        <f>IF(ISERROR(VLOOKUP($B18,[1]Cost!$C$5:$CZ$500,VLOOKUP(BG$9,'[1]Table Name'!$G$2:$H$100,2,FALSE),FALSE)),"",VLOOKUP($B18,[1]Cost!$C$5:$CZ$500,VLOOKUP(BG$9,'[1]Table Name'!$G$2:$H$100,2,FALSE),FALSE))</f>
        <v/>
      </c>
      <c r="BH18" s="1">
        <f>IF(ISERROR(VLOOKUP($B18,[1]Cost!$C$5:$CZ$500,VLOOKUP(BH$9,'[1]Table Name'!$G$2:$H$100,2,FALSE),FALSE)),"",VLOOKUP($B18,[1]Cost!$C$5:$CZ$500,VLOOKUP(BH$9,'[1]Table Name'!$G$2:$H$100,2,FALSE),FALSE))</f>
        <v/>
      </c>
      <c r="BI18" s="1">
        <f>IF(ISERROR(VLOOKUP($B18,[1]Cost!$C$5:$CZ$500,VLOOKUP(BI$9,'[1]Table Name'!$G$2:$H$100,2,FALSE),FALSE)),"",VLOOKUP($B18,[1]Cost!$C$5:$CZ$500,VLOOKUP(BI$9,'[1]Table Name'!$G$2:$H$100,2,FALSE),FALSE))</f>
        <v/>
      </c>
      <c r="BJ18" s="1">
        <f>IF(ISERROR(VLOOKUP($B18,[1]Cost!$C$5:$CZ$500,VLOOKUP(BJ$9,'[1]Table Name'!$G$2:$H$100,2,FALSE),FALSE)),"",VLOOKUP($B18,[1]Cost!$C$5:$CZ$500,VLOOKUP(BJ$9,'[1]Table Name'!$G$2:$H$100,2,FALSE),FALSE))</f>
        <v/>
      </c>
      <c r="BK18" s="1">
        <f>IF(ISERROR(VLOOKUP($B18,[1]Cost!$C$5:$CZ$500,VLOOKUP(BK$9,'[1]Table Name'!$G$2:$H$100,2,FALSE),FALSE)),"",VLOOKUP($B18,[1]Cost!$C$5:$CZ$500,VLOOKUP(BK$9,'[1]Table Name'!$G$2:$H$100,2,FALSE),FALSE))</f>
        <v/>
      </c>
      <c r="BL18" s="1">
        <f>IF(ISERROR(VLOOKUP($B18,[1]Cost!$C$5:$CZ$500,VLOOKUP(BL$9,'[1]Table Name'!$G$2:$H$100,2,FALSE),FALSE)),"",VLOOKUP($B18,[1]Cost!$C$5:$CZ$500,VLOOKUP(BL$9,'[1]Table Name'!$G$2:$H$100,2,FALSE),FALSE))</f>
        <v/>
      </c>
      <c r="BM18" s="1">
        <f>IF(ISERROR(VLOOKUP($B18,[1]Cost!$C$5:$CZ$500,VLOOKUP(BM$9,'[1]Table Name'!$G$2:$H$100,2,FALSE),FALSE)),"",VLOOKUP($B18,[1]Cost!$C$5:$CZ$500,VLOOKUP(BM$9,'[1]Table Name'!$G$2:$H$100,2,FALSE),FALSE))</f>
        <v/>
      </c>
      <c r="BN18" s="1">
        <f>IF(ISERROR(VLOOKUP($B18,[1]Cost!$C$5:$CZ$500,VLOOKUP(BN$9,'[1]Table Name'!$G$2:$H$100,2,FALSE),FALSE)),"",VLOOKUP($B18,[1]Cost!$C$5:$CZ$500,VLOOKUP(BN$9,'[1]Table Name'!$G$2:$H$100,2,FALSE),FALSE))</f>
        <v/>
      </c>
      <c r="BO18" s="1">
        <f>IF(ISERROR(VLOOKUP($B18,[1]Cost!$C$5:$CZ$500,VLOOKUP(BO$9,'[1]Table Name'!$G$2:$H$100,2,FALSE),FALSE)),"",VLOOKUP($B18,[1]Cost!$C$5:$CZ$500,VLOOKUP(BO$9,'[1]Table Name'!$G$2:$H$100,2,FALSE),FALSE))</f>
        <v/>
      </c>
      <c r="BP18" s="1">
        <f>IF(ISERROR(VLOOKUP($B18,[1]Cost!$C$5:$CZ$500,VLOOKUP(BP$9,'[1]Table Name'!$G$2:$H$100,2,FALSE),FALSE)),"",VLOOKUP($B18,[1]Cost!$C$5:$CZ$500,VLOOKUP(BP$9,'[1]Table Name'!$G$2:$H$100,2,FALSE),FALSE))</f>
        <v/>
      </c>
      <c r="BQ18" s="1">
        <f>IF(ISERROR(VLOOKUP($B18,[1]Cost!$C$5:$CZ$500,VLOOKUP(BQ$9,'[1]Table Name'!$G$2:$H$100,2,FALSE),FALSE)),"",VLOOKUP($B18,[1]Cost!$C$5:$CZ$500,VLOOKUP(BQ$9,'[1]Table Name'!$G$2:$H$100,2,FALSE),FALSE))</f>
        <v/>
      </c>
      <c r="BR18" s="1">
        <f>IF(ISERROR(VLOOKUP($B18,[1]Cost!$C$5:$CZ$500,VLOOKUP(BR$9,'[1]Table Name'!$G$2:$H$100,2,FALSE),FALSE)),"",VLOOKUP($B18,[1]Cost!$C$5:$CZ$500,VLOOKUP(BR$9,'[1]Table Name'!$G$2:$H$100,2,FALSE),FALSE))</f>
        <v/>
      </c>
      <c r="BS18" s="1">
        <f>IF(ISERROR(VLOOKUP($B18,[1]Cost!$C$5:$CZ$500,VLOOKUP(BS$9,'[1]Table Name'!$G$2:$H$100,2,FALSE),FALSE)),"",VLOOKUP($B18,[1]Cost!$C$5:$CZ$500,VLOOKUP(BS$9,'[1]Table Name'!$G$2:$H$100,2,FALSE),FALSE))</f>
        <v/>
      </c>
      <c r="BT18" s="1">
        <f>IF(ISERROR(VLOOKUP($B18,[1]Cost!$C$5:$CZ$500,VLOOKUP(BT$9,'[1]Table Name'!$G$2:$H$100,2,FALSE),FALSE)),"",VLOOKUP($B18,[1]Cost!$C$5:$CZ$500,VLOOKUP(BT$9,'[1]Table Name'!$G$2:$H$100,2,FALSE),FALSE))</f>
        <v/>
      </c>
      <c r="BU18" s="1">
        <f>IF(ISERROR(VLOOKUP($B18,[1]Cost!$C$5:$CZ$500,VLOOKUP(BU$9,'[1]Table Name'!$G$2:$H$100,2,FALSE),FALSE)),"",VLOOKUP($B18,[1]Cost!$C$5:$CZ$500,VLOOKUP(BU$9,'[1]Table Name'!$G$2:$H$100,2,FALSE),FALSE))</f>
        <v/>
      </c>
      <c r="BV18" s="1">
        <f>IF(ISERROR(VLOOKUP($B18,[1]Cost!$C$5:$CZ$500,VLOOKUP(BV$9,'[1]Table Name'!$G$2:$H$100,2,FALSE),FALSE)),"",VLOOKUP($B18,[1]Cost!$C$5:$CZ$500,VLOOKUP(BV$9,'[1]Table Name'!$G$2:$H$100,2,FALSE),FALSE))</f>
        <v/>
      </c>
      <c r="BW18" s="1">
        <f>IF(ISERROR(VLOOKUP($B18,[1]Cost!$C$5:$CZ$500,VLOOKUP(BW$9,'[1]Table Name'!$G$2:$H$100,2,FALSE),FALSE)),"",VLOOKUP($B18,[1]Cost!$C$5:$CZ$500,VLOOKUP(BW$9,'[1]Table Name'!$G$2:$H$100,2,FALSE),FALSE))</f>
        <v/>
      </c>
      <c r="BX18" s="1">
        <f>IF(ISERROR(VLOOKUP($B18,[1]Cost!$C$5:$CZ$500,VLOOKUP(BX$9,'[1]Table Name'!$G$2:$H$100,2,FALSE),FALSE)),"",VLOOKUP($B18,[1]Cost!$C$5:$CZ$500,VLOOKUP(BX$9,'[1]Table Name'!$G$2:$H$100,2,FALSE),FALSE))</f>
        <v/>
      </c>
      <c r="BY18" s="1">
        <f>IF(ISERROR(VLOOKUP($B18,[1]Cost!$C$5:$CZ$500,VLOOKUP(BY$9,'[1]Table Name'!$G$2:$H$100,2,FALSE),FALSE)),"",VLOOKUP($B18,[1]Cost!$C$5:$CZ$500,VLOOKUP(BY$9,'[1]Table Name'!$G$2:$H$100,2,FALSE),FALSE))</f>
        <v/>
      </c>
      <c r="BZ18" s="137">
        <f>IF(ISERROR(VLOOKUP($B18,[1]Cost!$C$5:$CZ$500,VLOOKUP(BZ$9,'[1]Table Name'!$G$2:$H$100,2,FALSE),FALSE)),"",VLOOKUP($B18,[1]Cost!$C$5:$CZ$500,VLOOKUP(BZ$9,'[1]Table Name'!$G$2:$H$100,2,FALSE),FALSE))</f>
        <v/>
      </c>
      <c r="CA18" s="1">
        <f>IF(ISERROR(VLOOKUP($B18,[1]Cost!$C$5:$CZ$500,VLOOKUP(CA$9,'[1]Table Name'!$G$2:$H$100,2,FALSE),FALSE)),"",VLOOKUP($B18,[1]Cost!$C$5:$CZ$500,VLOOKUP(CA$9,'[1]Table Name'!$G$2:$H$100,2,FALSE),FALSE))</f>
        <v/>
      </c>
      <c r="CB18" s="1">
        <f>IF(ISERROR(VLOOKUP($B18,[1]Cost!$C$5:$CZ$500,VLOOKUP(CB$9,'[1]Table Name'!$G$2:$H$100,2,FALSE),FALSE)),"",VLOOKUP($B18,[1]Cost!$C$5:$CZ$500,VLOOKUP(CB$9,'[1]Table Name'!$G$2:$H$100,2,FALSE),FALSE))</f>
        <v/>
      </c>
      <c r="CC18" s="1">
        <f>IF(ISERROR(VLOOKUP($B18,[1]Cost!$C$5:$CZ$500,VLOOKUP(CC$9,'[1]Table Name'!$G$2:$H$100,2,FALSE),FALSE)),"",VLOOKUP($B18,[1]Cost!$C$5:$CZ$500,VLOOKUP(CC$9,'[1]Table Name'!$G$2:$H$100,2,FALSE),FALSE))</f>
        <v/>
      </c>
      <c r="CD18" s="3" t="n"/>
      <c r="CE18" s="3" t="n"/>
      <c r="CF18" s="3" t="n"/>
      <c r="CG18" s="3" t="n"/>
      <c r="CH18" s="3" t="n"/>
      <c r="CI18" s="3" t="n"/>
      <c r="CJ18" s="3" t="n"/>
    </row>
    <row r="19">
      <c r="B19" s="1">
        <f t="array" ref="B19">IF(ISERROR(INDEX([1]Cost!$C$5:$C$361,MATCH(0,COUNTIF(B$9:B18,[1]Cost!$C$5:$C$361)+([1]Cost!$D$5:$D$361&lt;&gt;$B$4),0))),"",INDEX([1]Cost!$C$5:$C$361,MATCH(0,COUNTIF(B$9:B18,[1]Cost!$C$5:$C$361)+([1]Cost!$D$5:$D$361&lt;&gt;$B$4),0)))</f>
        <v/>
      </c>
      <c r="C19" s="1">
        <f>IF(ISERROR(VLOOKUP($B19,[1]Cost!$C$5:$CZ$500,VLOOKUP(C$9,'[1]Table Name'!$G$2:$H$100,2,FALSE),FALSE)),"",VLOOKUP($B19,[1]Cost!$C$5:$CZ$500,VLOOKUP(C$9,'[1]Table Name'!$G$2:$H$100,2,FALSE),FALSE))</f>
        <v/>
      </c>
      <c r="D19" s="1">
        <f>IF(ISERROR(VLOOKUP($B19,[1]Cost!$C$5:$CZ$500,VLOOKUP(D$9,'[1]Table Name'!$G$2:$H$100,2,FALSE),FALSE)),"",VLOOKUP($B19,[1]Cost!$C$5:$CZ$500,VLOOKUP(D$9,'[1]Table Name'!$G$2:$H$100,2,FALSE),FALSE))</f>
        <v/>
      </c>
      <c r="E19" s="1">
        <f>IF(ISERROR(VLOOKUP($B19,[1]Cost!$C$5:$CZ$500,VLOOKUP(E$9,'[1]Table Name'!$G$2:$H$100,2,FALSE),FALSE)),"",VLOOKUP($B19,[1]Cost!$C$5:$CZ$500,VLOOKUP(E$9,'[1]Table Name'!$G$2:$H$100,2,FALSE),FALSE))</f>
        <v/>
      </c>
      <c r="F19" s="1">
        <f>IF(ISERROR(VLOOKUP($B19,[1]Cost!$C$5:$CZ$500,VLOOKUP(F$9,'[1]Table Name'!$G$2:$H$100,2,FALSE),FALSE)),"",VLOOKUP($B19,[1]Cost!$C$5:$CZ$500,VLOOKUP(F$9,'[1]Table Name'!$G$2:$H$100,2,FALSE),FALSE))</f>
        <v/>
      </c>
      <c r="G19" s="1">
        <f>IF(ISERROR(VLOOKUP($B19,[1]Cost!$C$5:$CZ$500,VLOOKUP(G$9,'[1]Table Name'!$G$2:$H$100,2,FALSE),FALSE)),"",VLOOKUP($B19,[1]Cost!$C$5:$CZ$500,VLOOKUP(G$9,'[1]Table Name'!$G$2:$H$100,2,FALSE),FALSE))</f>
        <v/>
      </c>
      <c r="H19" s="1">
        <f>IF(ISERROR(VLOOKUP($B19,[1]Cost!$C$5:$CZ$500,VLOOKUP(H$9,'[1]Table Name'!$G$2:$H$100,2,FALSE),FALSE)),"",VLOOKUP($B19,[1]Cost!$C$5:$CZ$500,VLOOKUP(H$9,'[1]Table Name'!$G$2:$H$100,2,FALSE),FALSE))</f>
        <v/>
      </c>
      <c r="I19" s="1">
        <f>IF(ISERROR(VLOOKUP($B19,[1]Cost!$C$5:$CZ$500,VLOOKUP(I$9,'[1]Table Name'!$G$2:$H$100,2,FALSE),FALSE)),"",VLOOKUP($B19,[1]Cost!$C$5:$CZ$500,VLOOKUP(I$9,'[1]Table Name'!$G$2:$H$100,2,FALSE),FALSE))</f>
        <v/>
      </c>
      <c r="J19" s="1">
        <f>IF(ISERROR(VLOOKUP($B19,[1]Cost!$C$5:$CZ$500,VLOOKUP(J$9,'[1]Table Name'!$G$2:$H$100,2,FALSE),FALSE)),"",VLOOKUP($B19,[1]Cost!$C$5:$CZ$500,VLOOKUP(J$9,'[1]Table Name'!$G$2:$H$100,2,FALSE),FALSE))</f>
        <v/>
      </c>
      <c r="K19" s="1">
        <f>IF(ISERROR(VLOOKUP($B19,[1]Cost!$C$5:$CZ$500,VLOOKUP(K$9,'[1]Table Name'!$G$2:$H$100,2,FALSE),FALSE)),"",VLOOKUP($B19,[1]Cost!$C$5:$CZ$500,VLOOKUP(K$9,'[1]Table Name'!$G$2:$H$100,2,FALSE),FALSE))</f>
        <v/>
      </c>
      <c r="L19" s="1">
        <f>IF(ISERROR(VLOOKUP($B19,[1]Cost!$C$5:$CZ$500,VLOOKUP(L$9,'[1]Table Name'!$G$2:$H$100,2,FALSE),FALSE)),"",VLOOKUP($B19,[1]Cost!$C$5:$CZ$500,VLOOKUP(L$9,'[1]Table Name'!$G$2:$H$100,2,FALSE),FALSE))</f>
        <v/>
      </c>
      <c r="M19" s="1">
        <f>IF(ISERROR(VLOOKUP($B19,[1]Cost!$C$5:$CZ$500,VLOOKUP(M$9,'[1]Table Name'!$G$2:$H$100,2,FALSE),FALSE)),"",VLOOKUP($B19,[1]Cost!$C$5:$CZ$500,VLOOKUP(M$9,'[1]Table Name'!$G$2:$H$100,2,FALSE),FALSE))</f>
        <v/>
      </c>
      <c r="N19" s="1">
        <f>IF(ISERROR(VLOOKUP($B19,[1]Cost!$C$5:$CZ$500,VLOOKUP(N$9,'[1]Table Name'!$G$2:$H$100,2,FALSE),FALSE)),"",VLOOKUP($B19,[1]Cost!$C$5:$CZ$500,VLOOKUP(N$9,'[1]Table Name'!$G$2:$H$100,2,FALSE),FALSE))</f>
        <v/>
      </c>
      <c r="O19" s="1">
        <f>IF(ISERROR(VLOOKUP($B19,[1]Cost!$C$5:$CZ$500,VLOOKUP(O$9,'[1]Table Name'!$G$2:$H$100,2,FALSE),FALSE)),"",VLOOKUP($B19,[1]Cost!$C$5:$CZ$500,VLOOKUP(O$9,'[1]Table Name'!$G$2:$H$100,2,FALSE),FALSE))</f>
        <v/>
      </c>
      <c r="P19" s="1">
        <f>IF(ISERROR(VLOOKUP($B19,[1]Cost!$C$5:$CZ$500,VLOOKUP(P$9,'[1]Table Name'!$G$2:$H$100,2,FALSE),FALSE)),"",VLOOKUP($B19,[1]Cost!$C$5:$CZ$500,VLOOKUP(P$9,'[1]Table Name'!$G$2:$H$100,2,FALSE),FALSE))</f>
        <v/>
      </c>
      <c r="Q19" s="1">
        <f>IF(ISERROR(VLOOKUP($B19,[1]Cost!$C$5:$CZ$500,VLOOKUP(Q$9,'[1]Table Name'!$G$2:$H$100,2,FALSE),FALSE)),"",VLOOKUP($B19,[1]Cost!$C$5:$CZ$500,VLOOKUP(Q$9,'[1]Table Name'!$G$2:$H$100,2,FALSE),FALSE))</f>
        <v/>
      </c>
      <c r="R19" s="1">
        <f>IF(ISERROR(VLOOKUP($B19,[1]Cost!$C$5:$CZ$500,VLOOKUP(R$9,'[1]Table Name'!$G$2:$H$100,2,FALSE),FALSE)),"",VLOOKUP($B19,[1]Cost!$C$5:$CZ$500,VLOOKUP(R$9,'[1]Table Name'!$G$2:$H$100,2,FALSE),FALSE))</f>
        <v/>
      </c>
      <c r="S19" s="1">
        <f>IF(ISERROR(VLOOKUP($B19,[1]Cost!$C$5:$CZ$500,VLOOKUP(S$9,'[1]Table Name'!$G$2:$H$100,2,FALSE),FALSE)),"",VLOOKUP($B19,[1]Cost!$C$5:$CZ$500,VLOOKUP(S$9,'[1]Table Name'!$G$2:$H$100,2,FALSE),FALSE))</f>
        <v/>
      </c>
      <c r="T19" s="1">
        <f>IF(ISERROR(VLOOKUP($B19,[1]Cost!$C$5:$CZ$500,VLOOKUP(T$9,'[1]Table Name'!$G$2:$H$100,2,FALSE),FALSE)),"",VLOOKUP($B19,[1]Cost!$C$5:$CZ$500,VLOOKUP(T$9,'[1]Table Name'!$G$2:$H$100,2,FALSE),FALSE))</f>
        <v/>
      </c>
      <c r="U19" s="1">
        <f>IF(ISERROR(VLOOKUP($B19,[1]Cost!$C$5:$CZ$500,VLOOKUP(U$9,'[1]Table Name'!$G$2:$H$100,2,FALSE),FALSE)),"",VLOOKUP($B19,[1]Cost!$C$5:$CZ$500,VLOOKUP(U$9,'[1]Table Name'!$G$2:$H$100,2,FALSE),FALSE))</f>
        <v/>
      </c>
      <c r="V19" s="1">
        <f>IF(ISERROR(VLOOKUP($B19,[1]Cost!$C$5:$CZ$500,VLOOKUP(V$9,'[1]Table Name'!$G$2:$H$100,2,FALSE),FALSE)),"",VLOOKUP($B19,[1]Cost!$C$5:$CZ$500,VLOOKUP(V$9,'[1]Table Name'!$G$2:$H$100,2,FALSE),FALSE))</f>
        <v/>
      </c>
      <c r="W19" s="1">
        <f>IF(ISERROR(VLOOKUP($B19,[1]Cost!$C$5:$CZ$500,VLOOKUP(W$9,'[1]Table Name'!$G$2:$H$100,2,FALSE),FALSE)),"",VLOOKUP($B19,[1]Cost!$C$5:$CZ$500,VLOOKUP(W$9,'[1]Table Name'!$G$2:$H$100,2,FALSE),FALSE))</f>
        <v/>
      </c>
      <c r="X19" s="1">
        <f>IF(ISERROR(VLOOKUP($B19,[1]Cost!$C$5:$CZ$500,VLOOKUP(X$9,'[1]Table Name'!$G$2:$H$100,2,FALSE),FALSE)),0,VLOOKUP($B19,[1]Cost!$C$5:$CZ$500,VLOOKUP(X$9,'[1]Table Name'!$G$2:$H$100,2,FALSE),FALSE))</f>
        <v/>
      </c>
      <c r="Y19" s="1">
        <f>IF(ISERROR(VLOOKUP($B19,[1]Cost!$C$5:$CZ$500,VLOOKUP(Y$9,'[1]Table Name'!$G$2:$H$100,2,FALSE),FALSE)),"",VLOOKUP($B19,[1]Cost!$C$5:$CZ$500,VLOOKUP(Y$9,'[1]Table Name'!$G$2:$H$100,2,FALSE),FALSE))</f>
        <v/>
      </c>
      <c r="Z19" s="11">
        <f>IF(ISERROR(VLOOKUP($B19,[1]Cost!$C$5:$CZ$500,VLOOKUP(Z$9,'[1]Table Name'!$G$2:$H$100,2,FALSE),FALSE)),"",VLOOKUP($B19,[1]Cost!$C$5:$CZ$500,VLOOKUP(Z$9,'[1]Table Name'!$G$2:$H$100,2,FALSE),FALSE))</f>
        <v/>
      </c>
      <c r="AA19" s="1">
        <f>IF(ISERROR(VLOOKUP($B19,[1]Cost!$C$5:$CZ$500,VLOOKUP(AA$9,'[1]Table Name'!$G$2:$H$100,2,FALSE),FALSE)),"",VLOOKUP($B19,[1]Cost!$C$5:$CZ$500,VLOOKUP(AA$9,'[1]Table Name'!$G$2:$H$100,2,FALSE),FALSE))</f>
        <v/>
      </c>
      <c r="AB19" s="1">
        <f>IF(ISERROR(VLOOKUP($B19,[1]Cost!$C$5:$CZ$500,VLOOKUP(AB$9,'[1]Table Name'!$G$2:$H$100,2,FALSE),FALSE)),"",VLOOKUP($B19,[1]Cost!$C$5:$CZ$500,VLOOKUP(AB$9,'[1]Table Name'!$G$2:$H$100,2,FALSE),FALSE))</f>
        <v/>
      </c>
      <c r="AC19" s="1">
        <f>IF(ISERROR(VLOOKUP($B19,[1]Cost!$C$5:$CZ$500,VLOOKUP(AC$9,'[1]Table Name'!$G$2:$H$100,2,FALSE),FALSE)),"",VLOOKUP($B19,[1]Cost!$C$5:$CZ$500,VLOOKUP(AC$9,'[1]Table Name'!$G$2:$H$100,2,FALSE),FALSE))</f>
        <v/>
      </c>
      <c r="AD19" s="1">
        <f>IF(ISERROR(VLOOKUP($B19,[1]Cost!$C$5:$CZ$500,VLOOKUP(AD$9,'[1]Table Name'!$G$2:$H$100,2,FALSE),FALSE)),"",VLOOKUP($B19,[1]Cost!$C$5:$CZ$500,VLOOKUP(AD$9,'[1]Table Name'!$G$2:$H$100,2,FALSE),FALSE))</f>
        <v/>
      </c>
      <c r="AE19" s="1">
        <f>IF(ISERROR(VLOOKUP($B19,[1]Cost!$C$5:$CZ$500,VLOOKUP(AE$9,'[1]Table Name'!$G$2:$H$100,2,FALSE),FALSE)),"",VLOOKUP($B19,[1]Cost!$C$5:$CZ$500,VLOOKUP(AE$9,'[1]Table Name'!$G$2:$H$100,2,FALSE),FALSE))</f>
        <v/>
      </c>
      <c r="AF19" s="1">
        <f>IF(ISERROR(VLOOKUP($B19,[1]Cost!$C$5:$CZ$500,VLOOKUP(AF$9,'[1]Table Name'!$G$2:$H$100,2,FALSE),FALSE)),"",VLOOKUP($B19,[1]Cost!$C$5:$CZ$500,VLOOKUP(AF$9,'[1]Table Name'!$G$2:$H$100,2,FALSE),FALSE))</f>
        <v/>
      </c>
      <c r="AG19" s="1">
        <f>IF(ISERROR(VLOOKUP($B19,[1]Cost!$C$5:$CZ$500,VLOOKUP(AG$9,'[1]Table Name'!$G$2:$H$100,2,FALSE),FALSE)),"",VLOOKUP($B19,[1]Cost!$C$5:$CZ$500,VLOOKUP(AG$9,'[1]Table Name'!$G$2:$H$100,2,FALSE),FALSE))</f>
        <v/>
      </c>
      <c r="AH19" s="1">
        <f>IF(ISERROR(VLOOKUP($B19,[1]Cost!$C$5:$CZ$500,VLOOKUP(AH$9,'[1]Table Name'!$G$2:$H$100,2,FALSE),FALSE)),"",VLOOKUP($B19,[1]Cost!$C$5:$CZ$500,VLOOKUP(AH$9,'[1]Table Name'!$G$2:$H$100,2,FALSE),FALSE))</f>
        <v/>
      </c>
      <c r="AI19" s="1">
        <f>IF(ISERROR(VLOOKUP($B19,[1]Cost!$C$5:$CZ$500,VLOOKUP(AI$9,'[1]Table Name'!$G$2:$H$100,2,FALSE),FALSE)),"",VLOOKUP($B19,[1]Cost!$C$5:$CZ$500,VLOOKUP(AI$9,'[1]Table Name'!$G$2:$H$100,2,FALSE),FALSE))</f>
        <v/>
      </c>
      <c r="AJ19" s="1">
        <f>IF(ISERROR(VLOOKUP($B19,[1]Cost!$C$5:$CZ$500,VLOOKUP(AJ$9,'[1]Table Name'!$G$2:$H$100,2,FALSE),FALSE)),"",VLOOKUP($B19,[1]Cost!$C$5:$CZ$500,VLOOKUP(AJ$9,'[1]Table Name'!$G$2:$H$100,2,FALSE),FALSE))</f>
        <v/>
      </c>
      <c r="AK19" s="1">
        <f>IF(ISERROR(VLOOKUP($B19,[1]Cost!$C$5:$CZ$500,VLOOKUP(AK$9,'[1]Table Name'!$G$2:$H$100,2,FALSE),FALSE)),"",VLOOKUP($B19,[1]Cost!$C$5:$CZ$500,VLOOKUP(AK$9,'[1]Table Name'!$G$2:$H$100,2,FALSE),FALSE))</f>
        <v/>
      </c>
      <c r="AL19" s="1">
        <f>IF(ISERROR(VLOOKUP($B19,[1]Cost!$C$5:$CZ$500,VLOOKUP(AL$9,'[1]Table Name'!$G$2:$H$100,2,FALSE),FALSE)),"",VLOOKUP($B19,[1]Cost!$C$5:$CZ$500,VLOOKUP(AL$9,'[1]Table Name'!$G$2:$H$100,2,FALSE),FALSE))</f>
        <v/>
      </c>
      <c r="AM19" s="1">
        <f>IF(ISERROR(VLOOKUP($B19,[1]Cost!$C$5:$CZ$500,VLOOKUP(AM$9,'[1]Table Name'!$G$2:$H$100,2,FALSE),FALSE)),"",VLOOKUP($B19,[1]Cost!$C$5:$CZ$500,VLOOKUP(AM$9,'[1]Table Name'!$G$2:$H$100,2,FALSE),FALSE))</f>
        <v/>
      </c>
      <c r="AN19" s="1">
        <f>IF(ISERROR(VLOOKUP($B19,[1]Cost!$C$5:$CZ$500,VLOOKUP(AN$9,'[1]Table Name'!$G$2:$H$100,2,FALSE),FALSE)),"",VLOOKUP($B19,[1]Cost!$C$5:$CZ$500,VLOOKUP(AN$9,'[1]Table Name'!$G$2:$H$100,2,FALSE),FALSE))</f>
        <v/>
      </c>
      <c r="AO19" s="1">
        <f>IF(ISERROR(VLOOKUP($B19,[1]Cost!$C$5:$CZ$500,VLOOKUP(AO$9,'[1]Table Name'!$G$2:$H$100,2,FALSE),FALSE)),"",VLOOKUP($B19,[1]Cost!$C$5:$CZ$500,VLOOKUP(AO$9,'[1]Table Name'!$G$2:$H$100,2,FALSE),FALSE))</f>
        <v/>
      </c>
      <c r="AP19" s="1">
        <f>IF(ISERROR(VLOOKUP($B19,[1]Cost!$C$5:$CZ$500,VLOOKUP(AP$9,'[1]Table Name'!$G$2:$H$100,2,FALSE),FALSE)),"",VLOOKUP($B19,[1]Cost!$C$5:$CZ$500,VLOOKUP(AP$9,'[1]Table Name'!$G$2:$H$100,2,FALSE),FALSE))</f>
        <v/>
      </c>
      <c r="AQ19" s="1">
        <f>IF(ISERROR(VLOOKUP($B19,[1]Cost!$C$5:$CZ$500,VLOOKUP(AQ$9,'[1]Table Name'!$G$2:$H$100,2,FALSE),FALSE)),"",VLOOKUP($B19,[1]Cost!$C$5:$CZ$500,VLOOKUP(AQ$9,'[1]Table Name'!$G$2:$H$100,2,FALSE),FALSE))</f>
        <v/>
      </c>
      <c r="AR19" s="1">
        <f>IF(ISERROR(VLOOKUP($B19,[1]Cost!$C$5:$CZ$500,VLOOKUP(AR$9,'[1]Table Name'!$G$2:$H$100,2,FALSE),FALSE)),"",VLOOKUP($B19,[1]Cost!$C$5:$CZ$500,VLOOKUP(AR$9,'[1]Table Name'!$G$2:$H$100,2,FALSE),FALSE))</f>
        <v/>
      </c>
      <c r="AS19" s="1">
        <f>IF(ISERROR(VLOOKUP($B19,[1]Cost!$C$5:$CZ$500,VLOOKUP(AS$9,'[1]Table Name'!$G$2:$H$100,2,FALSE),FALSE)),"",VLOOKUP($B19,[1]Cost!$C$5:$CZ$500,VLOOKUP(AS$9,'[1]Table Name'!$G$2:$H$100,2,FALSE),FALSE))</f>
        <v/>
      </c>
      <c r="AT19" s="1">
        <f>IF(ISERROR(VLOOKUP($B19,[1]Cost!$C$5:$CZ$500,VLOOKUP(AT$9,'[1]Table Name'!$G$2:$H$100,2,FALSE),FALSE)),"",VLOOKUP($B19,[1]Cost!$C$5:$CZ$500,VLOOKUP(AT$9,'[1]Table Name'!$G$2:$H$100,2,FALSE),FALSE))</f>
        <v/>
      </c>
      <c r="AU19" s="1">
        <f>IF(ISERROR(VLOOKUP($B19,[1]Cost!$C$5:$CZ$500,VLOOKUP(AU$9,'[1]Table Name'!$G$2:$H$100,2,FALSE),FALSE)),"",VLOOKUP($B19,[1]Cost!$C$5:$CZ$500,VLOOKUP(AU$9,'[1]Table Name'!$G$2:$H$100,2,FALSE),FALSE))</f>
        <v/>
      </c>
      <c r="AV19" s="1">
        <f>IF(ISERROR(VLOOKUP($B19,[1]Cost!$C$5:$CZ$500,VLOOKUP(AV$9,'[1]Table Name'!$G$2:$H$100,2,FALSE),FALSE)),"",VLOOKUP($B19,[1]Cost!$C$5:$CZ$500,VLOOKUP(AV$9,'[1]Table Name'!$G$2:$H$100,2,FALSE),FALSE))</f>
        <v/>
      </c>
      <c r="AW19" s="1">
        <f>IF(ISERROR(VLOOKUP($B19,[1]Cost!$C$5:$CZ$500,VLOOKUP(AW$9,'[1]Table Name'!$G$2:$H$100,2,FALSE),FALSE)),"",VLOOKUP($B19,[1]Cost!$C$5:$CZ$500,VLOOKUP(AW$9,'[1]Table Name'!$G$2:$H$100,2,FALSE),FALSE))</f>
        <v/>
      </c>
      <c r="AX19" s="1">
        <f>IF(ISERROR(VLOOKUP($B19,[1]Cost!$C$5:$CZ$500,VLOOKUP(AX$9,'[1]Table Name'!$G$2:$H$100,2,FALSE),FALSE)),"",VLOOKUP($B19,[1]Cost!$C$5:$CZ$500,VLOOKUP(AX$9,'[1]Table Name'!$G$2:$H$100,2,FALSE),FALSE))</f>
        <v/>
      </c>
      <c r="AY19" s="1">
        <f>IF(ISERROR(VLOOKUP($B19,[1]Cost!$C$5:$CZ$500,VLOOKUP(AY$9,'[1]Table Name'!$G$2:$H$100,2,FALSE),FALSE)),"",VLOOKUP($B19,[1]Cost!$C$5:$CZ$500,VLOOKUP(AY$9,'[1]Table Name'!$G$2:$H$100,2,FALSE),FALSE))</f>
        <v/>
      </c>
      <c r="AZ19" s="1">
        <f>IF(ISERROR(VLOOKUP($B19,[1]Cost!$C$5:$CZ$500,VLOOKUP(AZ$9,'[1]Table Name'!$G$2:$H$100,2,FALSE),FALSE)),"",VLOOKUP($B19,[1]Cost!$C$5:$CZ$500,VLOOKUP(AZ$9,'[1]Table Name'!$G$2:$H$100,2,FALSE),FALSE))</f>
        <v/>
      </c>
      <c r="BA19" s="1">
        <f>IF(ISERROR(VLOOKUP($B19,[1]Cost!$C$5:$CZ$500,VLOOKUP(BA$9,'[1]Table Name'!$G$2:$H$100,2,FALSE),FALSE)),"",VLOOKUP($B19,[1]Cost!$C$5:$CZ$500,VLOOKUP(BA$9,'[1]Table Name'!$G$2:$H$100,2,FALSE),FALSE))</f>
        <v/>
      </c>
      <c r="BB19" s="1">
        <f>IF(ISERROR(VLOOKUP($B19,[1]Cost!$C$5:$CZ$500,VLOOKUP(BB$9,'[1]Table Name'!$G$2:$H$100,2,FALSE),FALSE)),"",VLOOKUP($B19,[1]Cost!$C$5:$CZ$500,VLOOKUP(BB$9,'[1]Table Name'!$G$2:$H$100,2,FALSE),FALSE))</f>
        <v/>
      </c>
      <c r="BC19" s="1">
        <f>IF(ISERROR(VLOOKUP($B19,[1]Cost!$C$5:$CZ$500,VLOOKUP(BC$9,'[1]Table Name'!$G$2:$H$100,2,FALSE),FALSE)),"",VLOOKUP($B19,[1]Cost!$C$5:$CZ$500,VLOOKUP(BC$9,'[1]Table Name'!$G$2:$H$100,2,FALSE),FALSE))</f>
        <v/>
      </c>
      <c r="BD19" s="1">
        <f>IF(ISERROR(VLOOKUP($B19,[1]Cost!$C$5:$CZ$500,VLOOKUP(BD$9,'[1]Table Name'!$G$2:$H$100,2,FALSE),FALSE)),"",VLOOKUP($B19,[1]Cost!$C$5:$CZ$500,VLOOKUP(BD$9,'[1]Table Name'!$G$2:$H$100,2,FALSE),FALSE))</f>
        <v/>
      </c>
      <c r="BE19" s="1">
        <f>IF(ISERROR(VLOOKUP($B19,[1]Cost!$C$5:$CZ$500,VLOOKUP(BE$9,'[1]Table Name'!$G$2:$H$100,2,FALSE),FALSE)),"",VLOOKUP($B19,[1]Cost!$C$5:$CZ$500,VLOOKUP(BE$9,'[1]Table Name'!$G$2:$H$100,2,FALSE),FALSE))</f>
        <v/>
      </c>
      <c r="BF19" s="1">
        <f>IF(ISERROR(VLOOKUP($B19,[1]Cost!$C$5:$CZ$500,VLOOKUP(BF$9,'[1]Table Name'!$G$2:$H$100,2,FALSE),FALSE)),"",VLOOKUP($B19,[1]Cost!$C$5:$CZ$500,VLOOKUP(BF$9,'[1]Table Name'!$G$2:$H$100,2,FALSE),FALSE))</f>
        <v/>
      </c>
      <c r="BG19" s="1">
        <f>IF(ISERROR(VLOOKUP($B19,[1]Cost!$C$5:$CZ$500,VLOOKUP(BG$9,'[1]Table Name'!$G$2:$H$100,2,FALSE),FALSE)),"",VLOOKUP($B19,[1]Cost!$C$5:$CZ$500,VLOOKUP(BG$9,'[1]Table Name'!$G$2:$H$100,2,FALSE),FALSE))</f>
        <v/>
      </c>
      <c r="BH19" s="1">
        <f>IF(ISERROR(VLOOKUP($B19,[1]Cost!$C$5:$CZ$500,VLOOKUP(BH$9,'[1]Table Name'!$G$2:$H$100,2,FALSE),FALSE)),"",VLOOKUP($B19,[1]Cost!$C$5:$CZ$500,VLOOKUP(BH$9,'[1]Table Name'!$G$2:$H$100,2,FALSE),FALSE))</f>
        <v/>
      </c>
      <c r="BI19" s="1">
        <f>IF(ISERROR(VLOOKUP($B19,[1]Cost!$C$5:$CZ$500,VLOOKUP(BI$9,'[1]Table Name'!$G$2:$H$100,2,FALSE),FALSE)),"",VLOOKUP($B19,[1]Cost!$C$5:$CZ$500,VLOOKUP(BI$9,'[1]Table Name'!$G$2:$H$100,2,FALSE),FALSE))</f>
        <v/>
      </c>
      <c r="BJ19" s="1">
        <f>IF(ISERROR(VLOOKUP($B19,[1]Cost!$C$5:$CZ$500,VLOOKUP(BJ$9,'[1]Table Name'!$G$2:$H$100,2,FALSE),FALSE)),"",VLOOKUP($B19,[1]Cost!$C$5:$CZ$500,VLOOKUP(BJ$9,'[1]Table Name'!$G$2:$H$100,2,FALSE),FALSE))</f>
        <v/>
      </c>
      <c r="BK19" s="1">
        <f>IF(ISERROR(VLOOKUP($B19,[1]Cost!$C$5:$CZ$500,VLOOKUP(BK$9,'[1]Table Name'!$G$2:$H$100,2,FALSE),FALSE)),"",VLOOKUP($B19,[1]Cost!$C$5:$CZ$500,VLOOKUP(BK$9,'[1]Table Name'!$G$2:$H$100,2,FALSE),FALSE))</f>
        <v/>
      </c>
      <c r="BL19" s="1">
        <f>IF(ISERROR(VLOOKUP($B19,[1]Cost!$C$5:$CZ$500,VLOOKUP(BL$9,'[1]Table Name'!$G$2:$H$100,2,FALSE),FALSE)),"",VLOOKUP($B19,[1]Cost!$C$5:$CZ$500,VLOOKUP(BL$9,'[1]Table Name'!$G$2:$H$100,2,FALSE),FALSE))</f>
        <v/>
      </c>
      <c r="BM19" s="1">
        <f>IF(ISERROR(VLOOKUP($B19,[1]Cost!$C$5:$CZ$500,VLOOKUP(BM$9,'[1]Table Name'!$G$2:$H$100,2,FALSE),FALSE)),"",VLOOKUP($B19,[1]Cost!$C$5:$CZ$500,VLOOKUP(BM$9,'[1]Table Name'!$G$2:$H$100,2,FALSE),FALSE))</f>
        <v/>
      </c>
      <c r="BN19" s="1">
        <f>IF(ISERROR(VLOOKUP($B19,[1]Cost!$C$5:$CZ$500,VLOOKUP(BN$9,'[1]Table Name'!$G$2:$H$100,2,FALSE),FALSE)),"",VLOOKUP($B19,[1]Cost!$C$5:$CZ$500,VLOOKUP(BN$9,'[1]Table Name'!$G$2:$H$100,2,FALSE),FALSE))</f>
        <v/>
      </c>
      <c r="BO19" s="1">
        <f>IF(ISERROR(VLOOKUP($B19,[1]Cost!$C$5:$CZ$500,VLOOKUP(BO$9,'[1]Table Name'!$G$2:$H$100,2,FALSE),FALSE)),"",VLOOKUP($B19,[1]Cost!$C$5:$CZ$500,VLOOKUP(BO$9,'[1]Table Name'!$G$2:$H$100,2,FALSE),FALSE))</f>
        <v/>
      </c>
      <c r="BP19" s="1">
        <f>IF(ISERROR(VLOOKUP($B19,[1]Cost!$C$5:$CZ$500,VLOOKUP(BP$9,'[1]Table Name'!$G$2:$H$100,2,FALSE),FALSE)),"",VLOOKUP($B19,[1]Cost!$C$5:$CZ$500,VLOOKUP(BP$9,'[1]Table Name'!$G$2:$H$100,2,FALSE),FALSE))</f>
        <v/>
      </c>
      <c r="BQ19" s="1">
        <f>IF(ISERROR(VLOOKUP($B19,[1]Cost!$C$5:$CZ$500,VLOOKUP(BQ$9,'[1]Table Name'!$G$2:$H$100,2,FALSE),FALSE)),"",VLOOKUP($B19,[1]Cost!$C$5:$CZ$500,VLOOKUP(BQ$9,'[1]Table Name'!$G$2:$H$100,2,FALSE),FALSE))</f>
        <v/>
      </c>
      <c r="BR19" s="1">
        <f>IF(ISERROR(VLOOKUP($B19,[1]Cost!$C$5:$CZ$500,VLOOKUP(BR$9,'[1]Table Name'!$G$2:$H$100,2,FALSE),FALSE)),"",VLOOKUP($B19,[1]Cost!$C$5:$CZ$500,VLOOKUP(BR$9,'[1]Table Name'!$G$2:$H$100,2,FALSE),FALSE))</f>
        <v/>
      </c>
      <c r="BS19" s="1">
        <f>IF(ISERROR(VLOOKUP($B19,[1]Cost!$C$5:$CZ$500,VLOOKUP(BS$9,'[1]Table Name'!$G$2:$H$100,2,FALSE),FALSE)),"",VLOOKUP($B19,[1]Cost!$C$5:$CZ$500,VLOOKUP(BS$9,'[1]Table Name'!$G$2:$H$100,2,FALSE),FALSE))</f>
        <v/>
      </c>
      <c r="BT19" s="1">
        <f>IF(ISERROR(VLOOKUP($B19,[1]Cost!$C$5:$CZ$500,VLOOKUP(BT$9,'[1]Table Name'!$G$2:$H$100,2,FALSE),FALSE)),"",VLOOKUP($B19,[1]Cost!$C$5:$CZ$500,VLOOKUP(BT$9,'[1]Table Name'!$G$2:$H$100,2,FALSE),FALSE))</f>
        <v/>
      </c>
      <c r="BU19" s="1">
        <f>IF(ISERROR(VLOOKUP($B19,[1]Cost!$C$5:$CZ$500,VLOOKUP(BU$9,'[1]Table Name'!$G$2:$H$100,2,FALSE),FALSE)),"",VLOOKUP($B19,[1]Cost!$C$5:$CZ$500,VLOOKUP(BU$9,'[1]Table Name'!$G$2:$H$100,2,FALSE),FALSE))</f>
        <v/>
      </c>
      <c r="BV19" s="1">
        <f>IF(ISERROR(VLOOKUP($B19,[1]Cost!$C$5:$CZ$500,VLOOKUP(BV$9,'[1]Table Name'!$G$2:$H$100,2,FALSE),FALSE)),"",VLOOKUP($B19,[1]Cost!$C$5:$CZ$500,VLOOKUP(BV$9,'[1]Table Name'!$G$2:$H$100,2,FALSE),FALSE))</f>
        <v/>
      </c>
      <c r="BW19" s="1">
        <f>IF(ISERROR(VLOOKUP($B19,[1]Cost!$C$5:$CZ$500,VLOOKUP(BW$9,'[1]Table Name'!$G$2:$H$100,2,FALSE),FALSE)),"",VLOOKUP($B19,[1]Cost!$C$5:$CZ$500,VLOOKUP(BW$9,'[1]Table Name'!$G$2:$H$100,2,FALSE),FALSE))</f>
        <v/>
      </c>
      <c r="BX19" s="1">
        <f>IF(ISERROR(VLOOKUP($B19,[1]Cost!$C$5:$CZ$500,VLOOKUP(BX$9,'[1]Table Name'!$G$2:$H$100,2,FALSE),FALSE)),"",VLOOKUP($B19,[1]Cost!$C$5:$CZ$500,VLOOKUP(BX$9,'[1]Table Name'!$G$2:$H$100,2,FALSE),FALSE))</f>
        <v/>
      </c>
      <c r="BY19" s="1">
        <f>IF(ISERROR(VLOOKUP($B19,[1]Cost!$C$5:$CZ$500,VLOOKUP(BY$9,'[1]Table Name'!$G$2:$H$100,2,FALSE),FALSE)),"",VLOOKUP($B19,[1]Cost!$C$5:$CZ$500,VLOOKUP(BY$9,'[1]Table Name'!$G$2:$H$100,2,FALSE),FALSE))</f>
        <v/>
      </c>
      <c r="BZ19" s="137">
        <f>IF(ISERROR(VLOOKUP($B19,[1]Cost!$C$5:$CZ$500,VLOOKUP(BZ$9,'[1]Table Name'!$G$2:$H$100,2,FALSE),FALSE)),"",VLOOKUP($B19,[1]Cost!$C$5:$CZ$500,VLOOKUP(BZ$9,'[1]Table Name'!$G$2:$H$100,2,FALSE),FALSE))</f>
        <v/>
      </c>
      <c r="CA19" s="1">
        <f>IF(ISERROR(VLOOKUP($B19,[1]Cost!$C$5:$CZ$500,VLOOKUP(CA$9,'[1]Table Name'!$G$2:$H$100,2,FALSE),FALSE)),"",VLOOKUP($B19,[1]Cost!$C$5:$CZ$500,VLOOKUP(CA$9,'[1]Table Name'!$G$2:$H$100,2,FALSE),FALSE))</f>
        <v/>
      </c>
      <c r="CB19" s="1">
        <f>IF(ISERROR(VLOOKUP($B19,[1]Cost!$C$5:$CZ$500,VLOOKUP(CB$9,'[1]Table Name'!$G$2:$H$100,2,FALSE),FALSE)),"",VLOOKUP($B19,[1]Cost!$C$5:$CZ$500,VLOOKUP(CB$9,'[1]Table Name'!$G$2:$H$100,2,FALSE),FALSE))</f>
        <v/>
      </c>
      <c r="CC19" s="1">
        <f>IF(ISERROR(VLOOKUP($B19,[1]Cost!$C$5:$CZ$500,VLOOKUP(CC$9,'[1]Table Name'!$G$2:$H$100,2,FALSE),FALSE)),"",VLOOKUP($B19,[1]Cost!$C$5:$CZ$500,VLOOKUP(CC$9,'[1]Table Name'!$G$2:$H$100,2,FALSE),FALSE))</f>
        <v/>
      </c>
      <c r="CD19" s="3" t="n"/>
      <c r="CE19" s="3" t="n"/>
      <c r="CF19" s="3" t="n"/>
      <c r="CG19" s="3" t="n"/>
      <c r="CH19" s="3" t="n"/>
      <c r="CI19" s="3" t="n"/>
      <c r="CJ19" s="3" t="n"/>
    </row>
    <row r="20">
      <c r="B20" s="1">
        <f t="array" ref="B20">IF(ISERROR(INDEX([1]Cost!$C$5:$C$361,MATCH(0,COUNTIF(B$9:B19,[1]Cost!$C$5:$C$361)+([1]Cost!$D$5:$D$361&lt;&gt;$B$4),0))),"",INDEX([1]Cost!$C$5:$C$361,MATCH(0,COUNTIF(B$9:B19,[1]Cost!$C$5:$C$361)+([1]Cost!$D$5:$D$361&lt;&gt;$B$4),0)))</f>
        <v/>
      </c>
      <c r="C20" s="1">
        <f>IF(ISERROR(VLOOKUP($B20,[1]Cost!$C$5:$CZ$500,VLOOKUP(C$9,'[1]Table Name'!$G$2:$H$100,2,FALSE),FALSE)),"",VLOOKUP($B20,[1]Cost!$C$5:$CZ$500,VLOOKUP(C$9,'[1]Table Name'!$G$2:$H$100,2,FALSE),FALSE))</f>
        <v/>
      </c>
      <c r="D20" s="1">
        <f>IF(ISERROR(VLOOKUP($B20,[1]Cost!$C$5:$CZ$500,VLOOKUP(D$9,'[1]Table Name'!$G$2:$H$100,2,FALSE),FALSE)),"",VLOOKUP($B20,[1]Cost!$C$5:$CZ$500,VLOOKUP(D$9,'[1]Table Name'!$G$2:$H$100,2,FALSE),FALSE))</f>
        <v/>
      </c>
      <c r="E20" s="1">
        <f>IF(ISERROR(VLOOKUP($B20,[1]Cost!$C$5:$CZ$500,VLOOKUP(E$9,'[1]Table Name'!$G$2:$H$100,2,FALSE),FALSE)),"",VLOOKUP($B20,[1]Cost!$C$5:$CZ$500,VLOOKUP(E$9,'[1]Table Name'!$G$2:$H$100,2,FALSE),FALSE))</f>
        <v/>
      </c>
      <c r="F20" s="1">
        <f>IF(ISERROR(VLOOKUP($B20,[1]Cost!$C$5:$CZ$500,VLOOKUP(F$9,'[1]Table Name'!$G$2:$H$100,2,FALSE),FALSE)),"",VLOOKUP($B20,[1]Cost!$C$5:$CZ$500,VLOOKUP(F$9,'[1]Table Name'!$G$2:$H$100,2,FALSE),FALSE))</f>
        <v/>
      </c>
      <c r="G20" s="1">
        <f>IF(ISERROR(VLOOKUP($B20,[1]Cost!$C$5:$CZ$500,VLOOKUP(G$9,'[1]Table Name'!$G$2:$H$100,2,FALSE),FALSE)),"",VLOOKUP($B20,[1]Cost!$C$5:$CZ$500,VLOOKUP(G$9,'[1]Table Name'!$G$2:$H$100,2,FALSE),FALSE))</f>
        <v/>
      </c>
      <c r="H20" s="1">
        <f>IF(ISERROR(VLOOKUP($B20,[1]Cost!$C$5:$CZ$500,VLOOKUP(H$9,'[1]Table Name'!$G$2:$H$100,2,FALSE),FALSE)),"",VLOOKUP($B20,[1]Cost!$C$5:$CZ$500,VLOOKUP(H$9,'[1]Table Name'!$G$2:$H$100,2,FALSE),FALSE))</f>
        <v/>
      </c>
      <c r="I20" s="1">
        <f>IF(ISERROR(VLOOKUP($B20,[1]Cost!$C$5:$CZ$500,VLOOKUP(I$9,'[1]Table Name'!$G$2:$H$100,2,FALSE),FALSE)),"",VLOOKUP($B20,[1]Cost!$C$5:$CZ$500,VLOOKUP(I$9,'[1]Table Name'!$G$2:$H$100,2,FALSE),FALSE))</f>
        <v/>
      </c>
      <c r="J20" s="1">
        <f>IF(ISERROR(VLOOKUP($B20,[1]Cost!$C$5:$CZ$500,VLOOKUP(J$9,'[1]Table Name'!$G$2:$H$100,2,FALSE),FALSE)),"",VLOOKUP($B20,[1]Cost!$C$5:$CZ$500,VLOOKUP(J$9,'[1]Table Name'!$G$2:$H$100,2,FALSE),FALSE))</f>
        <v/>
      </c>
      <c r="K20" s="1">
        <f>IF(ISERROR(VLOOKUP($B20,[1]Cost!$C$5:$CZ$500,VLOOKUP(K$9,'[1]Table Name'!$G$2:$H$100,2,FALSE),FALSE)),"",VLOOKUP($B20,[1]Cost!$C$5:$CZ$500,VLOOKUP(K$9,'[1]Table Name'!$G$2:$H$100,2,FALSE),FALSE))</f>
        <v/>
      </c>
      <c r="L20" s="1">
        <f>IF(ISERROR(VLOOKUP($B20,[1]Cost!$C$5:$CZ$500,VLOOKUP(L$9,'[1]Table Name'!$G$2:$H$100,2,FALSE),FALSE)),"",VLOOKUP($B20,[1]Cost!$C$5:$CZ$500,VLOOKUP(L$9,'[1]Table Name'!$G$2:$H$100,2,FALSE),FALSE))</f>
        <v/>
      </c>
      <c r="M20" s="1">
        <f>IF(ISERROR(VLOOKUP($B20,[1]Cost!$C$5:$CZ$500,VLOOKUP(M$9,'[1]Table Name'!$G$2:$H$100,2,FALSE),FALSE)),"",VLOOKUP($B20,[1]Cost!$C$5:$CZ$500,VLOOKUP(M$9,'[1]Table Name'!$G$2:$H$100,2,FALSE),FALSE))</f>
        <v/>
      </c>
      <c r="N20" s="1">
        <f>IF(ISERROR(VLOOKUP($B20,[1]Cost!$C$5:$CZ$500,VLOOKUP(N$9,'[1]Table Name'!$G$2:$H$100,2,FALSE),FALSE)),"",VLOOKUP($B20,[1]Cost!$C$5:$CZ$500,VLOOKUP(N$9,'[1]Table Name'!$G$2:$H$100,2,FALSE),FALSE))</f>
        <v/>
      </c>
      <c r="O20" s="1">
        <f>IF(ISERROR(VLOOKUP($B20,[1]Cost!$C$5:$CZ$500,VLOOKUP(O$9,'[1]Table Name'!$G$2:$H$100,2,FALSE),FALSE)),"",VLOOKUP($B20,[1]Cost!$C$5:$CZ$500,VLOOKUP(O$9,'[1]Table Name'!$G$2:$H$100,2,FALSE),FALSE))</f>
        <v/>
      </c>
      <c r="P20" s="1">
        <f>IF(ISERROR(VLOOKUP($B20,[1]Cost!$C$5:$CZ$500,VLOOKUP(P$9,'[1]Table Name'!$G$2:$H$100,2,FALSE),FALSE)),"",VLOOKUP($B20,[1]Cost!$C$5:$CZ$500,VLOOKUP(P$9,'[1]Table Name'!$G$2:$H$100,2,FALSE),FALSE))</f>
        <v/>
      </c>
      <c r="Q20" s="1">
        <f>IF(ISERROR(VLOOKUP($B20,[1]Cost!$C$5:$CZ$500,VLOOKUP(Q$9,'[1]Table Name'!$G$2:$H$100,2,FALSE),FALSE)),"",VLOOKUP($B20,[1]Cost!$C$5:$CZ$500,VLOOKUP(Q$9,'[1]Table Name'!$G$2:$H$100,2,FALSE),FALSE))</f>
        <v/>
      </c>
      <c r="R20" s="1">
        <f>IF(ISERROR(VLOOKUP($B20,[1]Cost!$C$5:$CZ$500,VLOOKUP(R$9,'[1]Table Name'!$G$2:$H$100,2,FALSE),FALSE)),"",VLOOKUP($B20,[1]Cost!$C$5:$CZ$500,VLOOKUP(R$9,'[1]Table Name'!$G$2:$H$100,2,FALSE),FALSE))</f>
        <v/>
      </c>
      <c r="S20" s="1">
        <f>IF(ISERROR(VLOOKUP($B20,[1]Cost!$C$5:$CZ$500,VLOOKUP(S$9,'[1]Table Name'!$G$2:$H$100,2,FALSE),FALSE)),"",VLOOKUP($B20,[1]Cost!$C$5:$CZ$500,VLOOKUP(S$9,'[1]Table Name'!$G$2:$H$100,2,FALSE),FALSE))</f>
        <v/>
      </c>
      <c r="T20" s="1">
        <f>IF(ISERROR(VLOOKUP($B20,[1]Cost!$C$5:$CZ$500,VLOOKUP(T$9,'[1]Table Name'!$G$2:$H$100,2,FALSE),FALSE)),"",VLOOKUP($B20,[1]Cost!$C$5:$CZ$500,VLOOKUP(T$9,'[1]Table Name'!$G$2:$H$100,2,FALSE),FALSE))</f>
        <v/>
      </c>
      <c r="U20" s="1">
        <f>IF(ISERROR(VLOOKUP($B20,[1]Cost!$C$5:$CZ$500,VLOOKUP(U$9,'[1]Table Name'!$G$2:$H$100,2,FALSE),FALSE)),"",VLOOKUP($B20,[1]Cost!$C$5:$CZ$500,VLOOKUP(U$9,'[1]Table Name'!$G$2:$H$100,2,FALSE),FALSE))</f>
        <v/>
      </c>
      <c r="V20" s="1">
        <f>IF(ISERROR(VLOOKUP($B20,[1]Cost!$C$5:$CZ$500,VLOOKUP(V$9,'[1]Table Name'!$G$2:$H$100,2,FALSE),FALSE)),"",VLOOKUP($B20,[1]Cost!$C$5:$CZ$500,VLOOKUP(V$9,'[1]Table Name'!$G$2:$H$100,2,FALSE),FALSE))</f>
        <v/>
      </c>
      <c r="W20" s="1">
        <f>IF(ISERROR(VLOOKUP($B20,[1]Cost!$C$5:$CZ$500,VLOOKUP(W$9,'[1]Table Name'!$G$2:$H$100,2,FALSE),FALSE)),"",VLOOKUP($B20,[1]Cost!$C$5:$CZ$500,VLOOKUP(W$9,'[1]Table Name'!$G$2:$H$100,2,FALSE),FALSE))</f>
        <v/>
      </c>
      <c r="X20" s="1">
        <f>IF(ISERROR(VLOOKUP($B20,[1]Cost!$C$5:$CZ$500,VLOOKUP(X$9,'[1]Table Name'!$G$2:$H$100,2,FALSE),FALSE)),0,VLOOKUP($B20,[1]Cost!$C$5:$CZ$500,VLOOKUP(X$9,'[1]Table Name'!$G$2:$H$100,2,FALSE),FALSE))</f>
        <v/>
      </c>
      <c r="Y20" s="1">
        <f>IF(ISERROR(VLOOKUP($B20,[1]Cost!$C$5:$CZ$500,VLOOKUP(Y$9,'[1]Table Name'!$G$2:$H$100,2,FALSE),FALSE)),"",VLOOKUP($B20,[1]Cost!$C$5:$CZ$500,VLOOKUP(Y$9,'[1]Table Name'!$G$2:$H$100,2,FALSE),FALSE))</f>
        <v/>
      </c>
      <c r="Z20" s="11">
        <f>IF(ISERROR(VLOOKUP($B20,[1]Cost!$C$5:$CZ$500,VLOOKUP(Z$9,'[1]Table Name'!$G$2:$H$100,2,FALSE),FALSE)),"",VLOOKUP($B20,[1]Cost!$C$5:$CZ$500,VLOOKUP(Z$9,'[1]Table Name'!$G$2:$H$100,2,FALSE),FALSE))</f>
        <v/>
      </c>
      <c r="AA20" s="1">
        <f>IF(ISERROR(VLOOKUP($B20,[1]Cost!$C$5:$CZ$500,VLOOKUP(AA$9,'[1]Table Name'!$G$2:$H$100,2,FALSE),FALSE)),"",VLOOKUP($B20,[1]Cost!$C$5:$CZ$500,VLOOKUP(AA$9,'[1]Table Name'!$G$2:$H$100,2,FALSE),FALSE))</f>
        <v/>
      </c>
      <c r="AB20" s="1">
        <f>IF(ISERROR(VLOOKUP($B20,[1]Cost!$C$5:$CZ$500,VLOOKUP(AB$9,'[1]Table Name'!$G$2:$H$100,2,FALSE),FALSE)),"",VLOOKUP($B20,[1]Cost!$C$5:$CZ$500,VLOOKUP(AB$9,'[1]Table Name'!$G$2:$H$100,2,FALSE),FALSE))</f>
        <v/>
      </c>
      <c r="AC20" s="1">
        <f>IF(ISERROR(VLOOKUP($B20,[1]Cost!$C$5:$CZ$500,VLOOKUP(AC$9,'[1]Table Name'!$G$2:$H$100,2,FALSE),FALSE)),"",VLOOKUP($B20,[1]Cost!$C$5:$CZ$500,VLOOKUP(AC$9,'[1]Table Name'!$G$2:$H$100,2,FALSE),FALSE))</f>
        <v/>
      </c>
      <c r="AD20" s="1">
        <f>IF(ISERROR(VLOOKUP($B20,[1]Cost!$C$5:$CZ$500,VLOOKUP(AD$9,'[1]Table Name'!$G$2:$H$100,2,FALSE),FALSE)),"",VLOOKUP($B20,[1]Cost!$C$5:$CZ$500,VLOOKUP(AD$9,'[1]Table Name'!$G$2:$H$100,2,FALSE),FALSE))</f>
        <v/>
      </c>
      <c r="AE20" s="1">
        <f>IF(ISERROR(VLOOKUP($B20,[1]Cost!$C$5:$CZ$500,VLOOKUP(AE$9,'[1]Table Name'!$G$2:$H$100,2,FALSE),FALSE)),"",VLOOKUP($B20,[1]Cost!$C$5:$CZ$500,VLOOKUP(AE$9,'[1]Table Name'!$G$2:$H$100,2,FALSE),FALSE))</f>
        <v/>
      </c>
      <c r="AF20" s="1">
        <f>IF(ISERROR(VLOOKUP($B20,[1]Cost!$C$5:$CZ$500,VLOOKUP(AF$9,'[1]Table Name'!$G$2:$H$100,2,FALSE),FALSE)),"",VLOOKUP($B20,[1]Cost!$C$5:$CZ$500,VLOOKUP(AF$9,'[1]Table Name'!$G$2:$H$100,2,FALSE),FALSE))</f>
        <v/>
      </c>
      <c r="AG20" s="1">
        <f>IF(ISERROR(VLOOKUP($B20,[1]Cost!$C$5:$CZ$500,VLOOKUP(AG$9,'[1]Table Name'!$G$2:$H$100,2,FALSE),FALSE)),"",VLOOKUP($B20,[1]Cost!$C$5:$CZ$500,VLOOKUP(AG$9,'[1]Table Name'!$G$2:$H$100,2,FALSE),FALSE))</f>
        <v/>
      </c>
      <c r="AH20" s="1">
        <f>IF(ISERROR(VLOOKUP($B20,[1]Cost!$C$5:$CZ$500,VLOOKUP(AH$9,'[1]Table Name'!$G$2:$H$100,2,FALSE),FALSE)),"",VLOOKUP($B20,[1]Cost!$C$5:$CZ$500,VLOOKUP(AH$9,'[1]Table Name'!$G$2:$H$100,2,FALSE),FALSE))</f>
        <v/>
      </c>
      <c r="AI20" s="1">
        <f>IF(ISERROR(VLOOKUP($B20,[1]Cost!$C$5:$CZ$500,VLOOKUP(AI$9,'[1]Table Name'!$G$2:$H$100,2,FALSE),FALSE)),"",VLOOKUP($B20,[1]Cost!$C$5:$CZ$500,VLOOKUP(AI$9,'[1]Table Name'!$G$2:$H$100,2,FALSE),FALSE))</f>
        <v/>
      </c>
      <c r="AJ20" s="1">
        <f>IF(ISERROR(VLOOKUP($B20,[1]Cost!$C$5:$CZ$500,VLOOKUP(AJ$9,'[1]Table Name'!$G$2:$H$100,2,FALSE),FALSE)),"",VLOOKUP($B20,[1]Cost!$C$5:$CZ$500,VLOOKUP(AJ$9,'[1]Table Name'!$G$2:$H$100,2,FALSE),FALSE))</f>
        <v/>
      </c>
      <c r="AK20" s="1">
        <f>IF(ISERROR(VLOOKUP($B20,[1]Cost!$C$5:$CZ$500,VLOOKUP(AK$9,'[1]Table Name'!$G$2:$H$100,2,FALSE),FALSE)),"",VLOOKUP($B20,[1]Cost!$C$5:$CZ$500,VLOOKUP(AK$9,'[1]Table Name'!$G$2:$H$100,2,FALSE),FALSE))</f>
        <v/>
      </c>
      <c r="AL20" s="1">
        <f>IF(ISERROR(VLOOKUP($B20,[1]Cost!$C$5:$CZ$500,VLOOKUP(AL$9,'[1]Table Name'!$G$2:$H$100,2,FALSE),FALSE)),"",VLOOKUP($B20,[1]Cost!$C$5:$CZ$500,VLOOKUP(AL$9,'[1]Table Name'!$G$2:$H$100,2,FALSE),FALSE))</f>
        <v/>
      </c>
      <c r="AM20" s="1">
        <f>IF(ISERROR(VLOOKUP($B20,[1]Cost!$C$5:$CZ$500,VLOOKUP(AM$9,'[1]Table Name'!$G$2:$H$100,2,FALSE),FALSE)),"",VLOOKUP($B20,[1]Cost!$C$5:$CZ$500,VLOOKUP(AM$9,'[1]Table Name'!$G$2:$H$100,2,FALSE),FALSE))</f>
        <v/>
      </c>
      <c r="AN20" s="1">
        <f>IF(ISERROR(VLOOKUP($B20,[1]Cost!$C$5:$CZ$500,VLOOKUP(AN$9,'[1]Table Name'!$G$2:$H$100,2,FALSE),FALSE)),"",VLOOKUP($B20,[1]Cost!$C$5:$CZ$500,VLOOKUP(AN$9,'[1]Table Name'!$G$2:$H$100,2,FALSE),FALSE))</f>
        <v/>
      </c>
      <c r="AO20" s="1">
        <f>IF(ISERROR(VLOOKUP($B20,[1]Cost!$C$5:$CZ$500,VLOOKUP(AO$9,'[1]Table Name'!$G$2:$H$100,2,FALSE),FALSE)),"",VLOOKUP($B20,[1]Cost!$C$5:$CZ$500,VLOOKUP(AO$9,'[1]Table Name'!$G$2:$H$100,2,FALSE),FALSE))</f>
        <v/>
      </c>
      <c r="AP20" s="1">
        <f>IF(ISERROR(VLOOKUP($B20,[1]Cost!$C$5:$CZ$500,VLOOKUP(AP$9,'[1]Table Name'!$G$2:$H$100,2,FALSE),FALSE)),"",VLOOKUP($B20,[1]Cost!$C$5:$CZ$500,VLOOKUP(AP$9,'[1]Table Name'!$G$2:$H$100,2,FALSE),FALSE))</f>
        <v/>
      </c>
      <c r="AQ20" s="1">
        <f>IF(ISERROR(VLOOKUP($B20,[1]Cost!$C$5:$CZ$500,VLOOKUP(AQ$9,'[1]Table Name'!$G$2:$H$100,2,FALSE),FALSE)),"",VLOOKUP($B20,[1]Cost!$C$5:$CZ$500,VLOOKUP(AQ$9,'[1]Table Name'!$G$2:$H$100,2,FALSE),FALSE))</f>
        <v/>
      </c>
      <c r="AR20" s="1">
        <f>IF(ISERROR(VLOOKUP($B20,[1]Cost!$C$5:$CZ$500,VLOOKUP(AR$9,'[1]Table Name'!$G$2:$H$100,2,FALSE),FALSE)),"",VLOOKUP($B20,[1]Cost!$C$5:$CZ$500,VLOOKUP(AR$9,'[1]Table Name'!$G$2:$H$100,2,FALSE),FALSE))</f>
        <v/>
      </c>
      <c r="AS20" s="1">
        <f>IF(ISERROR(VLOOKUP($B20,[1]Cost!$C$5:$CZ$500,VLOOKUP(AS$9,'[1]Table Name'!$G$2:$H$100,2,FALSE),FALSE)),"",VLOOKUP($B20,[1]Cost!$C$5:$CZ$500,VLOOKUP(AS$9,'[1]Table Name'!$G$2:$H$100,2,FALSE),FALSE))</f>
        <v/>
      </c>
      <c r="AT20" s="1">
        <f>IF(ISERROR(VLOOKUP($B20,[1]Cost!$C$5:$CZ$500,VLOOKUP(AT$9,'[1]Table Name'!$G$2:$H$100,2,FALSE),FALSE)),"",VLOOKUP($B20,[1]Cost!$C$5:$CZ$500,VLOOKUP(AT$9,'[1]Table Name'!$G$2:$H$100,2,FALSE),FALSE))</f>
        <v/>
      </c>
      <c r="AU20" s="1">
        <f>IF(ISERROR(VLOOKUP($B20,[1]Cost!$C$5:$CZ$500,VLOOKUP(AU$9,'[1]Table Name'!$G$2:$H$100,2,FALSE),FALSE)),"",VLOOKUP($B20,[1]Cost!$C$5:$CZ$500,VLOOKUP(AU$9,'[1]Table Name'!$G$2:$H$100,2,FALSE),FALSE))</f>
        <v/>
      </c>
      <c r="AV20" s="1">
        <f>IF(ISERROR(VLOOKUP($B20,[1]Cost!$C$5:$CZ$500,VLOOKUP(AV$9,'[1]Table Name'!$G$2:$H$100,2,FALSE),FALSE)),"",VLOOKUP($B20,[1]Cost!$C$5:$CZ$500,VLOOKUP(AV$9,'[1]Table Name'!$G$2:$H$100,2,FALSE),FALSE))</f>
        <v/>
      </c>
      <c r="AW20" s="1">
        <f>IF(ISERROR(VLOOKUP($B20,[1]Cost!$C$5:$CZ$500,VLOOKUP(AW$9,'[1]Table Name'!$G$2:$H$100,2,FALSE),FALSE)),"",VLOOKUP($B20,[1]Cost!$C$5:$CZ$500,VLOOKUP(AW$9,'[1]Table Name'!$G$2:$H$100,2,FALSE),FALSE))</f>
        <v/>
      </c>
      <c r="AX20" s="1">
        <f>IF(ISERROR(VLOOKUP($B20,[1]Cost!$C$5:$CZ$500,VLOOKUP(AX$9,'[1]Table Name'!$G$2:$H$100,2,FALSE),FALSE)),"",VLOOKUP($B20,[1]Cost!$C$5:$CZ$500,VLOOKUP(AX$9,'[1]Table Name'!$G$2:$H$100,2,FALSE),FALSE))</f>
        <v/>
      </c>
      <c r="AY20" s="1">
        <f>IF(ISERROR(VLOOKUP($B20,[1]Cost!$C$5:$CZ$500,VLOOKUP(AY$9,'[1]Table Name'!$G$2:$H$100,2,FALSE),FALSE)),"",VLOOKUP($B20,[1]Cost!$C$5:$CZ$500,VLOOKUP(AY$9,'[1]Table Name'!$G$2:$H$100,2,FALSE),FALSE))</f>
        <v/>
      </c>
      <c r="AZ20" s="1">
        <f>IF(ISERROR(VLOOKUP($B20,[1]Cost!$C$5:$CZ$500,VLOOKUP(AZ$9,'[1]Table Name'!$G$2:$H$100,2,FALSE),FALSE)),"",VLOOKUP($B20,[1]Cost!$C$5:$CZ$500,VLOOKUP(AZ$9,'[1]Table Name'!$G$2:$H$100,2,FALSE),FALSE))</f>
        <v/>
      </c>
      <c r="BA20" s="1">
        <f>IF(ISERROR(VLOOKUP($B20,[1]Cost!$C$5:$CZ$500,VLOOKUP(BA$9,'[1]Table Name'!$G$2:$H$100,2,FALSE),FALSE)),"",VLOOKUP($B20,[1]Cost!$C$5:$CZ$500,VLOOKUP(BA$9,'[1]Table Name'!$G$2:$H$100,2,FALSE),FALSE))</f>
        <v/>
      </c>
      <c r="BB20" s="1">
        <f>IF(ISERROR(VLOOKUP($B20,[1]Cost!$C$5:$CZ$500,VLOOKUP(BB$9,'[1]Table Name'!$G$2:$H$100,2,FALSE),FALSE)),"",VLOOKUP($B20,[1]Cost!$C$5:$CZ$500,VLOOKUP(BB$9,'[1]Table Name'!$G$2:$H$100,2,FALSE),FALSE))</f>
        <v/>
      </c>
      <c r="BC20" s="1">
        <f>IF(ISERROR(VLOOKUP($B20,[1]Cost!$C$5:$CZ$500,VLOOKUP(BC$9,'[1]Table Name'!$G$2:$H$100,2,FALSE),FALSE)),"",VLOOKUP($B20,[1]Cost!$C$5:$CZ$500,VLOOKUP(BC$9,'[1]Table Name'!$G$2:$H$100,2,FALSE),FALSE))</f>
        <v/>
      </c>
      <c r="BD20" s="1">
        <f>IF(ISERROR(VLOOKUP($B20,[1]Cost!$C$5:$CZ$500,VLOOKUP(BD$9,'[1]Table Name'!$G$2:$H$100,2,FALSE),FALSE)),"",VLOOKUP($B20,[1]Cost!$C$5:$CZ$500,VLOOKUP(BD$9,'[1]Table Name'!$G$2:$H$100,2,FALSE),FALSE))</f>
        <v/>
      </c>
      <c r="BE20" s="1">
        <f>IF(ISERROR(VLOOKUP($B20,[1]Cost!$C$5:$CZ$500,VLOOKUP(BE$9,'[1]Table Name'!$G$2:$H$100,2,FALSE),FALSE)),"",VLOOKUP($B20,[1]Cost!$C$5:$CZ$500,VLOOKUP(BE$9,'[1]Table Name'!$G$2:$H$100,2,FALSE),FALSE))</f>
        <v/>
      </c>
      <c r="BF20" s="1">
        <f>IF(ISERROR(VLOOKUP($B20,[1]Cost!$C$5:$CZ$500,VLOOKUP(BF$9,'[1]Table Name'!$G$2:$H$100,2,FALSE),FALSE)),"",VLOOKUP($B20,[1]Cost!$C$5:$CZ$500,VLOOKUP(BF$9,'[1]Table Name'!$G$2:$H$100,2,FALSE),FALSE))</f>
        <v/>
      </c>
      <c r="BG20" s="1">
        <f>IF(ISERROR(VLOOKUP($B20,[1]Cost!$C$5:$CZ$500,VLOOKUP(BG$9,'[1]Table Name'!$G$2:$H$100,2,FALSE),FALSE)),"",VLOOKUP($B20,[1]Cost!$C$5:$CZ$500,VLOOKUP(BG$9,'[1]Table Name'!$G$2:$H$100,2,FALSE),FALSE))</f>
        <v/>
      </c>
      <c r="BH20" s="1">
        <f>IF(ISERROR(VLOOKUP($B20,[1]Cost!$C$5:$CZ$500,VLOOKUP(BH$9,'[1]Table Name'!$G$2:$H$100,2,FALSE),FALSE)),"",VLOOKUP($B20,[1]Cost!$C$5:$CZ$500,VLOOKUP(BH$9,'[1]Table Name'!$G$2:$H$100,2,FALSE),FALSE))</f>
        <v/>
      </c>
      <c r="BI20" s="1">
        <f>IF(ISERROR(VLOOKUP($B20,[1]Cost!$C$5:$CZ$500,VLOOKUP(BI$9,'[1]Table Name'!$G$2:$H$100,2,FALSE),FALSE)),"",VLOOKUP($B20,[1]Cost!$C$5:$CZ$500,VLOOKUP(BI$9,'[1]Table Name'!$G$2:$H$100,2,FALSE),FALSE))</f>
        <v/>
      </c>
      <c r="BJ20" s="1">
        <f>IF(ISERROR(VLOOKUP($B20,[1]Cost!$C$5:$CZ$500,VLOOKUP(BJ$9,'[1]Table Name'!$G$2:$H$100,2,FALSE),FALSE)),"",VLOOKUP($B20,[1]Cost!$C$5:$CZ$500,VLOOKUP(BJ$9,'[1]Table Name'!$G$2:$H$100,2,FALSE),FALSE))</f>
        <v/>
      </c>
      <c r="BK20" s="1">
        <f>IF(ISERROR(VLOOKUP($B20,[1]Cost!$C$5:$CZ$500,VLOOKUP(BK$9,'[1]Table Name'!$G$2:$H$100,2,FALSE),FALSE)),"",VLOOKUP($B20,[1]Cost!$C$5:$CZ$500,VLOOKUP(BK$9,'[1]Table Name'!$G$2:$H$100,2,FALSE),FALSE))</f>
        <v/>
      </c>
      <c r="BL20" s="1">
        <f>IF(ISERROR(VLOOKUP($B20,[1]Cost!$C$5:$CZ$500,VLOOKUP(BL$9,'[1]Table Name'!$G$2:$H$100,2,FALSE),FALSE)),"",VLOOKUP($B20,[1]Cost!$C$5:$CZ$500,VLOOKUP(BL$9,'[1]Table Name'!$G$2:$H$100,2,FALSE),FALSE))</f>
        <v/>
      </c>
      <c r="BM20" s="1">
        <f>IF(ISERROR(VLOOKUP($B20,[1]Cost!$C$5:$CZ$500,VLOOKUP(BM$9,'[1]Table Name'!$G$2:$H$100,2,FALSE),FALSE)),"",VLOOKUP($B20,[1]Cost!$C$5:$CZ$500,VLOOKUP(BM$9,'[1]Table Name'!$G$2:$H$100,2,FALSE),FALSE))</f>
        <v/>
      </c>
      <c r="BN20" s="1">
        <f>IF(ISERROR(VLOOKUP($B20,[1]Cost!$C$5:$CZ$500,VLOOKUP(BN$9,'[1]Table Name'!$G$2:$H$100,2,FALSE),FALSE)),"",VLOOKUP($B20,[1]Cost!$C$5:$CZ$500,VLOOKUP(BN$9,'[1]Table Name'!$G$2:$H$100,2,FALSE),FALSE))</f>
        <v/>
      </c>
      <c r="BO20" s="1">
        <f>IF(ISERROR(VLOOKUP($B20,[1]Cost!$C$5:$CZ$500,VLOOKUP(BO$9,'[1]Table Name'!$G$2:$H$100,2,FALSE),FALSE)),"",VLOOKUP($B20,[1]Cost!$C$5:$CZ$500,VLOOKUP(BO$9,'[1]Table Name'!$G$2:$H$100,2,FALSE),FALSE))</f>
        <v/>
      </c>
      <c r="BP20" s="1">
        <f>IF(ISERROR(VLOOKUP($B20,[1]Cost!$C$5:$CZ$500,VLOOKUP(BP$9,'[1]Table Name'!$G$2:$H$100,2,FALSE),FALSE)),"",VLOOKUP($B20,[1]Cost!$C$5:$CZ$500,VLOOKUP(BP$9,'[1]Table Name'!$G$2:$H$100,2,FALSE),FALSE))</f>
        <v/>
      </c>
      <c r="BQ20" s="1">
        <f>IF(ISERROR(VLOOKUP($B20,[1]Cost!$C$5:$CZ$500,VLOOKUP(BQ$9,'[1]Table Name'!$G$2:$H$100,2,FALSE),FALSE)),"",VLOOKUP($B20,[1]Cost!$C$5:$CZ$500,VLOOKUP(BQ$9,'[1]Table Name'!$G$2:$H$100,2,FALSE),FALSE))</f>
        <v/>
      </c>
      <c r="BR20" s="1">
        <f>IF(ISERROR(VLOOKUP($B20,[1]Cost!$C$5:$CZ$500,VLOOKUP(BR$9,'[1]Table Name'!$G$2:$H$100,2,FALSE),FALSE)),"",VLOOKUP($B20,[1]Cost!$C$5:$CZ$500,VLOOKUP(BR$9,'[1]Table Name'!$G$2:$H$100,2,FALSE),FALSE))</f>
        <v/>
      </c>
      <c r="BS20" s="1">
        <f>IF(ISERROR(VLOOKUP($B20,[1]Cost!$C$5:$CZ$500,VLOOKUP(BS$9,'[1]Table Name'!$G$2:$H$100,2,FALSE),FALSE)),"",VLOOKUP($B20,[1]Cost!$C$5:$CZ$500,VLOOKUP(BS$9,'[1]Table Name'!$G$2:$H$100,2,FALSE),FALSE))</f>
        <v/>
      </c>
      <c r="BT20" s="1">
        <f>IF(ISERROR(VLOOKUP($B20,[1]Cost!$C$5:$CZ$500,VLOOKUP(BT$9,'[1]Table Name'!$G$2:$H$100,2,FALSE),FALSE)),"",VLOOKUP($B20,[1]Cost!$C$5:$CZ$500,VLOOKUP(BT$9,'[1]Table Name'!$G$2:$H$100,2,FALSE),FALSE))</f>
        <v/>
      </c>
      <c r="BU20" s="1">
        <f>IF(ISERROR(VLOOKUP($B20,[1]Cost!$C$5:$CZ$500,VLOOKUP(BU$9,'[1]Table Name'!$G$2:$H$100,2,FALSE),FALSE)),"",VLOOKUP($B20,[1]Cost!$C$5:$CZ$500,VLOOKUP(BU$9,'[1]Table Name'!$G$2:$H$100,2,FALSE),FALSE))</f>
        <v/>
      </c>
      <c r="BV20" s="1">
        <f>IF(ISERROR(VLOOKUP($B20,[1]Cost!$C$5:$CZ$500,VLOOKUP(BV$9,'[1]Table Name'!$G$2:$H$100,2,FALSE),FALSE)),"",VLOOKUP($B20,[1]Cost!$C$5:$CZ$500,VLOOKUP(BV$9,'[1]Table Name'!$G$2:$H$100,2,FALSE),FALSE))</f>
        <v/>
      </c>
      <c r="BW20" s="1">
        <f>IF(ISERROR(VLOOKUP($B20,[1]Cost!$C$5:$CZ$500,VLOOKUP(BW$9,'[1]Table Name'!$G$2:$H$100,2,FALSE),FALSE)),"",VLOOKUP($B20,[1]Cost!$C$5:$CZ$500,VLOOKUP(BW$9,'[1]Table Name'!$G$2:$H$100,2,FALSE),FALSE))</f>
        <v/>
      </c>
      <c r="BX20" s="1">
        <f>IF(ISERROR(VLOOKUP($B20,[1]Cost!$C$5:$CZ$500,VLOOKUP(BX$9,'[1]Table Name'!$G$2:$H$100,2,FALSE),FALSE)),"",VLOOKUP($B20,[1]Cost!$C$5:$CZ$500,VLOOKUP(BX$9,'[1]Table Name'!$G$2:$H$100,2,FALSE),FALSE))</f>
        <v/>
      </c>
      <c r="BY20" s="1">
        <f>IF(ISERROR(VLOOKUP($B20,[1]Cost!$C$5:$CZ$500,VLOOKUP(BY$9,'[1]Table Name'!$G$2:$H$100,2,FALSE),FALSE)),"",VLOOKUP($B20,[1]Cost!$C$5:$CZ$500,VLOOKUP(BY$9,'[1]Table Name'!$G$2:$H$100,2,FALSE),FALSE))</f>
        <v/>
      </c>
      <c r="BZ20" s="137">
        <f>IF(ISERROR(VLOOKUP($B20,[1]Cost!$C$5:$CZ$500,VLOOKUP(BZ$9,'[1]Table Name'!$G$2:$H$100,2,FALSE),FALSE)),"",VLOOKUP($B20,[1]Cost!$C$5:$CZ$500,VLOOKUP(BZ$9,'[1]Table Name'!$G$2:$H$100,2,FALSE),FALSE))</f>
        <v/>
      </c>
      <c r="CA20" s="1">
        <f>IF(ISERROR(VLOOKUP($B20,[1]Cost!$C$5:$CZ$500,VLOOKUP(CA$9,'[1]Table Name'!$G$2:$H$100,2,FALSE),FALSE)),"",VLOOKUP($B20,[1]Cost!$C$5:$CZ$500,VLOOKUP(CA$9,'[1]Table Name'!$G$2:$H$100,2,FALSE),FALSE))</f>
        <v/>
      </c>
      <c r="CB20" s="1">
        <f>IF(ISERROR(VLOOKUP($B20,[1]Cost!$C$5:$CZ$500,VLOOKUP(CB$9,'[1]Table Name'!$G$2:$H$100,2,FALSE),FALSE)),"",VLOOKUP($B20,[1]Cost!$C$5:$CZ$500,VLOOKUP(CB$9,'[1]Table Name'!$G$2:$H$100,2,FALSE),FALSE))</f>
        <v/>
      </c>
      <c r="CC20" s="1">
        <f>IF(ISERROR(VLOOKUP($B20,[1]Cost!$C$5:$CZ$500,VLOOKUP(CC$9,'[1]Table Name'!$G$2:$H$100,2,FALSE),FALSE)),"",VLOOKUP($B20,[1]Cost!$C$5:$CZ$500,VLOOKUP(CC$9,'[1]Table Name'!$G$2:$H$100,2,FALSE),FALSE))</f>
        <v/>
      </c>
      <c r="CD20" s="3" t="n"/>
      <c r="CE20" s="3" t="n"/>
      <c r="CF20" s="3" t="n"/>
      <c r="CG20" s="3" t="n"/>
      <c r="CH20" s="3" t="n"/>
      <c r="CI20" s="3" t="n"/>
      <c r="CJ20" s="3" t="n"/>
    </row>
    <row r="21">
      <c r="B21" s="1">
        <f t="array" ref="B21">IF(ISERROR(INDEX([1]Cost!$C$5:$C$361,MATCH(0,COUNTIF(B$9:B20,[1]Cost!$C$5:$C$361)+([1]Cost!$D$5:$D$361&lt;&gt;$B$4),0))),"",INDEX([1]Cost!$C$5:$C$361,MATCH(0,COUNTIF(B$9:B20,[1]Cost!$C$5:$C$361)+([1]Cost!$D$5:$D$361&lt;&gt;$B$4),0)))</f>
        <v/>
      </c>
      <c r="C21" s="1">
        <f>IF(ISERROR(VLOOKUP($B21,[1]Cost!$C$5:$CZ$500,VLOOKUP(C$9,'[1]Table Name'!$G$2:$H$100,2,FALSE),FALSE)),"",VLOOKUP($B21,[1]Cost!$C$5:$CZ$500,VLOOKUP(C$9,'[1]Table Name'!$G$2:$H$100,2,FALSE),FALSE))</f>
        <v/>
      </c>
      <c r="D21" s="1">
        <f>IF(ISERROR(VLOOKUP($B21,[1]Cost!$C$5:$CZ$500,VLOOKUP(D$9,'[1]Table Name'!$G$2:$H$100,2,FALSE),FALSE)),"",VLOOKUP($B21,[1]Cost!$C$5:$CZ$500,VLOOKUP(D$9,'[1]Table Name'!$G$2:$H$100,2,FALSE),FALSE))</f>
        <v/>
      </c>
      <c r="E21" s="1">
        <f>IF(ISERROR(VLOOKUP($B21,[1]Cost!$C$5:$CZ$500,VLOOKUP(E$9,'[1]Table Name'!$G$2:$H$100,2,FALSE),FALSE)),"",VLOOKUP($B21,[1]Cost!$C$5:$CZ$500,VLOOKUP(E$9,'[1]Table Name'!$G$2:$H$100,2,FALSE),FALSE))</f>
        <v/>
      </c>
      <c r="F21" s="1">
        <f>IF(ISERROR(VLOOKUP($B21,[1]Cost!$C$5:$CZ$500,VLOOKUP(F$9,'[1]Table Name'!$G$2:$H$100,2,FALSE),FALSE)),"",VLOOKUP($B21,[1]Cost!$C$5:$CZ$500,VLOOKUP(F$9,'[1]Table Name'!$G$2:$H$100,2,FALSE),FALSE))</f>
        <v/>
      </c>
      <c r="G21" s="1">
        <f>IF(ISERROR(VLOOKUP($B21,[1]Cost!$C$5:$CZ$500,VLOOKUP(G$9,'[1]Table Name'!$G$2:$H$100,2,FALSE),FALSE)),"",VLOOKUP($B21,[1]Cost!$C$5:$CZ$500,VLOOKUP(G$9,'[1]Table Name'!$G$2:$H$100,2,FALSE),FALSE))</f>
        <v/>
      </c>
      <c r="H21" s="1">
        <f>IF(ISERROR(VLOOKUP($B21,[1]Cost!$C$5:$CZ$500,VLOOKUP(H$9,'[1]Table Name'!$G$2:$H$100,2,FALSE),FALSE)),"",VLOOKUP($B21,[1]Cost!$C$5:$CZ$500,VLOOKUP(H$9,'[1]Table Name'!$G$2:$H$100,2,FALSE),FALSE))</f>
        <v/>
      </c>
      <c r="I21" s="1">
        <f>IF(ISERROR(VLOOKUP($B21,[1]Cost!$C$5:$CZ$500,VLOOKUP(I$9,'[1]Table Name'!$G$2:$H$100,2,FALSE),FALSE)),"",VLOOKUP($B21,[1]Cost!$C$5:$CZ$500,VLOOKUP(I$9,'[1]Table Name'!$G$2:$H$100,2,FALSE),FALSE))</f>
        <v/>
      </c>
      <c r="J21" s="1">
        <f>IF(ISERROR(VLOOKUP($B21,[1]Cost!$C$5:$CZ$500,VLOOKUP(J$9,'[1]Table Name'!$G$2:$H$100,2,FALSE),FALSE)),"",VLOOKUP($B21,[1]Cost!$C$5:$CZ$500,VLOOKUP(J$9,'[1]Table Name'!$G$2:$H$100,2,FALSE),FALSE))</f>
        <v/>
      </c>
      <c r="K21" s="1">
        <f>IF(ISERROR(VLOOKUP($B21,[1]Cost!$C$5:$CZ$500,VLOOKUP(K$9,'[1]Table Name'!$G$2:$H$100,2,FALSE),FALSE)),"",VLOOKUP($B21,[1]Cost!$C$5:$CZ$500,VLOOKUP(K$9,'[1]Table Name'!$G$2:$H$100,2,FALSE),FALSE))</f>
        <v/>
      </c>
      <c r="L21" s="1">
        <f>IF(ISERROR(VLOOKUP($B21,[1]Cost!$C$5:$CZ$500,VLOOKUP(L$9,'[1]Table Name'!$G$2:$H$100,2,FALSE),FALSE)),"",VLOOKUP($B21,[1]Cost!$C$5:$CZ$500,VLOOKUP(L$9,'[1]Table Name'!$G$2:$H$100,2,FALSE),FALSE))</f>
        <v/>
      </c>
      <c r="M21" s="1">
        <f>IF(ISERROR(VLOOKUP($B21,[1]Cost!$C$5:$CZ$500,VLOOKUP(M$9,'[1]Table Name'!$G$2:$H$100,2,FALSE),FALSE)),"",VLOOKUP($B21,[1]Cost!$C$5:$CZ$500,VLOOKUP(M$9,'[1]Table Name'!$G$2:$H$100,2,FALSE),FALSE))</f>
        <v/>
      </c>
      <c r="N21" s="1">
        <f>IF(ISERROR(VLOOKUP($B21,[1]Cost!$C$5:$CZ$500,VLOOKUP(N$9,'[1]Table Name'!$G$2:$H$100,2,FALSE),FALSE)),"",VLOOKUP($B21,[1]Cost!$C$5:$CZ$500,VLOOKUP(N$9,'[1]Table Name'!$G$2:$H$100,2,FALSE),FALSE))</f>
        <v/>
      </c>
      <c r="O21" s="1">
        <f>IF(ISERROR(VLOOKUP($B21,[1]Cost!$C$5:$CZ$500,VLOOKUP(O$9,'[1]Table Name'!$G$2:$H$100,2,FALSE),FALSE)),"",VLOOKUP($B21,[1]Cost!$C$5:$CZ$500,VLOOKUP(O$9,'[1]Table Name'!$G$2:$H$100,2,FALSE),FALSE))</f>
        <v/>
      </c>
      <c r="P21" s="1">
        <f>IF(ISERROR(VLOOKUP($B21,[1]Cost!$C$5:$CZ$500,VLOOKUP(P$9,'[1]Table Name'!$G$2:$H$100,2,FALSE),FALSE)),"",VLOOKUP($B21,[1]Cost!$C$5:$CZ$500,VLOOKUP(P$9,'[1]Table Name'!$G$2:$H$100,2,FALSE),FALSE))</f>
        <v/>
      </c>
      <c r="Q21" s="1">
        <f>IF(ISERROR(VLOOKUP($B21,[1]Cost!$C$5:$CZ$500,VLOOKUP(Q$9,'[1]Table Name'!$G$2:$H$100,2,FALSE),FALSE)),"",VLOOKUP($B21,[1]Cost!$C$5:$CZ$500,VLOOKUP(Q$9,'[1]Table Name'!$G$2:$H$100,2,FALSE),FALSE))</f>
        <v/>
      </c>
      <c r="R21" s="1">
        <f>IF(ISERROR(VLOOKUP($B21,[1]Cost!$C$5:$CZ$500,VLOOKUP(R$9,'[1]Table Name'!$G$2:$H$100,2,FALSE),FALSE)),"",VLOOKUP($B21,[1]Cost!$C$5:$CZ$500,VLOOKUP(R$9,'[1]Table Name'!$G$2:$H$100,2,FALSE),FALSE))</f>
        <v/>
      </c>
      <c r="S21" s="1">
        <f>IF(ISERROR(VLOOKUP($B21,[1]Cost!$C$5:$CZ$500,VLOOKUP(S$9,'[1]Table Name'!$G$2:$H$100,2,FALSE),FALSE)),"",VLOOKUP($B21,[1]Cost!$C$5:$CZ$500,VLOOKUP(S$9,'[1]Table Name'!$G$2:$H$100,2,FALSE),FALSE))</f>
        <v/>
      </c>
      <c r="T21" s="1">
        <f>IF(ISERROR(VLOOKUP($B21,[1]Cost!$C$5:$CZ$500,VLOOKUP(T$9,'[1]Table Name'!$G$2:$H$100,2,FALSE),FALSE)),"",VLOOKUP($B21,[1]Cost!$C$5:$CZ$500,VLOOKUP(T$9,'[1]Table Name'!$G$2:$H$100,2,FALSE),FALSE))</f>
        <v/>
      </c>
      <c r="U21" s="1">
        <f>IF(ISERROR(VLOOKUP($B21,[1]Cost!$C$5:$CZ$500,VLOOKUP(U$9,'[1]Table Name'!$G$2:$H$100,2,FALSE),FALSE)),"",VLOOKUP($B21,[1]Cost!$C$5:$CZ$500,VLOOKUP(U$9,'[1]Table Name'!$G$2:$H$100,2,FALSE),FALSE))</f>
        <v/>
      </c>
      <c r="V21" s="1">
        <f>IF(ISERROR(VLOOKUP($B21,[1]Cost!$C$5:$CZ$500,VLOOKUP(V$9,'[1]Table Name'!$G$2:$H$100,2,FALSE),FALSE)),"",VLOOKUP($B21,[1]Cost!$C$5:$CZ$500,VLOOKUP(V$9,'[1]Table Name'!$G$2:$H$100,2,FALSE),FALSE))</f>
        <v/>
      </c>
      <c r="W21" s="1">
        <f>IF(ISERROR(VLOOKUP($B21,[1]Cost!$C$5:$CZ$500,VLOOKUP(W$9,'[1]Table Name'!$G$2:$H$100,2,FALSE),FALSE)),"",VLOOKUP($B21,[1]Cost!$C$5:$CZ$500,VLOOKUP(W$9,'[1]Table Name'!$G$2:$H$100,2,FALSE),FALSE))</f>
        <v/>
      </c>
      <c r="X21" s="1">
        <f>IF(ISERROR(VLOOKUP($B21,[1]Cost!$C$5:$CZ$500,VLOOKUP(X$9,'[1]Table Name'!$G$2:$H$100,2,FALSE),FALSE)),0,VLOOKUP($B21,[1]Cost!$C$5:$CZ$500,VLOOKUP(X$9,'[1]Table Name'!$G$2:$H$100,2,FALSE),FALSE))</f>
        <v/>
      </c>
      <c r="Y21" s="1">
        <f>IF(ISERROR(VLOOKUP($B21,[1]Cost!$C$5:$CZ$500,VLOOKUP(Y$9,'[1]Table Name'!$G$2:$H$100,2,FALSE),FALSE)),"",VLOOKUP($B21,[1]Cost!$C$5:$CZ$500,VLOOKUP(Y$9,'[1]Table Name'!$G$2:$H$100,2,FALSE),FALSE))</f>
        <v/>
      </c>
      <c r="Z21" s="11">
        <f>IF(ISERROR(VLOOKUP($B21,[1]Cost!$C$5:$CZ$500,VLOOKUP(Z$9,'[1]Table Name'!$G$2:$H$100,2,FALSE),FALSE)),"",VLOOKUP($B21,[1]Cost!$C$5:$CZ$500,VLOOKUP(Z$9,'[1]Table Name'!$G$2:$H$100,2,FALSE),FALSE))</f>
        <v/>
      </c>
      <c r="AA21" s="1">
        <f>IF(ISERROR(VLOOKUP($B21,[1]Cost!$C$5:$CZ$500,VLOOKUP(AA$9,'[1]Table Name'!$G$2:$H$100,2,FALSE),FALSE)),"",VLOOKUP($B21,[1]Cost!$C$5:$CZ$500,VLOOKUP(AA$9,'[1]Table Name'!$G$2:$H$100,2,FALSE),FALSE))</f>
        <v/>
      </c>
      <c r="AB21" s="1">
        <f>IF(ISERROR(VLOOKUP($B21,[1]Cost!$C$5:$CZ$500,VLOOKUP(AB$9,'[1]Table Name'!$G$2:$H$100,2,FALSE),FALSE)),"",VLOOKUP($B21,[1]Cost!$C$5:$CZ$500,VLOOKUP(AB$9,'[1]Table Name'!$G$2:$H$100,2,FALSE),FALSE))</f>
        <v/>
      </c>
      <c r="AC21" s="1">
        <f>IF(ISERROR(VLOOKUP($B21,[1]Cost!$C$5:$CZ$500,VLOOKUP(AC$9,'[1]Table Name'!$G$2:$H$100,2,FALSE),FALSE)),"",VLOOKUP($B21,[1]Cost!$C$5:$CZ$500,VLOOKUP(AC$9,'[1]Table Name'!$G$2:$H$100,2,FALSE),FALSE))</f>
        <v/>
      </c>
      <c r="AD21" s="1">
        <f>IF(ISERROR(VLOOKUP($B21,[1]Cost!$C$5:$CZ$500,VLOOKUP(AD$9,'[1]Table Name'!$G$2:$H$100,2,FALSE),FALSE)),"",VLOOKUP($B21,[1]Cost!$C$5:$CZ$500,VLOOKUP(AD$9,'[1]Table Name'!$G$2:$H$100,2,FALSE),FALSE))</f>
        <v/>
      </c>
      <c r="AE21" s="1">
        <f>IF(ISERROR(VLOOKUP($B21,[1]Cost!$C$5:$CZ$500,VLOOKUP(AE$9,'[1]Table Name'!$G$2:$H$100,2,FALSE),FALSE)),"",VLOOKUP($B21,[1]Cost!$C$5:$CZ$500,VLOOKUP(AE$9,'[1]Table Name'!$G$2:$H$100,2,FALSE),FALSE))</f>
        <v/>
      </c>
      <c r="AF21" s="1">
        <f>IF(ISERROR(VLOOKUP($B21,[1]Cost!$C$5:$CZ$500,VLOOKUP(AF$9,'[1]Table Name'!$G$2:$H$100,2,FALSE),FALSE)),"",VLOOKUP($B21,[1]Cost!$C$5:$CZ$500,VLOOKUP(AF$9,'[1]Table Name'!$G$2:$H$100,2,FALSE),FALSE))</f>
        <v/>
      </c>
      <c r="AG21" s="1">
        <f>IF(ISERROR(VLOOKUP($B21,[1]Cost!$C$5:$CZ$500,VLOOKUP(AG$9,'[1]Table Name'!$G$2:$H$100,2,FALSE),FALSE)),"",VLOOKUP($B21,[1]Cost!$C$5:$CZ$500,VLOOKUP(AG$9,'[1]Table Name'!$G$2:$H$100,2,FALSE),FALSE))</f>
        <v/>
      </c>
      <c r="AH21" s="1">
        <f>IF(ISERROR(VLOOKUP($B21,[1]Cost!$C$5:$CZ$500,VLOOKUP(AH$9,'[1]Table Name'!$G$2:$H$100,2,FALSE),FALSE)),"",VLOOKUP($B21,[1]Cost!$C$5:$CZ$500,VLOOKUP(AH$9,'[1]Table Name'!$G$2:$H$100,2,FALSE),FALSE))</f>
        <v/>
      </c>
      <c r="AI21" s="1">
        <f>IF(ISERROR(VLOOKUP($B21,[1]Cost!$C$5:$CZ$500,VLOOKUP(AI$9,'[1]Table Name'!$G$2:$H$100,2,FALSE),FALSE)),"",VLOOKUP($B21,[1]Cost!$C$5:$CZ$500,VLOOKUP(AI$9,'[1]Table Name'!$G$2:$H$100,2,FALSE),FALSE))</f>
        <v/>
      </c>
      <c r="AJ21" s="1">
        <f>IF(ISERROR(VLOOKUP($B21,[1]Cost!$C$5:$CZ$500,VLOOKUP(AJ$9,'[1]Table Name'!$G$2:$H$100,2,FALSE),FALSE)),"",VLOOKUP($B21,[1]Cost!$C$5:$CZ$500,VLOOKUP(AJ$9,'[1]Table Name'!$G$2:$H$100,2,FALSE),FALSE))</f>
        <v/>
      </c>
      <c r="AK21" s="1">
        <f>IF(ISERROR(VLOOKUP($B21,[1]Cost!$C$5:$CZ$500,VLOOKUP(AK$9,'[1]Table Name'!$G$2:$H$100,2,FALSE),FALSE)),"",VLOOKUP($B21,[1]Cost!$C$5:$CZ$500,VLOOKUP(AK$9,'[1]Table Name'!$G$2:$H$100,2,FALSE),FALSE))</f>
        <v/>
      </c>
      <c r="AL21" s="1">
        <f>IF(ISERROR(VLOOKUP($B21,[1]Cost!$C$5:$CZ$500,VLOOKUP(AL$9,'[1]Table Name'!$G$2:$H$100,2,FALSE),FALSE)),"",VLOOKUP($B21,[1]Cost!$C$5:$CZ$500,VLOOKUP(AL$9,'[1]Table Name'!$G$2:$H$100,2,FALSE),FALSE))</f>
        <v/>
      </c>
      <c r="AM21" s="1">
        <f>IF(ISERROR(VLOOKUP($B21,[1]Cost!$C$5:$CZ$500,VLOOKUP(AM$9,'[1]Table Name'!$G$2:$H$100,2,FALSE),FALSE)),"",VLOOKUP($B21,[1]Cost!$C$5:$CZ$500,VLOOKUP(AM$9,'[1]Table Name'!$G$2:$H$100,2,FALSE),FALSE))</f>
        <v/>
      </c>
      <c r="AN21" s="1">
        <f>IF(ISERROR(VLOOKUP($B21,[1]Cost!$C$5:$CZ$500,VLOOKUP(AN$9,'[1]Table Name'!$G$2:$H$100,2,FALSE),FALSE)),"",VLOOKUP($B21,[1]Cost!$C$5:$CZ$500,VLOOKUP(AN$9,'[1]Table Name'!$G$2:$H$100,2,FALSE),FALSE))</f>
        <v/>
      </c>
      <c r="AO21" s="1">
        <f>IF(ISERROR(VLOOKUP($B21,[1]Cost!$C$5:$CZ$500,VLOOKUP(AO$9,'[1]Table Name'!$G$2:$H$100,2,FALSE),FALSE)),"",VLOOKUP($B21,[1]Cost!$C$5:$CZ$500,VLOOKUP(AO$9,'[1]Table Name'!$G$2:$H$100,2,FALSE),FALSE))</f>
        <v/>
      </c>
      <c r="AP21" s="1">
        <f>IF(ISERROR(VLOOKUP($B21,[1]Cost!$C$5:$CZ$500,VLOOKUP(AP$9,'[1]Table Name'!$G$2:$H$100,2,FALSE),FALSE)),"",VLOOKUP($B21,[1]Cost!$C$5:$CZ$500,VLOOKUP(AP$9,'[1]Table Name'!$G$2:$H$100,2,FALSE),FALSE))</f>
        <v/>
      </c>
      <c r="AQ21" s="1">
        <f>IF(ISERROR(VLOOKUP($B21,[1]Cost!$C$5:$CZ$500,VLOOKUP(AQ$9,'[1]Table Name'!$G$2:$H$100,2,FALSE),FALSE)),"",VLOOKUP($B21,[1]Cost!$C$5:$CZ$500,VLOOKUP(AQ$9,'[1]Table Name'!$G$2:$H$100,2,FALSE),FALSE))</f>
        <v/>
      </c>
      <c r="AR21" s="1">
        <f>IF(ISERROR(VLOOKUP($B21,[1]Cost!$C$5:$CZ$500,VLOOKUP(AR$9,'[1]Table Name'!$G$2:$H$100,2,FALSE),FALSE)),"",VLOOKUP($B21,[1]Cost!$C$5:$CZ$500,VLOOKUP(AR$9,'[1]Table Name'!$G$2:$H$100,2,FALSE),FALSE))</f>
        <v/>
      </c>
      <c r="AS21" s="1">
        <f>IF(ISERROR(VLOOKUP($B21,[1]Cost!$C$5:$CZ$500,VLOOKUP(AS$9,'[1]Table Name'!$G$2:$H$100,2,FALSE),FALSE)),"",VLOOKUP($B21,[1]Cost!$C$5:$CZ$500,VLOOKUP(AS$9,'[1]Table Name'!$G$2:$H$100,2,FALSE),FALSE))</f>
        <v/>
      </c>
      <c r="AT21" s="1">
        <f>IF(ISERROR(VLOOKUP($B21,[1]Cost!$C$5:$CZ$500,VLOOKUP(AT$9,'[1]Table Name'!$G$2:$H$100,2,FALSE),FALSE)),"",VLOOKUP($B21,[1]Cost!$C$5:$CZ$500,VLOOKUP(AT$9,'[1]Table Name'!$G$2:$H$100,2,FALSE),FALSE))</f>
        <v/>
      </c>
      <c r="AU21" s="1">
        <f>IF(ISERROR(VLOOKUP($B21,[1]Cost!$C$5:$CZ$500,VLOOKUP(AU$9,'[1]Table Name'!$G$2:$H$100,2,FALSE),FALSE)),"",VLOOKUP($B21,[1]Cost!$C$5:$CZ$500,VLOOKUP(AU$9,'[1]Table Name'!$G$2:$H$100,2,FALSE),FALSE))</f>
        <v/>
      </c>
      <c r="AV21" s="1">
        <f>IF(ISERROR(VLOOKUP($B21,[1]Cost!$C$5:$CZ$500,VLOOKUP(AV$9,'[1]Table Name'!$G$2:$H$100,2,FALSE),FALSE)),"",VLOOKUP($B21,[1]Cost!$C$5:$CZ$500,VLOOKUP(AV$9,'[1]Table Name'!$G$2:$H$100,2,FALSE),FALSE))</f>
        <v/>
      </c>
      <c r="AW21" s="1">
        <f>IF(ISERROR(VLOOKUP($B21,[1]Cost!$C$5:$CZ$500,VLOOKUP(AW$9,'[1]Table Name'!$G$2:$H$100,2,FALSE),FALSE)),"",VLOOKUP($B21,[1]Cost!$C$5:$CZ$500,VLOOKUP(AW$9,'[1]Table Name'!$G$2:$H$100,2,FALSE),FALSE))</f>
        <v/>
      </c>
      <c r="AX21" s="1">
        <f>IF(ISERROR(VLOOKUP($B21,[1]Cost!$C$5:$CZ$500,VLOOKUP(AX$9,'[1]Table Name'!$G$2:$H$100,2,FALSE),FALSE)),"",VLOOKUP($B21,[1]Cost!$C$5:$CZ$500,VLOOKUP(AX$9,'[1]Table Name'!$G$2:$H$100,2,FALSE),FALSE))</f>
        <v/>
      </c>
      <c r="AY21" s="1">
        <f>IF(ISERROR(VLOOKUP($B21,[1]Cost!$C$5:$CZ$500,VLOOKUP(AY$9,'[1]Table Name'!$G$2:$H$100,2,FALSE),FALSE)),"",VLOOKUP($B21,[1]Cost!$C$5:$CZ$500,VLOOKUP(AY$9,'[1]Table Name'!$G$2:$H$100,2,FALSE),FALSE))</f>
        <v/>
      </c>
      <c r="AZ21" s="1">
        <f>IF(ISERROR(VLOOKUP($B21,[1]Cost!$C$5:$CZ$500,VLOOKUP(AZ$9,'[1]Table Name'!$G$2:$H$100,2,FALSE),FALSE)),"",VLOOKUP($B21,[1]Cost!$C$5:$CZ$500,VLOOKUP(AZ$9,'[1]Table Name'!$G$2:$H$100,2,FALSE),FALSE))</f>
        <v/>
      </c>
      <c r="BA21" s="1">
        <f>IF(ISERROR(VLOOKUP($B21,[1]Cost!$C$5:$CZ$500,VLOOKUP(BA$9,'[1]Table Name'!$G$2:$H$100,2,FALSE),FALSE)),"",VLOOKUP($B21,[1]Cost!$C$5:$CZ$500,VLOOKUP(BA$9,'[1]Table Name'!$G$2:$H$100,2,FALSE),FALSE))</f>
        <v/>
      </c>
      <c r="BB21" s="1">
        <f>IF(ISERROR(VLOOKUP($B21,[1]Cost!$C$5:$CZ$500,VLOOKUP(BB$9,'[1]Table Name'!$G$2:$H$100,2,FALSE),FALSE)),"",VLOOKUP($B21,[1]Cost!$C$5:$CZ$500,VLOOKUP(BB$9,'[1]Table Name'!$G$2:$H$100,2,FALSE),FALSE))</f>
        <v/>
      </c>
      <c r="BC21" s="1">
        <f>IF(ISERROR(VLOOKUP($B21,[1]Cost!$C$5:$CZ$500,VLOOKUP(BC$9,'[1]Table Name'!$G$2:$H$100,2,FALSE),FALSE)),"",VLOOKUP($B21,[1]Cost!$C$5:$CZ$500,VLOOKUP(BC$9,'[1]Table Name'!$G$2:$H$100,2,FALSE),FALSE))</f>
        <v/>
      </c>
      <c r="BD21" s="1">
        <f>IF(ISERROR(VLOOKUP($B21,[1]Cost!$C$5:$CZ$500,VLOOKUP(BD$9,'[1]Table Name'!$G$2:$H$100,2,FALSE),FALSE)),"",VLOOKUP($B21,[1]Cost!$C$5:$CZ$500,VLOOKUP(BD$9,'[1]Table Name'!$G$2:$H$100,2,FALSE),FALSE))</f>
        <v/>
      </c>
      <c r="BE21" s="1">
        <f>IF(ISERROR(VLOOKUP($B21,[1]Cost!$C$5:$CZ$500,VLOOKUP(BE$9,'[1]Table Name'!$G$2:$H$100,2,FALSE),FALSE)),"",VLOOKUP($B21,[1]Cost!$C$5:$CZ$500,VLOOKUP(BE$9,'[1]Table Name'!$G$2:$H$100,2,FALSE),FALSE))</f>
        <v/>
      </c>
      <c r="BF21" s="1">
        <f>IF(ISERROR(VLOOKUP($B21,[1]Cost!$C$5:$CZ$500,VLOOKUP(BF$9,'[1]Table Name'!$G$2:$H$100,2,FALSE),FALSE)),"",VLOOKUP($B21,[1]Cost!$C$5:$CZ$500,VLOOKUP(BF$9,'[1]Table Name'!$G$2:$H$100,2,FALSE),FALSE))</f>
        <v/>
      </c>
      <c r="BG21" s="1">
        <f>IF(ISERROR(VLOOKUP($B21,[1]Cost!$C$5:$CZ$500,VLOOKUP(BG$9,'[1]Table Name'!$G$2:$H$100,2,FALSE),FALSE)),"",VLOOKUP($B21,[1]Cost!$C$5:$CZ$500,VLOOKUP(BG$9,'[1]Table Name'!$G$2:$H$100,2,FALSE),FALSE))</f>
        <v/>
      </c>
      <c r="BH21" s="1">
        <f>IF(ISERROR(VLOOKUP($B21,[1]Cost!$C$5:$CZ$500,VLOOKUP(BH$9,'[1]Table Name'!$G$2:$H$100,2,FALSE),FALSE)),"",VLOOKUP($B21,[1]Cost!$C$5:$CZ$500,VLOOKUP(BH$9,'[1]Table Name'!$G$2:$H$100,2,FALSE),FALSE))</f>
        <v/>
      </c>
      <c r="BI21" s="1">
        <f>IF(ISERROR(VLOOKUP($B21,[1]Cost!$C$5:$CZ$500,VLOOKUP(BI$9,'[1]Table Name'!$G$2:$H$100,2,FALSE),FALSE)),"",VLOOKUP($B21,[1]Cost!$C$5:$CZ$500,VLOOKUP(BI$9,'[1]Table Name'!$G$2:$H$100,2,FALSE),FALSE))</f>
        <v/>
      </c>
      <c r="BJ21" s="1">
        <f>IF(ISERROR(VLOOKUP($B21,[1]Cost!$C$5:$CZ$500,VLOOKUP(BJ$9,'[1]Table Name'!$G$2:$H$100,2,FALSE),FALSE)),"",VLOOKUP($B21,[1]Cost!$C$5:$CZ$500,VLOOKUP(BJ$9,'[1]Table Name'!$G$2:$H$100,2,FALSE),FALSE))</f>
        <v/>
      </c>
      <c r="BK21" s="1">
        <f>IF(ISERROR(VLOOKUP($B21,[1]Cost!$C$5:$CZ$500,VLOOKUP(BK$9,'[1]Table Name'!$G$2:$H$100,2,FALSE),FALSE)),"",VLOOKUP($B21,[1]Cost!$C$5:$CZ$500,VLOOKUP(BK$9,'[1]Table Name'!$G$2:$H$100,2,FALSE),FALSE))</f>
        <v/>
      </c>
      <c r="BL21" s="1">
        <f>IF(ISERROR(VLOOKUP($B21,[1]Cost!$C$5:$CZ$500,VLOOKUP(BL$9,'[1]Table Name'!$G$2:$H$100,2,FALSE),FALSE)),"",VLOOKUP($B21,[1]Cost!$C$5:$CZ$500,VLOOKUP(BL$9,'[1]Table Name'!$G$2:$H$100,2,FALSE),FALSE))</f>
        <v/>
      </c>
      <c r="BM21" s="1">
        <f>IF(ISERROR(VLOOKUP($B21,[1]Cost!$C$5:$CZ$500,VLOOKUP(BM$9,'[1]Table Name'!$G$2:$H$100,2,FALSE),FALSE)),"",VLOOKUP($B21,[1]Cost!$C$5:$CZ$500,VLOOKUP(BM$9,'[1]Table Name'!$G$2:$H$100,2,FALSE),FALSE))</f>
        <v/>
      </c>
      <c r="BN21" s="1">
        <f>IF(ISERROR(VLOOKUP($B21,[1]Cost!$C$5:$CZ$500,VLOOKUP(BN$9,'[1]Table Name'!$G$2:$H$100,2,FALSE),FALSE)),"",VLOOKUP($B21,[1]Cost!$C$5:$CZ$500,VLOOKUP(BN$9,'[1]Table Name'!$G$2:$H$100,2,FALSE),FALSE))</f>
        <v/>
      </c>
      <c r="BO21" s="1">
        <f>IF(ISERROR(VLOOKUP($B21,[1]Cost!$C$5:$CZ$500,VLOOKUP(BO$9,'[1]Table Name'!$G$2:$H$100,2,FALSE),FALSE)),"",VLOOKUP($B21,[1]Cost!$C$5:$CZ$500,VLOOKUP(BO$9,'[1]Table Name'!$G$2:$H$100,2,FALSE),FALSE))</f>
        <v/>
      </c>
      <c r="BP21" s="1">
        <f>IF(ISERROR(VLOOKUP($B21,[1]Cost!$C$5:$CZ$500,VLOOKUP(BP$9,'[1]Table Name'!$G$2:$H$100,2,FALSE),FALSE)),"",VLOOKUP($B21,[1]Cost!$C$5:$CZ$500,VLOOKUP(BP$9,'[1]Table Name'!$G$2:$H$100,2,FALSE),FALSE))</f>
        <v/>
      </c>
      <c r="BQ21" s="1">
        <f>IF(ISERROR(VLOOKUP($B21,[1]Cost!$C$5:$CZ$500,VLOOKUP(BQ$9,'[1]Table Name'!$G$2:$H$100,2,FALSE),FALSE)),"",VLOOKUP($B21,[1]Cost!$C$5:$CZ$500,VLOOKUP(BQ$9,'[1]Table Name'!$G$2:$H$100,2,FALSE),FALSE))</f>
        <v/>
      </c>
      <c r="BR21" s="1">
        <f>IF(ISERROR(VLOOKUP($B21,[1]Cost!$C$5:$CZ$500,VLOOKUP(BR$9,'[1]Table Name'!$G$2:$H$100,2,FALSE),FALSE)),"",VLOOKUP($B21,[1]Cost!$C$5:$CZ$500,VLOOKUP(BR$9,'[1]Table Name'!$G$2:$H$100,2,FALSE),FALSE))</f>
        <v/>
      </c>
      <c r="BS21" s="1">
        <f>IF(ISERROR(VLOOKUP($B21,[1]Cost!$C$5:$CZ$500,VLOOKUP(BS$9,'[1]Table Name'!$G$2:$H$100,2,FALSE),FALSE)),"",VLOOKUP($B21,[1]Cost!$C$5:$CZ$500,VLOOKUP(BS$9,'[1]Table Name'!$G$2:$H$100,2,FALSE),FALSE))</f>
        <v/>
      </c>
      <c r="BT21" s="1">
        <f>IF(ISERROR(VLOOKUP($B21,[1]Cost!$C$5:$CZ$500,VLOOKUP(BT$9,'[1]Table Name'!$G$2:$H$100,2,FALSE),FALSE)),"",VLOOKUP($B21,[1]Cost!$C$5:$CZ$500,VLOOKUP(BT$9,'[1]Table Name'!$G$2:$H$100,2,FALSE),FALSE))</f>
        <v/>
      </c>
      <c r="BU21" s="1">
        <f>IF(ISERROR(VLOOKUP($B21,[1]Cost!$C$5:$CZ$500,VLOOKUP(BU$9,'[1]Table Name'!$G$2:$H$100,2,FALSE),FALSE)),"",VLOOKUP($B21,[1]Cost!$C$5:$CZ$500,VLOOKUP(BU$9,'[1]Table Name'!$G$2:$H$100,2,FALSE),FALSE))</f>
        <v/>
      </c>
      <c r="BV21" s="1">
        <f>IF(ISERROR(VLOOKUP($B21,[1]Cost!$C$5:$CZ$500,VLOOKUP(BV$9,'[1]Table Name'!$G$2:$H$100,2,FALSE),FALSE)),"",VLOOKUP($B21,[1]Cost!$C$5:$CZ$500,VLOOKUP(BV$9,'[1]Table Name'!$G$2:$H$100,2,FALSE),FALSE))</f>
        <v/>
      </c>
      <c r="BW21" s="1">
        <f>IF(ISERROR(VLOOKUP($B21,[1]Cost!$C$5:$CZ$500,VLOOKUP(BW$9,'[1]Table Name'!$G$2:$H$100,2,FALSE),FALSE)),"",VLOOKUP($B21,[1]Cost!$C$5:$CZ$500,VLOOKUP(BW$9,'[1]Table Name'!$G$2:$H$100,2,FALSE),FALSE))</f>
        <v/>
      </c>
      <c r="BX21" s="1">
        <f>IF(ISERROR(VLOOKUP($B21,[1]Cost!$C$5:$CZ$500,VLOOKUP(BX$9,'[1]Table Name'!$G$2:$H$100,2,FALSE),FALSE)),"",VLOOKUP($B21,[1]Cost!$C$5:$CZ$500,VLOOKUP(BX$9,'[1]Table Name'!$G$2:$H$100,2,FALSE),FALSE))</f>
        <v/>
      </c>
      <c r="BY21" s="1">
        <f>IF(ISERROR(VLOOKUP($B21,[1]Cost!$C$5:$CZ$500,VLOOKUP(BY$9,'[1]Table Name'!$G$2:$H$100,2,FALSE),FALSE)),"",VLOOKUP($B21,[1]Cost!$C$5:$CZ$500,VLOOKUP(BY$9,'[1]Table Name'!$G$2:$H$100,2,FALSE),FALSE))</f>
        <v/>
      </c>
      <c r="BZ21" s="137">
        <f>IF(ISERROR(VLOOKUP($B21,[1]Cost!$C$5:$CZ$500,VLOOKUP(BZ$9,'[1]Table Name'!$G$2:$H$100,2,FALSE),FALSE)),"",VLOOKUP($B21,[1]Cost!$C$5:$CZ$500,VLOOKUP(BZ$9,'[1]Table Name'!$G$2:$H$100,2,FALSE),FALSE))</f>
        <v/>
      </c>
      <c r="CA21" s="1">
        <f>IF(ISERROR(VLOOKUP($B21,[1]Cost!$C$5:$CZ$500,VLOOKUP(CA$9,'[1]Table Name'!$G$2:$H$100,2,FALSE),FALSE)),"",VLOOKUP($B21,[1]Cost!$C$5:$CZ$500,VLOOKUP(CA$9,'[1]Table Name'!$G$2:$H$100,2,FALSE),FALSE))</f>
        <v/>
      </c>
      <c r="CB21" s="1">
        <f>IF(ISERROR(VLOOKUP($B21,[1]Cost!$C$5:$CZ$500,VLOOKUP(CB$9,'[1]Table Name'!$G$2:$H$100,2,FALSE),FALSE)),"",VLOOKUP($B21,[1]Cost!$C$5:$CZ$500,VLOOKUP(CB$9,'[1]Table Name'!$G$2:$H$100,2,FALSE),FALSE))</f>
        <v/>
      </c>
      <c r="CC21" s="1">
        <f>IF(ISERROR(VLOOKUP($B21,[1]Cost!$C$5:$CZ$500,VLOOKUP(CC$9,'[1]Table Name'!$G$2:$H$100,2,FALSE),FALSE)),"",VLOOKUP($B21,[1]Cost!$C$5:$CZ$500,VLOOKUP(CC$9,'[1]Table Name'!$G$2:$H$100,2,FALSE),FALSE))</f>
        <v/>
      </c>
      <c r="CD21" s="3" t="n"/>
      <c r="CE21" s="3" t="n"/>
      <c r="CF21" s="3" t="n"/>
      <c r="CG21" s="3" t="n"/>
      <c r="CH21" s="3" t="n"/>
      <c r="CI21" s="3" t="n"/>
      <c r="CJ21" s="3" t="n"/>
    </row>
    <row r="22">
      <c r="B22" s="1">
        <f t="array" ref="B22">IF(ISERROR(INDEX([1]Cost!$C$5:$C$361,MATCH(0,COUNTIF(B$9:B21,[1]Cost!$C$5:$C$361)+([1]Cost!$D$5:$D$361&lt;&gt;$B$4),0))),"",INDEX([1]Cost!$C$5:$C$361,MATCH(0,COUNTIF(B$9:B21,[1]Cost!$C$5:$C$361)+([1]Cost!$D$5:$D$361&lt;&gt;$B$4),0)))</f>
        <v/>
      </c>
      <c r="C22" s="1">
        <f>IF(ISERROR(VLOOKUP($B22,[1]Cost!$C$5:$CZ$500,VLOOKUP(C$9,'[1]Table Name'!$G$2:$H$100,2,FALSE),FALSE)),"",VLOOKUP($B22,[1]Cost!$C$5:$CZ$500,VLOOKUP(C$9,'[1]Table Name'!$G$2:$H$100,2,FALSE),FALSE))</f>
        <v/>
      </c>
      <c r="D22" s="1">
        <f>IF(ISERROR(VLOOKUP($B22,[1]Cost!$C$5:$CZ$500,VLOOKUP(D$9,'[1]Table Name'!$G$2:$H$100,2,FALSE),FALSE)),"",VLOOKUP($B22,[1]Cost!$C$5:$CZ$500,VLOOKUP(D$9,'[1]Table Name'!$G$2:$H$100,2,FALSE),FALSE))</f>
        <v/>
      </c>
      <c r="E22" s="1">
        <f>IF(ISERROR(VLOOKUP($B22,[1]Cost!$C$5:$CZ$500,VLOOKUP(E$9,'[1]Table Name'!$G$2:$H$100,2,FALSE),FALSE)),"",VLOOKUP($B22,[1]Cost!$C$5:$CZ$500,VLOOKUP(E$9,'[1]Table Name'!$G$2:$H$100,2,FALSE),FALSE))</f>
        <v/>
      </c>
      <c r="F22" s="1">
        <f>IF(ISERROR(VLOOKUP($B22,[1]Cost!$C$5:$CZ$500,VLOOKUP(F$9,'[1]Table Name'!$G$2:$H$100,2,FALSE),FALSE)),"",VLOOKUP($B22,[1]Cost!$C$5:$CZ$500,VLOOKUP(F$9,'[1]Table Name'!$G$2:$H$100,2,FALSE),FALSE))</f>
        <v/>
      </c>
      <c r="G22" s="1">
        <f>IF(ISERROR(VLOOKUP($B22,[1]Cost!$C$5:$CZ$500,VLOOKUP(G$9,'[1]Table Name'!$G$2:$H$100,2,FALSE),FALSE)),"",VLOOKUP($B22,[1]Cost!$C$5:$CZ$500,VLOOKUP(G$9,'[1]Table Name'!$G$2:$H$100,2,FALSE),FALSE))</f>
        <v/>
      </c>
      <c r="H22" s="1">
        <f>IF(ISERROR(VLOOKUP($B22,[1]Cost!$C$5:$CZ$500,VLOOKUP(H$9,'[1]Table Name'!$G$2:$H$100,2,FALSE),FALSE)),"",VLOOKUP($B22,[1]Cost!$C$5:$CZ$500,VLOOKUP(H$9,'[1]Table Name'!$G$2:$H$100,2,FALSE),FALSE))</f>
        <v/>
      </c>
      <c r="I22" s="1">
        <f>IF(ISERROR(VLOOKUP($B22,[1]Cost!$C$5:$CZ$500,VLOOKUP(I$9,'[1]Table Name'!$G$2:$H$100,2,FALSE),FALSE)),"",VLOOKUP($B22,[1]Cost!$C$5:$CZ$500,VLOOKUP(I$9,'[1]Table Name'!$G$2:$H$100,2,FALSE),FALSE))</f>
        <v/>
      </c>
      <c r="J22" s="1">
        <f>IF(ISERROR(VLOOKUP($B22,[1]Cost!$C$5:$CZ$500,VLOOKUP(J$9,'[1]Table Name'!$G$2:$H$100,2,FALSE),FALSE)),"",VLOOKUP($B22,[1]Cost!$C$5:$CZ$500,VLOOKUP(J$9,'[1]Table Name'!$G$2:$H$100,2,FALSE),FALSE))</f>
        <v/>
      </c>
      <c r="K22" s="1">
        <f>IF(ISERROR(VLOOKUP($B22,[1]Cost!$C$5:$CZ$500,VLOOKUP(K$9,'[1]Table Name'!$G$2:$H$100,2,FALSE),FALSE)),"",VLOOKUP($B22,[1]Cost!$C$5:$CZ$500,VLOOKUP(K$9,'[1]Table Name'!$G$2:$H$100,2,FALSE),FALSE))</f>
        <v/>
      </c>
      <c r="L22" s="1">
        <f>IF(ISERROR(VLOOKUP($B22,[1]Cost!$C$5:$CZ$500,VLOOKUP(L$9,'[1]Table Name'!$G$2:$H$100,2,FALSE),FALSE)),"",VLOOKUP($B22,[1]Cost!$C$5:$CZ$500,VLOOKUP(L$9,'[1]Table Name'!$G$2:$H$100,2,FALSE),FALSE))</f>
        <v/>
      </c>
      <c r="M22" s="1">
        <f>IF(ISERROR(VLOOKUP($B22,[1]Cost!$C$5:$CZ$500,VLOOKUP(M$9,'[1]Table Name'!$G$2:$H$100,2,FALSE),FALSE)),"",VLOOKUP($B22,[1]Cost!$C$5:$CZ$500,VLOOKUP(M$9,'[1]Table Name'!$G$2:$H$100,2,FALSE),FALSE))</f>
        <v/>
      </c>
      <c r="N22" s="1">
        <f>IF(ISERROR(VLOOKUP($B22,[1]Cost!$C$5:$CZ$500,VLOOKUP(N$9,'[1]Table Name'!$G$2:$H$100,2,FALSE),FALSE)),"",VLOOKUP($B22,[1]Cost!$C$5:$CZ$500,VLOOKUP(N$9,'[1]Table Name'!$G$2:$H$100,2,FALSE),FALSE))</f>
        <v/>
      </c>
      <c r="O22" s="1">
        <f>IF(ISERROR(VLOOKUP($B22,[1]Cost!$C$5:$CZ$500,VLOOKUP(O$9,'[1]Table Name'!$G$2:$H$100,2,FALSE),FALSE)),"",VLOOKUP($B22,[1]Cost!$C$5:$CZ$500,VLOOKUP(O$9,'[1]Table Name'!$G$2:$H$100,2,FALSE),FALSE))</f>
        <v/>
      </c>
      <c r="P22" s="1">
        <f>IF(ISERROR(VLOOKUP($B22,[1]Cost!$C$5:$CZ$500,VLOOKUP(P$9,'[1]Table Name'!$G$2:$H$100,2,FALSE),FALSE)),"",VLOOKUP($B22,[1]Cost!$C$5:$CZ$500,VLOOKUP(P$9,'[1]Table Name'!$G$2:$H$100,2,FALSE),FALSE))</f>
        <v/>
      </c>
      <c r="Q22" s="1">
        <f>IF(ISERROR(VLOOKUP($B22,[1]Cost!$C$5:$CZ$500,VLOOKUP(Q$9,'[1]Table Name'!$G$2:$H$100,2,FALSE),FALSE)),"",VLOOKUP($B22,[1]Cost!$C$5:$CZ$500,VLOOKUP(Q$9,'[1]Table Name'!$G$2:$H$100,2,FALSE),FALSE))</f>
        <v/>
      </c>
      <c r="R22" s="1">
        <f>IF(ISERROR(VLOOKUP($B22,[1]Cost!$C$5:$CZ$500,VLOOKUP(R$9,'[1]Table Name'!$G$2:$H$100,2,FALSE),FALSE)),"",VLOOKUP($B22,[1]Cost!$C$5:$CZ$500,VLOOKUP(R$9,'[1]Table Name'!$G$2:$H$100,2,FALSE),FALSE))</f>
        <v/>
      </c>
      <c r="S22" s="1">
        <f>IF(ISERROR(VLOOKUP($B22,[1]Cost!$C$5:$CZ$500,VLOOKUP(S$9,'[1]Table Name'!$G$2:$H$100,2,FALSE),FALSE)),"",VLOOKUP($B22,[1]Cost!$C$5:$CZ$500,VLOOKUP(S$9,'[1]Table Name'!$G$2:$H$100,2,FALSE),FALSE))</f>
        <v/>
      </c>
      <c r="T22" s="1">
        <f>IF(ISERROR(VLOOKUP($B22,[1]Cost!$C$5:$CZ$500,VLOOKUP(T$9,'[1]Table Name'!$G$2:$H$100,2,FALSE),FALSE)),"",VLOOKUP($B22,[1]Cost!$C$5:$CZ$500,VLOOKUP(T$9,'[1]Table Name'!$G$2:$H$100,2,FALSE),FALSE))</f>
        <v/>
      </c>
      <c r="U22" s="1">
        <f>IF(ISERROR(VLOOKUP($B22,[1]Cost!$C$5:$CZ$500,VLOOKUP(U$9,'[1]Table Name'!$G$2:$H$100,2,FALSE),FALSE)),"",VLOOKUP($B22,[1]Cost!$C$5:$CZ$500,VLOOKUP(U$9,'[1]Table Name'!$G$2:$H$100,2,FALSE),FALSE))</f>
        <v/>
      </c>
      <c r="V22" s="1">
        <f>IF(ISERROR(VLOOKUP($B22,[1]Cost!$C$5:$CZ$500,VLOOKUP(V$9,'[1]Table Name'!$G$2:$H$100,2,FALSE),FALSE)),"",VLOOKUP($B22,[1]Cost!$C$5:$CZ$500,VLOOKUP(V$9,'[1]Table Name'!$G$2:$H$100,2,FALSE),FALSE))</f>
        <v/>
      </c>
      <c r="W22" s="1">
        <f>IF(ISERROR(VLOOKUP($B22,[1]Cost!$C$5:$CZ$500,VLOOKUP(W$9,'[1]Table Name'!$G$2:$H$100,2,FALSE),FALSE)),"",VLOOKUP($B22,[1]Cost!$C$5:$CZ$500,VLOOKUP(W$9,'[1]Table Name'!$G$2:$H$100,2,FALSE),FALSE))</f>
        <v/>
      </c>
      <c r="X22" s="1">
        <f>IF(ISERROR(VLOOKUP($B22,[1]Cost!$C$5:$CZ$500,VLOOKUP(X$9,'[1]Table Name'!$G$2:$H$100,2,FALSE),FALSE)),0,VLOOKUP($B22,[1]Cost!$C$5:$CZ$500,VLOOKUP(X$9,'[1]Table Name'!$G$2:$H$100,2,FALSE),FALSE))</f>
        <v/>
      </c>
      <c r="Y22" s="1">
        <f>IF(ISERROR(VLOOKUP($B22,[1]Cost!$C$5:$CZ$500,VLOOKUP(Y$9,'[1]Table Name'!$G$2:$H$100,2,FALSE),FALSE)),"",VLOOKUP($B22,[1]Cost!$C$5:$CZ$500,VLOOKUP(Y$9,'[1]Table Name'!$G$2:$H$100,2,FALSE),FALSE))</f>
        <v/>
      </c>
      <c r="Z22" s="11">
        <f>IF(ISERROR(VLOOKUP($B22,[1]Cost!$C$5:$CZ$500,VLOOKUP(Z$9,'[1]Table Name'!$G$2:$H$100,2,FALSE),FALSE)),"",VLOOKUP($B22,[1]Cost!$C$5:$CZ$500,VLOOKUP(Z$9,'[1]Table Name'!$G$2:$H$100,2,FALSE),FALSE))</f>
        <v/>
      </c>
      <c r="AA22" s="1">
        <f>IF(ISERROR(VLOOKUP($B22,[1]Cost!$C$5:$CZ$500,VLOOKUP(AA$9,'[1]Table Name'!$G$2:$H$100,2,FALSE),FALSE)),"",VLOOKUP($B22,[1]Cost!$C$5:$CZ$500,VLOOKUP(AA$9,'[1]Table Name'!$G$2:$H$100,2,FALSE),FALSE))</f>
        <v/>
      </c>
      <c r="AB22" s="1">
        <f>IF(ISERROR(VLOOKUP($B22,[1]Cost!$C$5:$CZ$500,VLOOKUP(AB$9,'[1]Table Name'!$G$2:$H$100,2,FALSE),FALSE)),"",VLOOKUP($B22,[1]Cost!$C$5:$CZ$500,VLOOKUP(AB$9,'[1]Table Name'!$G$2:$H$100,2,FALSE),FALSE))</f>
        <v/>
      </c>
      <c r="AC22" s="1">
        <f>IF(ISERROR(VLOOKUP($B22,[1]Cost!$C$5:$CZ$500,VLOOKUP(AC$9,'[1]Table Name'!$G$2:$H$100,2,FALSE),FALSE)),"",VLOOKUP($B22,[1]Cost!$C$5:$CZ$500,VLOOKUP(AC$9,'[1]Table Name'!$G$2:$H$100,2,FALSE),FALSE))</f>
        <v/>
      </c>
      <c r="AD22" s="1">
        <f>IF(ISERROR(VLOOKUP($B22,[1]Cost!$C$5:$CZ$500,VLOOKUP(AD$9,'[1]Table Name'!$G$2:$H$100,2,FALSE),FALSE)),"",VLOOKUP($B22,[1]Cost!$C$5:$CZ$500,VLOOKUP(AD$9,'[1]Table Name'!$G$2:$H$100,2,FALSE),FALSE))</f>
        <v/>
      </c>
      <c r="AE22" s="1">
        <f>IF(ISERROR(VLOOKUP($B22,[1]Cost!$C$5:$CZ$500,VLOOKUP(AE$9,'[1]Table Name'!$G$2:$H$100,2,FALSE),FALSE)),"",VLOOKUP($B22,[1]Cost!$C$5:$CZ$500,VLOOKUP(AE$9,'[1]Table Name'!$G$2:$H$100,2,FALSE),FALSE))</f>
        <v/>
      </c>
      <c r="AF22" s="1">
        <f>IF(ISERROR(VLOOKUP($B22,[1]Cost!$C$5:$CZ$500,VLOOKUP(AF$9,'[1]Table Name'!$G$2:$H$100,2,FALSE),FALSE)),"",VLOOKUP($B22,[1]Cost!$C$5:$CZ$500,VLOOKUP(AF$9,'[1]Table Name'!$G$2:$H$100,2,FALSE),FALSE))</f>
        <v/>
      </c>
      <c r="AG22" s="1">
        <f>IF(ISERROR(VLOOKUP($B22,[1]Cost!$C$5:$CZ$500,VLOOKUP(AG$9,'[1]Table Name'!$G$2:$H$100,2,FALSE),FALSE)),"",VLOOKUP($B22,[1]Cost!$C$5:$CZ$500,VLOOKUP(AG$9,'[1]Table Name'!$G$2:$H$100,2,FALSE),FALSE))</f>
        <v/>
      </c>
      <c r="AH22" s="1">
        <f>IF(ISERROR(VLOOKUP($B22,[1]Cost!$C$5:$CZ$500,VLOOKUP(AH$9,'[1]Table Name'!$G$2:$H$100,2,FALSE),FALSE)),"",VLOOKUP($B22,[1]Cost!$C$5:$CZ$500,VLOOKUP(AH$9,'[1]Table Name'!$G$2:$H$100,2,FALSE),FALSE))</f>
        <v/>
      </c>
      <c r="AI22" s="1">
        <f>IF(ISERROR(VLOOKUP($B22,[1]Cost!$C$5:$CZ$500,VLOOKUP(AI$9,'[1]Table Name'!$G$2:$H$100,2,FALSE),FALSE)),"",VLOOKUP($B22,[1]Cost!$C$5:$CZ$500,VLOOKUP(AI$9,'[1]Table Name'!$G$2:$H$100,2,FALSE),FALSE))</f>
        <v/>
      </c>
      <c r="AJ22" s="1">
        <f>IF(ISERROR(VLOOKUP($B22,[1]Cost!$C$5:$CZ$500,VLOOKUP(AJ$9,'[1]Table Name'!$G$2:$H$100,2,FALSE),FALSE)),"",VLOOKUP($B22,[1]Cost!$C$5:$CZ$500,VLOOKUP(AJ$9,'[1]Table Name'!$G$2:$H$100,2,FALSE),FALSE))</f>
        <v/>
      </c>
      <c r="AK22" s="1">
        <f>IF(ISERROR(VLOOKUP($B22,[1]Cost!$C$5:$CZ$500,VLOOKUP(AK$9,'[1]Table Name'!$G$2:$H$100,2,FALSE),FALSE)),"",VLOOKUP($B22,[1]Cost!$C$5:$CZ$500,VLOOKUP(AK$9,'[1]Table Name'!$G$2:$H$100,2,FALSE),FALSE))</f>
        <v/>
      </c>
      <c r="AL22" s="1">
        <f>IF(ISERROR(VLOOKUP($B22,[1]Cost!$C$5:$CZ$500,VLOOKUP(AL$9,'[1]Table Name'!$G$2:$H$100,2,FALSE),FALSE)),"",VLOOKUP($B22,[1]Cost!$C$5:$CZ$500,VLOOKUP(AL$9,'[1]Table Name'!$G$2:$H$100,2,FALSE),FALSE))</f>
        <v/>
      </c>
      <c r="AM22" s="1">
        <f>IF(ISERROR(VLOOKUP($B22,[1]Cost!$C$5:$CZ$500,VLOOKUP(AM$9,'[1]Table Name'!$G$2:$H$100,2,FALSE),FALSE)),"",VLOOKUP($B22,[1]Cost!$C$5:$CZ$500,VLOOKUP(AM$9,'[1]Table Name'!$G$2:$H$100,2,FALSE),FALSE))</f>
        <v/>
      </c>
      <c r="AN22" s="1">
        <f>IF(ISERROR(VLOOKUP($B22,[1]Cost!$C$5:$CZ$500,VLOOKUP(AN$9,'[1]Table Name'!$G$2:$H$100,2,FALSE),FALSE)),"",VLOOKUP($B22,[1]Cost!$C$5:$CZ$500,VLOOKUP(AN$9,'[1]Table Name'!$G$2:$H$100,2,FALSE),FALSE))</f>
        <v/>
      </c>
      <c r="AO22" s="1">
        <f>IF(ISERROR(VLOOKUP($B22,[1]Cost!$C$5:$CZ$500,VLOOKUP(AO$9,'[1]Table Name'!$G$2:$H$100,2,FALSE),FALSE)),"",VLOOKUP($B22,[1]Cost!$C$5:$CZ$500,VLOOKUP(AO$9,'[1]Table Name'!$G$2:$H$100,2,FALSE),FALSE))</f>
        <v/>
      </c>
      <c r="AP22" s="1">
        <f>IF(ISERROR(VLOOKUP($B22,[1]Cost!$C$5:$CZ$500,VLOOKUP(AP$9,'[1]Table Name'!$G$2:$H$100,2,FALSE),FALSE)),"",VLOOKUP($B22,[1]Cost!$C$5:$CZ$500,VLOOKUP(AP$9,'[1]Table Name'!$G$2:$H$100,2,FALSE),FALSE))</f>
        <v/>
      </c>
      <c r="AQ22" s="1">
        <f>IF(ISERROR(VLOOKUP($B22,[1]Cost!$C$5:$CZ$500,VLOOKUP(AQ$9,'[1]Table Name'!$G$2:$H$100,2,FALSE),FALSE)),"",VLOOKUP($B22,[1]Cost!$C$5:$CZ$500,VLOOKUP(AQ$9,'[1]Table Name'!$G$2:$H$100,2,FALSE),FALSE))</f>
        <v/>
      </c>
      <c r="AR22" s="1">
        <f>IF(ISERROR(VLOOKUP($B22,[1]Cost!$C$5:$CZ$500,VLOOKUP(AR$9,'[1]Table Name'!$G$2:$H$100,2,FALSE),FALSE)),"",VLOOKUP($B22,[1]Cost!$C$5:$CZ$500,VLOOKUP(AR$9,'[1]Table Name'!$G$2:$H$100,2,FALSE),FALSE))</f>
        <v/>
      </c>
      <c r="AS22" s="1">
        <f>IF(ISERROR(VLOOKUP($B22,[1]Cost!$C$5:$CZ$500,VLOOKUP(AS$9,'[1]Table Name'!$G$2:$H$100,2,FALSE),FALSE)),"",VLOOKUP($B22,[1]Cost!$C$5:$CZ$500,VLOOKUP(AS$9,'[1]Table Name'!$G$2:$H$100,2,FALSE),FALSE))</f>
        <v/>
      </c>
      <c r="AT22" s="1">
        <f>IF(ISERROR(VLOOKUP($B22,[1]Cost!$C$5:$CZ$500,VLOOKUP(AT$9,'[1]Table Name'!$G$2:$H$100,2,FALSE),FALSE)),"",VLOOKUP($B22,[1]Cost!$C$5:$CZ$500,VLOOKUP(AT$9,'[1]Table Name'!$G$2:$H$100,2,FALSE),FALSE))</f>
        <v/>
      </c>
      <c r="AU22" s="1">
        <f>IF(ISERROR(VLOOKUP($B22,[1]Cost!$C$5:$CZ$500,VLOOKUP(AU$9,'[1]Table Name'!$G$2:$H$100,2,FALSE),FALSE)),"",VLOOKUP($B22,[1]Cost!$C$5:$CZ$500,VLOOKUP(AU$9,'[1]Table Name'!$G$2:$H$100,2,FALSE),FALSE))</f>
        <v/>
      </c>
      <c r="AV22" s="1">
        <f>IF(ISERROR(VLOOKUP($B22,[1]Cost!$C$5:$CZ$500,VLOOKUP(AV$9,'[1]Table Name'!$G$2:$H$100,2,FALSE),FALSE)),"",VLOOKUP($B22,[1]Cost!$C$5:$CZ$500,VLOOKUP(AV$9,'[1]Table Name'!$G$2:$H$100,2,FALSE),FALSE))</f>
        <v/>
      </c>
      <c r="AW22" s="1">
        <f>IF(ISERROR(VLOOKUP($B22,[1]Cost!$C$5:$CZ$500,VLOOKUP(AW$9,'[1]Table Name'!$G$2:$H$100,2,FALSE),FALSE)),"",VLOOKUP($B22,[1]Cost!$C$5:$CZ$500,VLOOKUP(AW$9,'[1]Table Name'!$G$2:$H$100,2,FALSE),FALSE))</f>
        <v/>
      </c>
      <c r="AX22" s="1">
        <f>IF(ISERROR(VLOOKUP($B22,[1]Cost!$C$5:$CZ$500,VLOOKUP(AX$9,'[1]Table Name'!$G$2:$H$100,2,FALSE),FALSE)),"",VLOOKUP($B22,[1]Cost!$C$5:$CZ$500,VLOOKUP(AX$9,'[1]Table Name'!$G$2:$H$100,2,FALSE),FALSE))</f>
        <v/>
      </c>
      <c r="AY22" s="1">
        <f>IF(ISERROR(VLOOKUP($B22,[1]Cost!$C$5:$CZ$500,VLOOKUP(AY$9,'[1]Table Name'!$G$2:$H$100,2,FALSE),FALSE)),"",VLOOKUP($B22,[1]Cost!$C$5:$CZ$500,VLOOKUP(AY$9,'[1]Table Name'!$G$2:$H$100,2,FALSE),FALSE))</f>
        <v/>
      </c>
      <c r="AZ22" s="1">
        <f>IF(ISERROR(VLOOKUP($B22,[1]Cost!$C$5:$CZ$500,VLOOKUP(AZ$9,'[1]Table Name'!$G$2:$H$100,2,FALSE),FALSE)),"",VLOOKUP($B22,[1]Cost!$C$5:$CZ$500,VLOOKUP(AZ$9,'[1]Table Name'!$G$2:$H$100,2,FALSE),FALSE))</f>
        <v/>
      </c>
      <c r="BA22" s="1">
        <f>IF(ISERROR(VLOOKUP($B22,[1]Cost!$C$5:$CZ$500,VLOOKUP(BA$9,'[1]Table Name'!$G$2:$H$100,2,FALSE),FALSE)),"",VLOOKUP($B22,[1]Cost!$C$5:$CZ$500,VLOOKUP(BA$9,'[1]Table Name'!$G$2:$H$100,2,FALSE),FALSE))</f>
        <v/>
      </c>
      <c r="BB22" s="1">
        <f>IF(ISERROR(VLOOKUP($B22,[1]Cost!$C$5:$CZ$500,VLOOKUP(BB$9,'[1]Table Name'!$G$2:$H$100,2,FALSE),FALSE)),"",VLOOKUP($B22,[1]Cost!$C$5:$CZ$500,VLOOKUP(BB$9,'[1]Table Name'!$G$2:$H$100,2,FALSE),FALSE))</f>
        <v/>
      </c>
      <c r="BC22" s="1">
        <f>IF(ISERROR(VLOOKUP($B22,[1]Cost!$C$5:$CZ$500,VLOOKUP(BC$9,'[1]Table Name'!$G$2:$H$100,2,FALSE),FALSE)),"",VLOOKUP($B22,[1]Cost!$C$5:$CZ$500,VLOOKUP(BC$9,'[1]Table Name'!$G$2:$H$100,2,FALSE),FALSE))</f>
        <v/>
      </c>
      <c r="BD22" s="1">
        <f>IF(ISERROR(VLOOKUP($B22,[1]Cost!$C$5:$CZ$500,VLOOKUP(BD$9,'[1]Table Name'!$G$2:$H$100,2,FALSE),FALSE)),"",VLOOKUP($B22,[1]Cost!$C$5:$CZ$500,VLOOKUP(BD$9,'[1]Table Name'!$G$2:$H$100,2,FALSE),FALSE))</f>
        <v/>
      </c>
      <c r="BE22" s="1">
        <f>IF(ISERROR(VLOOKUP($B22,[1]Cost!$C$5:$CZ$500,VLOOKUP(BE$9,'[1]Table Name'!$G$2:$H$100,2,FALSE),FALSE)),"",VLOOKUP($B22,[1]Cost!$C$5:$CZ$500,VLOOKUP(BE$9,'[1]Table Name'!$G$2:$H$100,2,FALSE),FALSE))</f>
        <v/>
      </c>
      <c r="BF22" s="1">
        <f>IF(ISERROR(VLOOKUP($B22,[1]Cost!$C$5:$CZ$500,VLOOKUP(BF$9,'[1]Table Name'!$G$2:$H$100,2,FALSE),FALSE)),"",VLOOKUP($B22,[1]Cost!$C$5:$CZ$500,VLOOKUP(BF$9,'[1]Table Name'!$G$2:$H$100,2,FALSE),FALSE))</f>
        <v/>
      </c>
      <c r="BG22" s="1">
        <f>IF(ISERROR(VLOOKUP($B22,[1]Cost!$C$5:$CZ$500,VLOOKUP(BG$9,'[1]Table Name'!$G$2:$H$100,2,FALSE),FALSE)),"",VLOOKUP($B22,[1]Cost!$C$5:$CZ$500,VLOOKUP(BG$9,'[1]Table Name'!$G$2:$H$100,2,FALSE),FALSE))</f>
        <v/>
      </c>
      <c r="BH22" s="1">
        <f>IF(ISERROR(VLOOKUP($B22,[1]Cost!$C$5:$CZ$500,VLOOKUP(BH$9,'[1]Table Name'!$G$2:$H$100,2,FALSE),FALSE)),"",VLOOKUP($B22,[1]Cost!$C$5:$CZ$500,VLOOKUP(BH$9,'[1]Table Name'!$G$2:$H$100,2,FALSE),FALSE))</f>
        <v/>
      </c>
      <c r="BI22" s="1">
        <f>IF(ISERROR(VLOOKUP($B22,[1]Cost!$C$5:$CZ$500,VLOOKUP(BI$9,'[1]Table Name'!$G$2:$H$100,2,FALSE),FALSE)),"",VLOOKUP($B22,[1]Cost!$C$5:$CZ$500,VLOOKUP(BI$9,'[1]Table Name'!$G$2:$H$100,2,FALSE),FALSE))</f>
        <v/>
      </c>
      <c r="BJ22" s="1">
        <f>IF(ISERROR(VLOOKUP($B22,[1]Cost!$C$5:$CZ$500,VLOOKUP(BJ$9,'[1]Table Name'!$G$2:$H$100,2,FALSE),FALSE)),"",VLOOKUP($B22,[1]Cost!$C$5:$CZ$500,VLOOKUP(BJ$9,'[1]Table Name'!$G$2:$H$100,2,FALSE),FALSE))</f>
        <v/>
      </c>
      <c r="BK22" s="1">
        <f>IF(ISERROR(VLOOKUP($B22,[1]Cost!$C$5:$CZ$500,VLOOKUP(BK$9,'[1]Table Name'!$G$2:$H$100,2,FALSE),FALSE)),"",VLOOKUP($B22,[1]Cost!$C$5:$CZ$500,VLOOKUP(BK$9,'[1]Table Name'!$G$2:$H$100,2,FALSE),FALSE))</f>
        <v/>
      </c>
      <c r="BL22" s="1">
        <f>IF(ISERROR(VLOOKUP($B22,[1]Cost!$C$5:$CZ$500,VLOOKUP(BL$9,'[1]Table Name'!$G$2:$H$100,2,FALSE),FALSE)),"",VLOOKUP($B22,[1]Cost!$C$5:$CZ$500,VLOOKUP(BL$9,'[1]Table Name'!$G$2:$H$100,2,FALSE),FALSE))</f>
        <v/>
      </c>
      <c r="BM22" s="1">
        <f>IF(ISERROR(VLOOKUP($B22,[1]Cost!$C$5:$CZ$500,VLOOKUP(BM$9,'[1]Table Name'!$G$2:$H$100,2,FALSE),FALSE)),"",VLOOKUP($B22,[1]Cost!$C$5:$CZ$500,VLOOKUP(BM$9,'[1]Table Name'!$G$2:$H$100,2,FALSE),FALSE))</f>
        <v/>
      </c>
      <c r="BN22" s="1">
        <f>IF(ISERROR(VLOOKUP($B22,[1]Cost!$C$5:$CZ$500,VLOOKUP(BN$9,'[1]Table Name'!$G$2:$H$100,2,FALSE),FALSE)),"",VLOOKUP($B22,[1]Cost!$C$5:$CZ$500,VLOOKUP(BN$9,'[1]Table Name'!$G$2:$H$100,2,FALSE),FALSE))</f>
        <v/>
      </c>
      <c r="BO22" s="1">
        <f>IF(ISERROR(VLOOKUP($B22,[1]Cost!$C$5:$CZ$500,VLOOKUP(BO$9,'[1]Table Name'!$G$2:$H$100,2,FALSE),FALSE)),"",VLOOKUP($B22,[1]Cost!$C$5:$CZ$500,VLOOKUP(BO$9,'[1]Table Name'!$G$2:$H$100,2,FALSE),FALSE))</f>
        <v/>
      </c>
      <c r="BP22" s="1">
        <f>IF(ISERROR(VLOOKUP($B22,[1]Cost!$C$5:$CZ$500,VLOOKUP(BP$9,'[1]Table Name'!$G$2:$H$100,2,FALSE),FALSE)),"",VLOOKUP($B22,[1]Cost!$C$5:$CZ$500,VLOOKUP(BP$9,'[1]Table Name'!$G$2:$H$100,2,FALSE),FALSE))</f>
        <v/>
      </c>
      <c r="BQ22" s="1">
        <f>IF(ISERROR(VLOOKUP($B22,[1]Cost!$C$5:$CZ$500,VLOOKUP(BQ$9,'[1]Table Name'!$G$2:$H$100,2,FALSE),FALSE)),"",VLOOKUP($B22,[1]Cost!$C$5:$CZ$500,VLOOKUP(BQ$9,'[1]Table Name'!$G$2:$H$100,2,FALSE),FALSE))</f>
        <v/>
      </c>
      <c r="BR22" s="1">
        <f>IF(ISERROR(VLOOKUP($B22,[1]Cost!$C$5:$CZ$500,VLOOKUP(BR$9,'[1]Table Name'!$G$2:$H$100,2,FALSE),FALSE)),"",VLOOKUP($B22,[1]Cost!$C$5:$CZ$500,VLOOKUP(BR$9,'[1]Table Name'!$G$2:$H$100,2,FALSE),FALSE))</f>
        <v/>
      </c>
      <c r="BS22" s="1">
        <f>IF(ISERROR(VLOOKUP($B22,[1]Cost!$C$5:$CZ$500,VLOOKUP(BS$9,'[1]Table Name'!$G$2:$H$100,2,FALSE),FALSE)),"",VLOOKUP($B22,[1]Cost!$C$5:$CZ$500,VLOOKUP(BS$9,'[1]Table Name'!$G$2:$H$100,2,FALSE),FALSE))</f>
        <v/>
      </c>
      <c r="BT22" s="1">
        <f>IF(ISERROR(VLOOKUP($B22,[1]Cost!$C$5:$CZ$500,VLOOKUP(BT$9,'[1]Table Name'!$G$2:$H$100,2,FALSE),FALSE)),"",VLOOKUP($B22,[1]Cost!$C$5:$CZ$500,VLOOKUP(BT$9,'[1]Table Name'!$G$2:$H$100,2,FALSE),FALSE))</f>
        <v/>
      </c>
      <c r="BU22" s="1">
        <f>IF(ISERROR(VLOOKUP($B22,[1]Cost!$C$5:$CZ$500,VLOOKUP(BU$9,'[1]Table Name'!$G$2:$H$100,2,FALSE),FALSE)),"",VLOOKUP($B22,[1]Cost!$C$5:$CZ$500,VLOOKUP(BU$9,'[1]Table Name'!$G$2:$H$100,2,FALSE),FALSE))</f>
        <v/>
      </c>
      <c r="BV22" s="1">
        <f>IF(ISERROR(VLOOKUP($B22,[1]Cost!$C$5:$CZ$500,VLOOKUP(BV$9,'[1]Table Name'!$G$2:$H$100,2,FALSE),FALSE)),"",VLOOKUP($B22,[1]Cost!$C$5:$CZ$500,VLOOKUP(BV$9,'[1]Table Name'!$G$2:$H$100,2,FALSE),FALSE))</f>
        <v/>
      </c>
      <c r="BW22" s="1">
        <f>IF(ISERROR(VLOOKUP($B22,[1]Cost!$C$5:$CZ$500,VLOOKUP(BW$9,'[1]Table Name'!$G$2:$H$100,2,FALSE),FALSE)),"",VLOOKUP($B22,[1]Cost!$C$5:$CZ$500,VLOOKUP(BW$9,'[1]Table Name'!$G$2:$H$100,2,FALSE),FALSE))</f>
        <v/>
      </c>
      <c r="BX22" s="1">
        <f>IF(ISERROR(VLOOKUP($B22,[1]Cost!$C$5:$CZ$500,VLOOKUP(BX$9,'[1]Table Name'!$G$2:$H$100,2,FALSE),FALSE)),"",VLOOKUP($B22,[1]Cost!$C$5:$CZ$500,VLOOKUP(BX$9,'[1]Table Name'!$G$2:$H$100,2,FALSE),FALSE))</f>
        <v/>
      </c>
      <c r="BY22" s="1">
        <f>IF(ISERROR(VLOOKUP($B22,[1]Cost!$C$5:$CZ$500,VLOOKUP(BY$9,'[1]Table Name'!$G$2:$H$100,2,FALSE),FALSE)),"",VLOOKUP($B22,[1]Cost!$C$5:$CZ$500,VLOOKUP(BY$9,'[1]Table Name'!$G$2:$H$100,2,FALSE),FALSE))</f>
        <v/>
      </c>
      <c r="BZ22" s="137">
        <f>IF(ISERROR(VLOOKUP($B22,[1]Cost!$C$5:$CZ$500,VLOOKUP(BZ$9,'[1]Table Name'!$G$2:$H$100,2,FALSE),FALSE)),"",VLOOKUP($B22,[1]Cost!$C$5:$CZ$500,VLOOKUP(BZ$9,'[1]Table Name'!$G$2:$H$100,2,FALSE),FALSE))</f>
        <v/>
      </c>
      <c r="CA22" s="1">
        <f>IF(ISERROR(VLOOKUP($B22,[1]Cost!$C$5:$CZ$500,VLOOKUP(CA$9,'[1]Table Name'!$G$2:$H$100,2,FALSE),FALSE)),"",VLOOKUP($B22,[1]Cost!$C$5:$CZ$500,VLOOKUP(CA$9,'[1]Table Name'!$G$2:$H$100,2,FALSE),FALSE))</f>
        <v/>
      </c>
      <c r="CB22" s="1">
        <f>IF(ISERROR(VLOOKUP($B22,[1]Cost!$C$5:$CZ$500,VLOOKUP(CB$9,'[1]Table Name'!$G$2:$H$100,2,FALSE),FALSE)),"",VLOOKUP($B22,[1]Cost!$C$5:$CZ$500,VLOOKUP(CB$9,'[1]Table Name'!$G$2:$H$100,2,FALSE),FALSE))</f>
        <v/>
      </c>
      <c r="CC22" s="1">
        <f>IF(ISERROR(VLOOKUP($B22,[1]Cost!$C$5:$CZ$500,VLOOKUP(CC$9,'[1]Table Name'!$G$2:$H$100,2,FALSE),FALSE)),"",VLOOKUP($B22,[1]Cost!$C$5:$CZ$500,VLOOKUP(CC$9,'[1]Table Name'!$G$2:$H$100,2,FALSE),FALSE))</f>
        <v/>
      </c>
      <c r="CD22" s="3" t="n"/>
      <c r="CE22" s="3" t="n"/>
      <c r="CF22" s="3" t="n"/>
      <c r="CG22" s="3" t="n"/>
      <c r="CH22" s="3" t="n"/>
      <c r="CI22" s="3" t="n"/>
      <c r="CJ22" s="3" t="n"/>
    </row>
    <row r="23">
      <c r="B23" s="1">
        <f t="array" ref="B23">IF(ISERROR(INDEX([1]Cost!$C$5:$C$361,MATCH(0,COUNTIF(B$9:B22,[1]Cost!$C$5:$C$361)+([1]Cost!$D$5:$D$361&lt;&gt;$B$4),0))),"",INDEX([1]Cost!$C$5:$C$361,MATCH(0,COUNTIF(B$9:B22,[1]Cost!$C$5:$C$361)+([1]Cost!$D$5:$D$361&lt;&gt;$B$4),0)))</f>
        <v/>
      </c>
      <c r="C23" s="1">
        <f>IF(ISERROR(VLOOKUP($B23,[1]Cost!$C$5:$CZ$500,VLOOKUP(C$9,'[1]Table Name'!$G$2:$H$100,2,FALSE),FALSE)),"",VLOOKUP($B23,[1]Cost!$C$5:$CZ$500,VLOOKUP(C$9,'[1]Table Name'!$G$2:$H$100,2,FALSE),FALSE))</f>
        <v/>
      </c>
      <c r="D23" s="1">
        <f>IF(ISERROR(VLOOKUP($B23,[1]Cost!$C$5:$CZ$500,VLOOKUP(D$9,'[1]Table Name'!$G$2:$H$100,2,FALSE),FALSE)),"",VLOOKUP($B23,[1]Cost!$C$5:$CZ$500,VLOOKUP(D$9,'[1]Table Name'!$G$2:$H$100,2,FALSE),FALSE))</f>
        <v/>
      </c>
      <c r="E23" s="1">
        <f>IF(ISERROR(VLOOKUP($B23,[1]Cost!$C$5:$CZ$500,VLOOKUP(E$9,'[1]Table Name'!$G$2:$H$100,2,FALSE),FALSE)),"",VLOOKUP($B23,[1]Cost!$C$5:$CZ$500,VLOOKUP(E$9,'[1]Table Name'!$G$2:$H$100,2,FALSE),FALSE))</f>
        <v/>
      </c>
      <c r="F23" s="1">
        <f>IF(ISERROR(VLOOKUP($B23,[1]Cost!$C$5:$CZ$500,VLOOKUP(F$9,'[1]Table Name'!$G$2:$H$100,2,FALSE),FALSE)),"",VLOOKUP($B23,[1]Cost!$C$5:$CZ$500,VLOOKUP(F$9,'[1]Table Name'!$G$2:$H$100,2,FALSE),FALSE))</f>
        <v/>
      </c>
      <c r="G23" s="1">
        <f>IF(ISERROR(VLOOKUP($B23,[1]Cost!$C$5:$CZ$500,VLOOKUP(G$9,'[1]Table Name'!$G$2:$H$100,2,FALSE),FALSE)),"",VLOOKUP($B23,[1]Cost!$C$5:$CZ$500,VLOOKUP(G$9,'[1]Table Name'!$G$2:$H$100,2,FALSE),FALSE))</f>
        <v/>
      </c>
      <c r="H23" s="1">
        <f>IF(ISERROR(VLOOKUP($B23,[1]Cost!$C$5:$CZ$500,VLOOKUP(H$9,'[1]Table Name'!$G$2:$H$100,2,FALSE),FALSE)),"",VLOOKUP($B23,[1]Cost!$C$5:$CZ$500,VLOOKUP(H$9,'[1]Table Name'!$G$2:$H$100,2,FALSE),FALSE))</f>
        <v/>
      </c>
      <c r="I23" s="1">
        <f>IF(ISERROR(VLOOKUP($B23,[1]Cost!$C$5:$CZ$500,VLOOKUP(I$9,'[1]Table Name'!$G$2:$H$100,2,FALSE),FALSE)),"",VLOOKUP($B23,[1]Cost!$C$5:$CZ$500,VLOOKUP(I$9,'[1]Table Name'!$G$2:$H$100,2,FALSE),FALSE))</f>
        <v/>
      </c>
      <c r="J23" s="1">
        <f>IF(ISERROR(VLOOKUP($B23,[1]Cost!$C$5:$CZ$500,VLOOKUP(J$9,'[1]Table Name'!$G$2:$H$100,2,FALSE),FALSE)),"",VLOOKUP($B23,[1]Cost!$C$5:$CZ$500,VLOOKUP(J$9,'[1]Table Name'!$G$2:$H$100,2,FALSE),FALSE))</f>
        <v/>
      </c>
      <c r="K23" s="1">
        <f>IF(ISERROR(VLOOKUP($B23,[1]Cost!$C$5:$CZ$500,VLOOKUP(K$9,'[1]Table Name'!$G$2:$H$100,2,FALSE),FALSE)),"",VLOOKUP($B23,[1]Cost!$C$5:$CZ$500,VLOOKUP(K$9,'[1]Table Name'!$G$2:$H$100,2,FALSE),FALSE))</f>
        <v/>
      </c>
      <c r="L23" s="1">
        <f>IF(ISERROR(VLOOKUP($B23,[1]Cost!$C$5:$CZ$500,VLOOKUP(L$9,'[1]Table Name'!$G$2:$H$100,2,FALSE),FALSE)),"",VLOOKUP($B23,[1]Cost!$C$5:$CZ$500,VLOOKUP(L$9,'[1]Table Name'!$G$2:$H$100,2,FALSE),FALSE))</f>
        <v/>
      </c>
      <c r="M23" s="1">
        <f>IF(ISERROR(VLOOKUP($B23,[1]Cost!$C$5:$CZ$500,VLOOKUP(M$9,'[1]Table Name'!$G$2:$H$100,2,FALSE),FALSE)),"",VLOOKUP($B23,[1]Cost!$C$5:$CZ$500,VLOOKUP(M$9,'[1]Table Name'!$G$2:$H$100,2,FALSE),FALSE))</f>
        <v/>
      </c>
      <c r="N23" s="1">
        <f>IF(ISERROR(VLOOKUP($B23,[1]Cost!$C$5:$CZ$500,VLOOKUP(N$9,'[1]Table Name'!$G$2:$H$100,2,FALSE),FALSE)),"",VLOOKUP($B23,[1]Cost!$C$5:$CZ$500,VLOOKUP(N$9,'[1]Table Name'!$G$2:$H$100,2,FALSE),FALSE))</f>
        <v/>
      </c>
      <c r="O23" s="1">
        <f>IF(ISERROR(VLOOKUP($B23,[1]Cost!$C$5:$CZ$500,VLOOKUP(O$9,'[1]Table Name'!$G$2:$H$100,2,FALSE),FALSE)),"",VLOOKUP($B23,[1]Cost!$C$5:$CZ$500,VLOOKUP(O$9,'[1]Table Name'!$G$2:$H$100,2,FALSE),FALSE))</f>
        <v/>
      </c>
      <c r="P23" s="1">
        <f>IF(ISERROR(VLOOKUP($B23,[1]Cost!$C$5:$CZ$500,VLOOKUP(P$9,'[1]Table Name'!$G$2:$H$100,2,FALSE),FALSE)),"",VLOOKUP($B23,[1]Cost!$C$5:$CZ$500,VLOOKUP(P$9,'[1]Table Name'!$G$2:$H$100,2,FALSE),FALSE))</f>
        <v/>
      </c>
      <c r="Q23" s="1">
        <f>IF(ISERROR(VLOOKUP($B23,[1]Cost!$C$5:$CZ$500,VLOOKUP(Q$9,'[1]Table Name'!$G$2:$H$100,2,FALSE),FALSE)),"",VLOOKUP($B23,[1]Cost!$C$5:$CZ$500,VLOOKUP(Q$9,'[1]Table Name'!$G$2:$H$100,2,FALSE),FALSE))</f>
        <v/>
      </c>
      <c r="R23" s="1">
        <f>IF(ISERROR(VLOOKUP($B23,[1]Cost!$C$5:$CZ$500,VLOOKUP(R$9,'[1]Table Name'!$G$2:$H$100,2,FALSE),FALSE)),"",VLOOKUP($B23,[1]Cost!$C$5:$CZ$500,VLOOKUP(R$9,'[1]Table Name'!$G$2:$H$100,2,FALSE),FALSE))</f>
        <v/>
      </c>
      <c r="S23" s="1">
        <f>IF(ISERROR(VLOOKUP($B23,[1]Cost!$C$5:$CZ$500,VLOOKUP(S$9,'[1]Table Name'!$G$2:$H$100,2,FALSE),FALSE)),"",VLOOKUP($B23,[1]Cost!$C$5:$CZ$500,VLOOKUP(S$9,'[1]Table Name'!$G$2:$H$100,2,FALSE),FALSE))</f>
        <v/>
      </c>
      <c r="T23" s="1">
        <f>IF(ISERROR(VLOOKUP($B23,[1]Cost!$C$5:$CZ$500,VLOOKUP(T$9,'[1]Table Name'!$G$2:$H$100,2,FALSE),FALSE)),"",VLOOKUP($B23,[1]Cost!$C$5:$CZ$500,VLOOKUP(T$9,'[1]Table Name'!$G$2:$H$100,2,FALSE),FALSE))</f>
        <v/>
      </c>
      <c r="U23" s="1">
        <f>IF(ISERROR(VLOOKUP($B23,[1]Cost!$C$5:$CZ$500,VLOOKUP(U$9,'[1]Table Name'!$G$2:$H$100,2,FALSE),FALSE)),"",VLOOKUP($B23,[1]Cost!$C$5:$CZ$500,VLOOKUP(U$9,'[1]Table Name'!$G$2:$H$100,2,FALSE),FALSE))</f>
        <v/>
      </c>
      <c r="V23" s="1">
        <f>IF(ISERROR(VLOOKUP($B23,[1]Cost!$C$5:$CZ$500,VLOOKUP(V$9,'[1]Table Name'!$G$2:$H$100,2,FALSE),FALSE)),"",VLOOKUP($B23,[1]Cost!$C$5:$CZ$500,VLOOKUP(V$9,'[1]Table Name'!$G$2:$H$100,2,FALSE),FALSE))</f>
        <v/>
      </c>
      <c r="W23" s="1">
        <f>IF(ISERROR(VLOOKUP($B23,[1]Cost!$C$5:$CZ$500,VLOOKUP(W$9,'[1]Table Name'!$G$2:$H$100,2,FALSE),FALSE)),"",VLOOKUP($B23,[1]Cost!$C$5:$CZ$500,VLOOKUP(W$9,'[1]Table Name'!$G$2:$H$100,2,FALSE),FALSE))</f>
        <v/>
      </c>
      <c r="X23" s="1">
        <f>IF(ISERROR(VLOOKUP($B23,[1]Cost!$C$5:$CZ$500,VLOOKUP(X$9,'[1]Table Name'!$G$2:$H$100,2,FALSE),FALSE)),0,VLOOKUP($B23,[1]Cost!$C$5:$CZ$500,VLOOKUP(X$9,'[1]Table Name'!$G$2:$H$100,2,FALSE),FALSE))</f>
        <v/>
      </c>
      <c r="Y23" s="1">
        <f>IF(ISERROR(VLOOKUP($B23,[1]Cost!$C$5:$CZ$500,VLOOKUP(Y$9,'[1]Table Name'!$G$2:$H$100,2,FALSE),FALSE)),"",VLOOKUP($B23,[1]Cost!$C$5:$CZ$500,VLOOKUP(Y$9,'[1]Table Name'!$G$2:$H$100,2,FALSE),FALSE))</f>
        <v/>
      </c>
      <c r="Z23" s="11">
        <f>IF(ISERROR(VLOOKUP($B23,[1]Cost!$C$5:$CZ$500,VLOOKUP(Z$9,'[1]Table Name'!$G$2:$H$100,2,FALSE),FALSE)),"",VLOOKUP($B23,[1]Cost!$C$5:$CZ$500,VLOOKUP(Z$9,'[1]Table Name'!$G$2:$H$100,2,FALSE),FALSE))</f>
        <v/>
      </c>
      <c r="AA23" s="1">
        <f>IF(ISERROR(VLOOKUP($B23,[1]Cost!$C$5:$CZ$500,VLOOKUP(AA$9,'[1]Table Name'!$G$2:$H$100,2,FALSE),FALSE)),"",VLOOKUP($B23,[1]Cost!$C$5:$CZ$500,VLOOKUP(AA$9,'[1]Table Name'!$G$2:$H$100,2,FALSE),FALSE))</f>
        <v/>
      </c>
      <c r="AB23" s="1">
        <f>IF(ISERROR(VLOOKUP($B23,[1]Cost!$C$5:$CZ$500,VLOOKUP(AB$9,'[1]Table Name'!$G$2:$H$100,2,FALSE),FALSE)),"",VLOOKUP($B23,[1]Cost!$C$5:$CZ$500,VLOOKUP(AB$9,'[1]Table Name'!$G$2:$H$100,2,FALSE),FALSE))</f>
        <v/>
      </c>
      <c r="AC23" s="1">
        <f>IF(ISERROR(VLOOKUP($B23,[1]Cost!$C$5:$CZ$500,VLOOKUP(AC$9,'[1]Table Name'!$G$2:$H$100,2,FALSE),FALSE)),"",VLOOKUP($B23,[1]Cost!$C$5:$CZ$500,VLOOKUP(AC$9,'[1]Table Name'!$G$2:$H$100,2,FALSE),FALSE))</f>
        <v/>
      </c>
      <c r="AD23" s="1">
        <f>IF(ISERROR(VLOOKUP($B23,[1]Cost!$C$5:$CZ$500,VLOOKUP(AD$9,'[1]Table Name'!$G$2:$H$100,2,FALSE),FALSE)),"",VLOOKUP($B23,[1]Cost!$C$5:$CZ$500,VLOOKUP(AD$9,'[1]Table Name'!$G$2:$H$100,2,FALSE),FALSE))</f>
        <v/>
      </c>
      <c r="AE23" s="1">
        <f>IF(ISERROR(VLOOKUP($B23,[1]Cost!$C$5:$CZ$500,VLOOKUP(AE$9,'[1]Table Name'!$G$2:$H$100,2,FALSE),FALSE)),"",VLOOKUP($B23,[1]Cost!$C$5:$CZ$500,VLOOKUP(AE$9,'[1]Table Name'!$G$2:$H$100,2,FALSE),FALSE))</f>
        <v/>
      </c>
      <c r="AF23" s="1">
        <f>IF(ISERROR(VLOOKUP($B23,[1]Cost!$C$5:$CZ$500,VLOOKUP(AF$9,'[1]Table Name'!$G$2:$H$100,2,FALSE),FALSE)),"",VLOOKUP($B23,[1]Cost!$C$5:$CZ$500,VLOOKUP(AF$9,'[1]Table Name'!$G$2:$H$100,2,FALSE),FALSE))</f>
        <v/>
      </c>
      <c r="AG23" s="1">
        <f>IF(ISERROR(VLOOKUP($B23,[1]Cost!$C$5:$CZ$500,VLOOKUP(AG$9,'[1]Table Name'!$G$2:$H$100,2,FALSE),FALSE)),"",VLOOKUP($B23,[1]Cost!$C$5:$CZ$500,VLOOKUP(AG$9,'[1]Table Name'!$G$2:$H$100,2,FALSE),FALSE))</f>
        <v/>
      </c>
      <c r="AH23" s="1">
        <f>IF(ISERROR(VLOOKUP($B23,[1]Cost!$C$5:$CZ$500,VLOOKUP(AH$9,'[1]Table Name'!$G$2:$H$100,2,FALSE),FALSE)),"",VLOOKUP($B23,[1]Cost!$C$5:$CZ$500,VLOOKUP(AH$9,'[1]Table Name'!$G$2:$H$100,2,FALSE),FALSE))</f>
        <v/>
      </c>
      <c r="AI23" s="1">
        <f>IF(ISERROR(VLOOKUP($B23,[1]Cost!$C$5:$CZ$500,VLOOKUP(AI$9,'[1]Table Name'!$G$2:$H$100,2,FALSE),FALSE)),"",VLOOKUP($B23,[1]Cost!$C$5:$CZ$500,VLOOKUP(AI$9,'[1]Table Name'!$G$2:$H$100,2,FALSE),FALSE))</f>
        <v/>
      </c>
      <c r="AJ23" s="1">
        <f>IF(ISERROR(VLOOKUP($B23,[1]Cost!$C$5:$CZ$500,VLOOKUP(AJ$9,'[1]Table Name'!$G$2:$H$100,2,FALSE),FALSE)),"",VLOOKUP($B23,[1]Cost!$C$5:$CZ$500,VLOOKUP(AJ$9,'[1]Table Name'!$G$2:$H$100,2,FALSE),FALSE))</f>
        <v/>
      </c>
      <c r="AK23" s="1">
        <f>IF(ISERROR(VLOOKUP($B23,[1]Cost!$C$5:$CZ$500,VLOOKUP(AK$9,'[1]Table Name'!$G$2:$H$100,2,FALSE),FALSE)),"",VLOOKUP($B23,[1]Cost!$C$5:$CZ$500,VLOOKUP(AK$9,'[1]Table Name'!$G$2:$H$100,2,FALSE),FALSE))</f>
        <v/>
      </c>
      <c r="AL23" s="1">
        <f>IF(ISERROR(VLOOKUP($B23,[1]Cost!$C$5:$CZ$500,VLOOKUP(AL$9,'[1]Table Name'!$G$2:$H$100,2,FALSE),FALSE)),"",VLOOKUP($B23,[1]Cost!$C$5:$CZ$500,VLOOKUP(AL$9,'[1]Table Name'!$G$2:$H$100,2,FALSE),FALSE))</f>
        <v/>
      </c>
      <c r="AM23" s="1">
        <f>IF(ISERROR(VLOOKUP($B23,[1]Cost!$C$5:$CZ$500,VLOOKUP(AM$9,'[1]Table Name'!$G$2:$H$100,2,FALSE),FALSE)),"",VLOOKUP($B23,[1]Cost!$C$5:$CZ$500,VLOOKUP(AM$9,'[1]Table Name'!$G$2:$H$100,2,FALSE),FALSE))</f>
        <v/>
      </c>
      <c r="AN23" s="1">
        <f>IF(ISERROR(VLOOKUP($B23,[1]Cost!$C$5:$CZ$500,VLOOKUP(AN$9,'[1]Table Name'!$G$2:$H$100,2,FALSE),FALSE)),"",VLOOKUP($B23,[1]Cost!$C$5:$CZ$500,VLOOKUP(AN$9,'[1]Table Name'!$G$2:$H$100,2,FALSE),FALSE))</f>
        <v/>
      </c>
      <c r="AO23" s="1">
        <f>IF(ISERROR(VLOOKUP($B23,[1]Cost!$C$5:$CZ$500,VLOOKUP(AO$9,'[1]Table Name'!$G$2:$H$100,2,FALSE),FALSE)),"",VLOOKUP($B23,[1]Cost!$C$5:$CZ$500,VLOOKUP(AO$9,'[1]Table Name'!$G$2:$H$100,2,FALSE),FALSE))</f>
        <v/>
      </c>
      <c r="AP23" s="1">
        <f>IF(ISERROR(VLOOKUP($B23,[1]Cost!$C$5:$CZ$500,VLOOKUP(AP$9,'[1]Table Name'!$G$2:$H$100,2,FALSE),FALSE)),"",VLOOKUP($B23,[1]Cost!$C$5:$CZ$500,VLOOKUP(AP$9,'[1]Table Name'!$G$2:$H$100,2,FALSE),FALSE))</f>
        <v/>
      </c>
      <c r="AQ23" s="1">
        <f>IF(ISERROR(VLOOKUP($B23,[1]Cost!$C$5:$CZ$500,VLOOKUP(AQ$9,'[1]Table Name'!$G$2:$H$100,2,FALSE),FALSE)),"",VLOOKUP($B23,[1]Cost!$C$5:$CZ$500,VLOOKUP(AQ$9,'[1]Table Name'!$G$2:$H$100,2,FALSE),FALSE))</f>
        <v/>
      </c>
      <c r="AR23" s="1">
        <f>IF(ISERROR(VLOOKUP($B23,[1]Cost!$C$5:$CZ$500,VLOOKUP(AR$9,'[1]Table Name'!$G$2:$H$100,2,FALSE),FALSE)),"",VLOOKUP($B23,[1]Cost!$C$5:$CZ$500,VLOOKUP(AR$9,'[1]Table Name'!$G$2:$H$100,2,FALSE),FALSE))</f>
        <v/>
      </c>
      <c r="AS23" s="1">
        <f>IF(ISERROR(VLOOKUP($B23,[1]Cost!$C$5:$CZ$500,VLOOKUP(AS$9,'[1]Table Name'!$G$2:$H$100,2,FALSE),FALSE)),"",VLOOKUP($B23,[1]Cost!$C$5:$CZ$500,VLOOKUP(AS$9,'[1]Table Name'!$G$2:$H$100,2,FALSE),FALSE))</f>
        <v/>
      </c>
      <c r="AT23" s="1">
        <f>IF(ISERROR(VLOOKUP($B23,[1]Cost!$C$5:$CZ$500,VLOOKUP(AT$9,'[1]Table Name'!$G$2:$H$100,2,FALSE),FALSE)),"",VLOOKUP($B23,[1]Cost!$C$5:$CZ$500,VLOOKUP(AT$9,'[1]Table Name'!$G$2:$H$100,2,FALSE),FALSE))</f>
        <v/>
      </c>
      <c r="AU23" s="1">
        <f>IF(ISERROR(VLOOKUP($B23,[1]Cost!$C$5:$CZ$500,VLOOKUP(AU$9,'[1]Table Name'!$G$2:$H$100,2,FALSE),FALSE)),"",VLOOKUP($B23,[1]Cost!$C$5:$CZ$500,VLOOKUP(AU$9,'[1]Table Name'!$G$2:$H$100,2,FALSE),FALSE))</f>
        <v/>
      </c>
      <c r="AV23" s="1">
        <f>IF(ISERROR(VLOOKUP($B23,[1]Cost!$C$5:$CZ$500,VLOOKUP(AV$9,'[1]Table Name'!$G$2:$H$100,2,FALSE),FALSE)),"",VLOOKUP($B23,[1]Cost!$C$5:$CZ$500,VLOOKUP(AV$9,'[1]Table Name'!$G$2:$H$100,2,FALSE),FALSE))</f>
        <v/>
      </c>
      <c r="AW23" s="1">
        <f>IF(ISERROR(VLOOKUP($B23,[1]Cost!$C$5:$CZ$500,VLOOKUP(AW$9,'[1]Table Name'!$G$2:$H$100,2,FALSE),FALSE)),"",VLOOKUP($B23,[1]Cost!$C$5:$CZ$500,VLOOKUP(AW$9,'[1]Table Name'!$G$2:$H$100,2,FALSE),FALSE))</f>
        <v/>
      </c>
      <c r="AX23" s="1">
        <f>IF(ISERROR(VLOOKUP($B23,[1]Cost!$C$5:$CZ$500,VLOOKUP(AX$9,'[1]Table Name'!$G$2:$H$100,2,FALSE),FALSE)),"",VLOOKUP($B23,[1]Cost!$C$5:$CZ$500,VLOOKUP(AX$9,'[1]Table Name'!$G$2:$H$100,2,FALSE),FALSE))</f>
        <v/>
      </c>
      <c r="AY23" s="1">
        <f>IF(ISERROR(VLOOKUP($B23,[1]Cost!$C$5:$CZ$500,VLOOKUP(AY$9,'[1]Table Name'!$G$2:$H$100,2,FALSE),FALSE)),"",VLOOKUP($B23,[1]Cost!$C$5:$CZ$500,VLOOKUP(AY$9,'[1]Table Name'!$G$2:$H$100,2,FALSE),FALSE))</f>
        <v/>
      </c>
      <c r="AZ23" s="1">
        <f>IF(ISERROR(VLOOKUP($B23,[1]Cost!$C$5:$CZ$500,VLOOKUP(AZ$9,'[1]Table Name'!$G$2:$H$100,2,FALSE),FALSE)),"",VLOOKUP($B23,[1]Cost!$C$5:$CZ$500,VLOOKUP(AZ$9,'[1]Table Name'!$G$2:$H$100,2,FALSE),FALSE))</f>
        <v/>
      </c>
      <c r="BA23" s="1">
        <f>IF(ISERROR(VLOOKUP($B23,[1]Cost!$C$5:$CZ$500,VLOOKUP(BA$9,'[1]Table Name'!$G$2:$H$100,2,FALSE),FALSE)),"",VLOOKUP($B23,[1]Cost!$C$5:$CZ$500,VLOOKUP(BA$9,'[1]Table Name'!$G$2:$H$100,2,FALSE),FALSE))</f>
        <v/>
      </c>
      <c r="BB23" s="1">
        <f>IF(ISERROR(VLOOKUP($B23,[1]Cost!$C$5:$CZ$500,VLOOKUP(BB$9,'[1]Table Name'!$G$2:$H$100,2,FALSE),FALSE)),"",VLOOKUP($B23,[1]Cost!$C$5:$CZ$500,VLOOKUP(BB$9,'[1]Table Name'!$G$2:$H$100,2,FALSE),FALSE))</f>
        <v/>
      </c>
      <c r="BC23" s="1">
        <f>IF(ISERROR(VLOOKUP($B23,[1]Cost!$C$5:$CZ$500,VLOOKUP(BC$9,'[1]Table Name'!$G$2:$H$100,2,FALSE),FALSE)),"",VLOOKUP($B23,[1]Cost!$C$5:$CZ$500,VLOOKUP(BC$9,'[1]Table Name'!$G$2:$H$100,2,FALSE),FALSE))</f>
        <v/>
      </c>
      <c r="BD23" s="1">
        <f>IF(ISERROR(VLOOKUP($B23,[1]Cost!$C$5:$CZ$500,VLOOKUP(BD$9,'[1]Table Name'!$G$2:$H$100,2,FALSE),FALSE)),"",VLOOKUP($B23,[1]Cost!$C$5:$CZ$500,VLOOKUP(BD$9,'[1]Table Name'!$G$2:$H$100,2,FALSE),FALSE))</f>
        <v/>
      </c>
      <c r="BE23" s="1">
        <f>IF(ISERROR(VLOOKUP($B23,[1]Cost!$C$5:$CZ$500,VLOOKUP(BE$9,'[1]Table Name'!$G$2:$H$100,2,FALSE),FALSE)),"",VLOOKUP($B23,[1]Cost!$C$5:$CZ$500,VLOOKUP(BE$9,'[1]Table Name'!$G$2:$H$100,2,FALSE),FALSE))</f>
        <v/>
      </c>
      <c r="BF23" s="1">
        <f>IF(ISERROR(VLOOKUP($B23,[1]Cost!$C$5:$CZ$500,VLOOKUP(BF$9,'[1]Table Name'!$G$2:$H$100,2,FALSE),FALSE)),"",VLOOKUP($B23,[1]Cost!$C$5:$CZ$500,VLOOKUP(BF$9,'[1]Table Name'!$G$2:$H$100,2,FALSE),FALSE))</f>
        <v/>
      </c>
      <c r="BG23" s="1">
        <f>IF(ISERROR(VLOOKUP($B23,[1]Cost!$C$5:$CZ$500,VLOOKUP(BG$9,'[1]Table Name'!$G$2:$H$100,2,FALSE),FALSE)),"",VLOOKUP($B23,[1]Cost!$C$5:$CZ$500,VLOOKUP(BG$9,'[1]Table Name'!$G$2:$H$100,2,FALSE),FALSE))</f>
        <v/>
      </c>
      <c r="BH23" s="1">
        <f>IF(ISERROR(VLOOKUP($B23,[1]Cost!$C$5:$CZ$500,VLOOKUP(BH$9,'[1]Table Name'!$G$2:$H$100,2,FALSE),FALSE)),"",VLOOKUP($B23,[1]Cost!$C$5:$CZ$500,VLOOKUP(BH$9,'[1]Table Name'!$G$2:$H$100,2,FALSE),FALSE))</f>
        <v/>
      </c>
      <c r="BI23" s="1">
        <f>IF(ISERROR(VLOOKUP($B23,[1]Cost!$C$5:$CZ$500,VLOOKUP(BI$9,'[1]Table Name'!$G$2:$H$100,2,FALSE),FALSE)),"",VLOOKUP($B23,[1]Cost!$C$5:$CZ$500,VLOOKUP(BI$9,'[1]Table Name'!$G$2:$H$100,2,FALSE),FALSE))</f>
        <v/>
      </c>
      <c r="BJ23" s="1">
        <f>IF(ISERROR(VLOOKUP($B23,[1]Cost!$C$5:$CZ$500,VLOOKUP(BJ$9,'[1]Table Name'!$G$2:$H$100,2,FALSE),FALSE)),"",VLOOKUP($B23,[1]Cost!$C$5:$CZ$500,VLOOKUP(BJ$9,'[1]Table Name'!$G$2:$H$100,2,FALSE),FALSE))</f>
        <v/>
      </c>
      <c r="BK23" s="1">
        <f>IF(ISERROR(VLOOKUP($B23,[1]Cost!$C$5:$CZ$500,VLOOKUP(BK$9,'[1]Table Name'!$G$2:$H$100,2,FALSE),FALSE)),"",VLOOKUP($B23,[1]Cost!$C$5:$CZ$500,VLOOKUP(BK$9,'[1]Table Name'!$G$2:$H$100,2,FALSE),FALSE))</f>
        <v/>
      </c>
      <c r="BL23" s="1">
        <f>IF(ISERROR(VLOOKUP($B23,[1]Cost!$C$5:$CZ$500,VLOOKUP(BL$9,'[1]Table Name'!$G$2:$H$100,2,FALSE),FALSE)),"",VLOOKUP($B23,[1]Cost!$C$5:$CZ$500,VLOOKUP(BL$9,'[1]Table Name'!$G$2:$H$100,2,FALSE),FALSE))</f>
        <v/>
      </c>
      <c r="BM23" s="1">
        <f>IF(ISERROR(VLOOKUP($B23,[1]Cost!$C$5:$CZ$500,VLOOKUP(BM$9,'[1]Table Name'!$G$2:$H$100,2,FALSE),FALSE)),"",VLOOKUP($B23,[1]Cost!$C$5:$CZ$500,VLOOKUP(BM$9,'[1]Table Name'!$G$2:$H$100,2,FALSE),FALSE))</f>
        <v/>
      </c>
      <c r="BN23" s="1">
        <f>IF(ISERROR(VLOOKUP($B23,[1]Cost!$C$5:$CZ$500,VLOOKUP(BN$9,'[1]Table Name'!$G$2:$H$100,2,FALSE),FALSE)),"",VLOOKUP($B23,[1]Cost!$C$5:$CZ$500,VLOOKUP(BN$9,'[1]Table Name'!$G$2:$H$100,2,FALSE),FALSE))</f>
        <v/>
      </c>
      <c r="BO23" s="1">
        <f>IF(ISERROR(VLOOKUP($B23,[1]Cost!$C$5:$CZ$500,VLOOKUP(BO$9,'[1]Table Name'!$G$2:$H$100,2,FALSE),FALSE)),"",VLOOKUP($B23,[1]Cost!$C$5:$CZ$500,VLOOKUP(BO$9,'[1]Table Name'!$G$2:$H$100,2,FALSE),FALSE))</f>
        <v/>
      </c>
      <c r="BP23" s="1">
        <f>IF(ISERROR(VLOOKUP($B23,[1]Cost!$C$5:$CZ$500,VLOOKUP(BP$9,'[1]Table Name'!$G$2:$H$100,2,FALSE),FALSE)),"",VLOOKUP($B23,[1]Cost!$C$5:$CZ$500,VLOOKUP(BP$9,'[1]Table Name'!$G$2:$H$100,2,FALSE),FALSE))</f>
        <v/>
      </c>
      <c r="BQ23" s="1">
        <f>IF(ISERROR(VLOOKUP($B23,[1]Cost!$C$5:$CZ$500,VLOOKUP(BQ$9,'[1]Table Name'!$G$2:$H$100,2,FALSE),FALSE)),"",VLOOKUP($B23,[1]Cost!$C$5:$CZ$500,VLOOKUP(BQ$9,'[1]Table Name'!$G$2:$H$100,2,FALSE),FALSE))</f>
        <v/>
      </c>
      <c r="BR23" s="1">
        <f>IF(ISERROR(VLOOKUP($B23,[1]Cost!$C$5:$CZ$500,VLOOKUP(BR$9,'[1]Table Name'!$G$2:$H$100,2,FALSE),FALSE)),"",VLOOKUP($B23,[1]Cost!$C$5:$CZ$500,VLOOKUP(BR$9,'[1]Table Name'!$G$2:$H$100,2,FALSE),FALSE))</f>
        <v/>
      </c>
      <c r="BS23" s="1">
        <f>IF(ISERROR(VLOOKUP($B23,[1]Cost!$C$5:$CZ$500,VLOOKUP(BS$9,'[1]Table Name'!$G$2:$H$100,2,FALSE),FALSE)),"",VLOOKUP($B23,[1]Cost!$C$5:$CZ$500,VLOOKUP(BS$9,'[1]Table Name'!$G$2:$H$100,2,FALSE),FALSE))</f>
        <v/>
      </c>
      <c r="BT23" s="1">
        <f>IF(ISERROR(VLOOKUP($B23,[1]Cost!$C$5:$CZ$500,VLOOKUP(BT$9,'[1]Table Name'!$G$2:$H$100,2,FALSE),FALSE)),"",VLOOKUP($B23,[1]Cost!$C$5:$CZ$500,VLOOKUP(BT$9,'[1]Table Name'!$G$2:$H$100,2,FALSE),FALSE))</f>
        <v/>
      </c>
      <c r="BU23" s="1">
        <f>IF(ISERROR(VLOOKUP($B23,[1]Cost!$C$5:$CZ$500,VLOOKUP(BU$9,'[1]Table Name'!$G$2:$H$100,2,FALSE),FALSE)),"",VLOOKUP($B23,[1]Cost!$C$5:$CZ$500,VLOOKUP(BU$9,'[1]Table Name'!$G$2:$H$100,2,FALSE),FALSE))</f>
        <v/>
      </c>
      <c r="BV23" s="1">
        <f>IF(ISERROR(VLOOKUP($B23,[1]Cost!$C$5:$CZ$500,VLOOKUP(BV$9,'[1]Table Name'!$G$2:$H$100,2,FALSE),FALSE)),"",VLOOKUP($B23,[1]Cost!$C$5:$CZ$500,VLOOKUP(BV$9,'[1]Table Name'!$G$2:$H$100,2,FALSE),FALSE))</f>
        <v/>
      </c>
      <c r="BW23" s="1">
        <f>IF(ISERROR(VLOOKUP($B23,[1]Cost!$C$5:$CZ$500,VLOOKUP(BW$9,'[1]Table Name'!$G$2:$H$100,2,FALSE),FALSE)),"",VLOOKUP($B23,[1]Cost!$C$5:$CZ$500,VLOOKUP(BW$9,'[1]Table Name'!$G$2:$H$100,2,FALSE),FALSE))</f>
        <v/>
      </c>
      <c r="BX23" s="1">
        <f>IF(ISERROR(VLOOKUP($B23,[1]Cost!$C$5:$CZ$500,VLOOKUP(BX$9,'[1]Table Name'!$G$2:$H$100,2,FALSE),FALSE)),"",VLOOKUP($B23,[1]Cost!$C$5:$CZ$500,VLOOKUP(BX$9,'[1]Table Name'!$G$2:$H$100,2,FALSE),FALSE))</f>
        <v/>
      </c>
      <c r="BY23" s="1">
        <f>IF(ISERROR(VLOOKUP($B23,[1]Cost!$C$5:$CZ$500,VLOOKUP(BY$9,'[1]Table Name'!$G$2:$H$100,2,FALSE),FALSE)),"",VLOOKUP($B23,[1]Cost!$C$5:$CZ$500,VLOOKUP(BY$9,'[1]Table Name'!$G$2:$H$100,2,FALSE),FALSE))</f>
        <v/>
      </c>
      <c r="BZ23" s="137">
        <f>IF(ISERROR(VLOOKUP($B23,[1]Cost!$C$5:$CZ$500,VLOOKUP(BZ$9,'[1]Table Name'!$G$2:$H$100,2,FALSE),FALSE)),"",VLOOKUP($B23,[1]Cost!$C$5:$CZ$500,VLOOKUP(BZ$9,'[1]Table Name'!$G$2:$H$100,2,FALSE),FALSE))</f>
        <v/>
      </c>
      <c r="CA23" s="1">
        <f>IF(ISERROR(VLOOKUP($B23,[1]Cost!$C$5:$CZ$500,VLOOKUP(CA$9,'[1]Table Name'!$G$2:$H$100,2,FALSE),FALSE)),"",VLOOKUP($B23,[1]Cost!$C$5:$CZ$500,VLOOKUP(CA$9,'[1]Table Name'!$G$2:$H$100,2,FALSE),FALSE))</f>
        <v/>
      </c>
      <c r="CB23" s="1">
        <f>IF(ISERROR(VLOOKUP($B23,[1]Cost!$C$5:$CZ$500,VLOOKUP(CB$9,'[1]Table Name'!$G$2:$H$100,2,FALSE),FALSE)),"",VLOOKUP($B23,[1]Cost!$C$5:$CZ$500,VLOOKUP(CB$9,'[1]Table Name'!$G$2:$H$100,2,FALSE),FALSE))</f>
        <v/>
      </c>
      <c r="CC23" s="1">
        <f>IF(ISERROR(VLOOKUP($B23,[1]Cost!$C$5:$CZ$500,VLOOKUP(CC$9,'[1]Table Name'!$G$2:$H$100,2,FALSE),FALSE)),"",VLOOKUP($B23,[1]Cost!$C$5:$CZ$500,VLOOKUP(CC$9,'[1]Table Name'!$G$2:$H$100,2,FALSE),FALSE))</f>
        <v/>
      </c>
      <c r="CD23" s="3" t="n"/>
      <c r="CE23" s="3" t="n"/>
      <c r="CF23" s="3" t="n"/>
      <c r="CG23" s="3" t="n"/>
      <c r="CH23" s="3" t="n"/>
      <c r="CI23" s="3" t="n"/>
      <c r="CJ23" s="3" t="n"/>
    </row>
    <row r="24">
      <c r="B24" s="1">
        <f t="array" ref="B24">IF(ISERROR(INDEX([1]Cost!$C$5:$C$361,MATCH(0,COUNTIF(B$9:B23,[1]Cost!$C$5:$C$361)+([1]Cost!$D$5:$D$361&lt;&gt;$B$4),0))),"",INDEX([1]Cost!$C$5:$C$361,MATCH(0,COUNTIF(B$9:B23,[1]Cost!$C$5:$C$361)+([1]Cost!$D$5:$D$361&lt;&gt;$B$4),0)))</f>
        <v/>
      </c>
      <c r="C24" s="1">
        <f>IF(ISERROR(VLOOKUP($B24,[1]Cost!$C$5:$CZ$500,VLOOKUP(C$9,'[1]Table Name'!$G$2:$H$100,2,FALSE),FALSE)),"",VLOOKUP($B24,[1]Cost!$C$5:$CZ$500,VLOOKUP(C$9,'[1]Table Name'!$G$2:$H$100,2,FALSE),FALSE))</f>
        <v/>
      </c>
      <c r="D24" s="1">
        <f>IF(ISERROR(VLOOKUP($B24,[1]Cost!$C$5:$CZ$500,VLOOKUP(D$9,'[1]Table Name'!$G$2:$H$100,2,FALSE),FALSE)),"",VLOOKUP($B24,[1]Cost!$C$5:$CZ$500,VLOOKUP(D$9,'[1]Table Name'!$G$2:$H$100,2,FALSE),FALSE))</f>
        <v/>
      </c>
      <c r="E24" s="1">
        <f>IF(ISERROR(VLOOKUP($B24,[1]Cost!$C$5:$CZ$500,VLOOKUP(E$9,'[1]Table Name'!$G$2:$H$100,2,FALSE),FALSE)),"",VLOOKUP($B24,[1]Cost!$C$5:$CZ$500,VLOOKUP(E$9,'[1]Table Name'!$G$2:$H$100,2,FALSE),FALSE))</f>
        <v/>
      </c>
      <c r="F24" s="1">
        <f>IF(ISERROR(VLOOKUP($B24,[1]Cost!$C$5:$CZ$500,VLOOKUP(F$9,'[1]Table Name'!$G$2:$H$100,2,FALSE),FALSE)),"",VLOOKUP($B24,[1]Cost!$C$5:$CZ$500,VLOOKUP(F$9,'[1]Table Name'!$G$2:$H$100,2,FALSE),FALSE))</f>
        <v/>
      </c>
      <c r="G24" s="1">
        <f>IF(ISERROR(VLOOKUP($B24,[1]Cost!$C$5:$CZ$500,VLOOKUP(G$9,'[1]Table Name'!$G$2:$H$100,2,FALSE),FALSE)),"",VLOOKUP($B24,[1]Cost!$C$5:$CZ$500,VLOOKUP(G$9,'[1]Table Name'!$G$2:$H$100,2,FALSE),FALSE))</f>
        <v/>
      </c>
      <c r="H24" s="1">
        <f>IF(ISERROR(VLOOKUP($B24,[1]Cost!$C$5:$CZ$500,VLOOKUP(H$9,'[1]Table Name'!$G$2:$H$100,2,FALSE),FALSE)),"",VLOOKUP($B24,[1]Cost!$C$5:$CZ$500,VLOOKUP(H$9,'[1]Table Name'!$G$2:$H$100,2,FALSE),FALSE))</f>
        <v/>
      </c>
      <c r="I24" s="1">
        <f>IF(ISERROR(VLOOKUP($B24,[1]Cost!$C$5:$CZ$500,VLOOKUP(I$9,'[1]Table Name'!$G$2:$H$100,2,FALSE),FALSE)),"",VLOOKUP($B24,[1]Cost!$C$5:$CZ$500,VLOOKUP(I$9,'[1]Table Name'!$G$2:$H$100,2,FALSE),FALSE))</f>
        <v/>
      </c>
      <c r="J24" s="1">
        <f>IF(ISERROR(VLOOKUP($B24,[1]Cost!$C$5:$CZ$500,VLOOKUP(J$9,'[1]Table Name'!$G$2:$H$100,2,FALSE),FALSE)),"",VLOOKUP($B24,[1]Cost!$C$5:$CZ$500,VLOOKUP(J$9,'[1]Table Name'!$G$2:$H$100,2,FALSE),FALSE))</f>
        <v/>
      </c>
      <c r="K24" s="1">
        <f>IF(ISERROR(VLOOKUP($B24,[1]Cost!$C$5:$CZ$500,VLOOKUP(K$9,'[1]Table Name'!$G$2:$H$100,2,FALSE),FALSE)),"",VLOOKUP($B24,[1]Cost!$C$5:$CZ$500,VLOOKUP(K$9,'[1]Table Name'!$G$2:$H$100,2,FALSE),FALSE))</f>
        <v/>
      </c>
      <c r="L24" s="1">
        <f>IF(ISERROR(VLOOKUP($B24,[1]Cost!$C$5:$CZ$500,VLOOKUP(L$9,'[1]Table Name'!$G$2:$H$100,2,FALSE),FALSE)),"",VLOOKUP($B24,[1]Cost!$C$5:$CZ$500,VLOOKUP(L$9,'[1]Table Name'!$G$2:$H$100,2,FALSE),FALSE))</f>
        <v/>
      </c>
      <c r="M24" s="1">
        <f>IF(ISERROR(VLOOKUP($B24,[1]Cost!$C$5:$CZ$500,VLOOKUP(M$9,'[1]Table Name'!$G$2:$H$100,2,FALSE),FALSE)),"",VLOOKUP($B24,[1]Cost!$C$5:$CZ$500,VLOOKUP(M$9,'[1]Table Name'!$G$2:$H$100,2,FALSE),FALSE))</f>
        <v/>
      </c>
      <c r="N24" s="1">
        <f>IF(ISERROR(VLOOKUP($B24,[1]Cost!$C$5:$CZ$500,VLOOKUP(N$9,'[1]Table Name'!$G$2:$H$100,2,FALSE),FALSE)),"",VLOOKUP($B24,[1]Cost!$C$5:$CZ$500,VLOOKUP(N$9,'[1]Table Name'!$G$2:$H$100,2,FALSE),FALSE))</f>
        <v/>
      </c>
      <c r="O24" s="1">
        <f>IF(ISERROR(VLOOKUP($B24,[1]Cost!$C$5:$CZ$500,VLOOKUP(O$9,'[1]Table Name'!$G$2:$H$100,2,FALSE),FALSE)),"",VLOOKUP($B24,[1]Cost!$C$5:$CZ$500,VLOOKUP(O$9,'[1]Table Name'!$G$2:$H$100,2,FALSE),FALSE))</f>
        <v/>
      </c>
      <c r="P24" s="1">
        <f>IF(ISERROR(VLOOKUP($B24,[1]Cost!$C$5:$CZ$500,VLOOKUP(P$9,'[1]Table Name'!$G$2:$H$100,2,FALSE),FALSE)),"",VLOOKUP($B24,[1]Cost!$C$5:$CZ$500,VLOOKUP(P$9,'[1]Table Name'!$G$2:$H$100,2,FALSE),FALSE))</f>
        <v/>
      </c>
      <c r="Q24" s="1">
        <f>IF(ISERROR(VLOOKUP($B24,[1]Cost!$C$5:$CZ$500,VLOOKUP(Q$9,'[1]Table Name'!$G$2:$H$100,2,FALSE),FALSE)),"",VLOOKUP($B24,[1]Cost!$C$5:$CZ$500,VLOOKUP(Q$9,'[1]Table Name'!$G$2:$H$100,2,FALSE),FALSE))</f>
        <v/>
      </c>
      <c r="R24" s="1">
        <f>IF(ISERROR(VLOOKUP($B24,[1]Cost!$C$5:$CZ$500,VLOOKUP(R$9,'[1]Table Name'!$G$2:$H$100,2,FALSE),FALSE)),"",VLOOKUP($B24,[1]Cost!$C$5:$CZ$500,VLOOKUP(R$9,'[1]Table Name'!$G$2:$H$100,2,FALSE),FALSE))</f>
        <v/>
      </c>
      <c r="S24" s="1">
        <f>IF(ISERROR(VLOOKUP($B24,[1]Cost!$C$5:$CZ$500,VLOOKUP(S$9,'[1]Table Name'!$G$2:$H$100,2,FALSE),FALSE)),"",VLOOKUP($B24,[1]Cost!$C$5:$CZ$500,VLOOKUP(S$9,'[1]Table Name'!$G$2:$H$100,2,FALSE),FALSE))</f>
        <v/>
      </c>
      <c r="T24" s="1">
        <f>IF(ISERROR(VLOOKUP($B24,[1]Cost!$C$5:$CZ$500,VLOOKUP(T$9,'[1]Table Name'!$G$2:$H$100,2,FALSE),FALSE)),"",VLOOKUP($B24,[1]Cost!$C$5:$CZ$500,VLOOKUP(T$9,'[1]Table Name'!$G$2:$H$100,2,FALSE),FALSE))</f>
        <v/>
      </c>
      <c r="U24" s="1">
        <f>IF(ISERROR(VLOOKUP($B24,[1]Cost!$C$5:$CZ$500,VLOOKUP(U$9,'[1]Table Name'!$G$2:$H$100,2,FALSE),FALSE)),"",VLOOKUP($B24,[1]Cost!$C$5:$CZ$500,VLOOKUP(U$9,'[1]Table Name'!$G$2:$H$100,2,FALSE),FALSE))</f>
        <v/>
      </c>
      <c r="V24" s="1">
        <f>IF(ISERROR(VLOOKUP($B24,[1]Cost!$C$5:$CZ$500,VLOOKUP(V$9,'[1]Table Name'!$G$2:$H$100,2,FALSE),FALSE)),"",VLOOKUP($B24,[1]Cost!$C$5:$CZ$500,VLOOKUP(V$9,'[1]Table Name'!$G$2:$H$100,2,FALSE),FALSE))</f>
        <v/>
      </c>
      <c r="W24" s="1">
        <f>IF(ISERROR(VLOOKUP($B24,[1]Cost!$C$5:$CZ$500,VLOOKUP(W$9,'[1]Table Name'!$G$2:$H$100,2,FALSE),FALSE)),"",VLOOKUP($B24,[1]Cost!$C$5:$CZ$500,VLOOKUP(W$9,'[1]Table Name'!$G$2:$H$100,2,FALSE),FALSE))</f>
        <v/>
      </c>
      <c r="X24" s="1">
        <f>IF(ISERROR(VLOOKUP($B24,[1]Cost!$C$5:$CZ$500,VLOOKUP(X$9,'[1]Table Name'!$G$2:$H$100,2,FALSE),FALSE)),0,VLOOKUP($B24,[1]Cost!$C$5:$CZ$500,VLOOKUP(X$9,'[1]Table Name'!$G$2:$H$100,2,FALSE),FALSE))</f>
        <v/>
      </c>
      <c r="Y24" s="1">
        <f>IF(ISERROR(VLOOKUP($B24,[1]Cost!$C$5:$CZ$500,VLOOKUP(Y$9,'[1]Table Name'!$G$2:$H$100,2,FALSE),FALSE)),"",VLOOKUP($B24,[1]Cost!$C$5:$CZ$500,VLOOKUP(Y$9,'[1]Table Name'!$G$2:$H$100,2,FALSE),FALSE))</f>
        <v/>
      </c>
      <c r="Z24" s="11">
        <f>IF(ISERROR(VLOOKUP($B24,[1]Cost!$C$5:$CZ$500,VLOOKUP(Z$9,'[1]Table Name'!$G$2:$H$100,2,FALSE),FALSE)),"",VLOOKUP($B24,[1]Cost!$C$5:$CZ$500,VLOOKUP(Z$9,'[1]Table Name'!$G$2:$H$100,2,FALSE),FALSE))</f>
        <v/>
      </c>
      <c r="AA24" s="1">
        <f>IF(ISERROR(VLOOKUP($B24,[1]Cost!$C$5:$CZ$500,VLOOKUP(AA$9,'[1]Table Name'!$G$2:$H$100,2,FALSE),FALSE)),"",VLOOKUP($B24,[1]Cost!$C$5:$CZ$500,VLOOKUP(AA$9,'[1]Table Name'!$G$2:$H$100,2,FALSE),FALSE))</f>
        <v/>
      </c>
      <c r="AB24" s="1">
        <f>IF(ISERROR(VLOOKUP($B24,[1]Cost!$C$5:$CZ$500,VLOOKUP(AB$9,'[1]Table Name'!$G$2:$H$100,2,FALSE),FALSE)),"",VLOOKUP($B24,[1]Cost!$C$5:$CZ$500,VLOOKUP(AB$9,'[1]Table Name'!$G$2:$H$100,2,FALSE),FALSE))</f>
        <v/>
      </c>
      <c r="AC24" s="1">
        <f>IF(ISERROR(VLOOKUP($B24,[1]Cost!$C$5:$CZ$500,VLOOKUP(AC$9,'[1]Table Name'!$G$2:$H$100,2,FALSE),FALSE)),"",VLOOKUP($B24,[1]Cost!$C$5:$CZ$500,VLOOKUP(AC$9,'[1]Table Name'!$G$2:$H$100,2,FALSE),FALSE))</f>
        <v/>
      </c>
      <c r="AD24" s="1">
        <f>IF(ISERROR(VLOOKUP($B24,[1]Cost!$C$5:$CZ$500,VLOOKUP(AD$9,'[1]Table Name'!$G$2:$H$100,2,FALSE),FALSE)),"",VLOOKUP($B24,[1]Cost!$C$5:$CZ$500,VLOOKUP(AD$9,'[1]Table Name'!$G$2:$H$100,2,FALSE),FALSE))</f>
        <v/>
      </c>
      <c r="AE24" s="1">
        <f>IF(ISERROR(VLOOKUP($B24,[1]Cost!$C$5:$CZ$500,VLOOKUP(AE$9,'[1]Table Name'!$G$2:$H$100,2,FALSE),FALSE)),"",VLOOKUP($B24,[1]Cost!$C$5:$CZ$500,VLOOKUP(AE$9,'[1]Table Name'!$G$2:$H$100,2,FALSE),FALSE))</f>
        <v/>
      </c>
      <c r="AF24" s="1">
        <f>IF(ISERROR(VLOOKUP($B24,[1]Cost!$C$5:$CZ$500,VLOOKUP(AF$9,'[1]Table Name'!$G$2:$H$100,2,FALSE),FALSE)),"",VLOOKUP($B24,[1]Cost!$C$5:$CZ$500,VLOOKUP(AF$9,'[1]Table Name'!$G$2:$H$100,2,FALSE),FALSE))</f>
        <v/>
      </c>
      <c r="AG24" s="1">
        <f>IF(ISERROR(VLOOKUP($B24,[1]Cost!$C$5:$CZ$500,VLOOKUP(AG$9,'[1]Table Name'!$G$2:$H$100,2,FALSE),FALSE)),"",VLOOKUP($B24,[1]Cost!$C$5:$CZ$500,VLOOKUP(AG$9,'[1]Table Name'!$G$2:$H$100,2,FALSE),FALSE))</f>
        <v/>
      </c>
      <c r="AH24" s="1">
        <f>IF(ISERROR(VLOOKUP($B24,[1]Cost!$C$5:$CZ$500,VLOOKUP(AH$9,'[1]Table Name'!$G$2:$H$100,2,FALSE),FALSE)),"",VLOOKUP($B24,[1]Cost!$C$5:$CZ$500,VLOOKUP(AH$9,'[1]Table Name'!$G$2:$H$100,2,FALSE),FALSE))</f>
        <v/>
      </c>
      <c r="AI24" s="1">
        <f>IF(ISERROR(VLOOKUP($B24,[1]Cost!$C$5:$CZ$500,VLOOKUP(AI$9,'[1]Table Name'!$G$2:$H$100,2,FALSE),FALSE)),"",VLOOKUP($B24,[1]Cost!$C$5:$CZ$500,VLOOKUP(AI$9,'[1]Table Name'!$G$2:$H$100,2,FALSE),FALSE))</f>
        <v/>
      </c>
      <c r="AJ24" s="1">
        <f>IF(ISERROR(VLOOKUP($B24,[1]Cost!$C$5:$CZ$500,VLOOKUP(AJ$9,'[1]Table Name'!$G$2:$H$100,2,FALSE),FALSE)),"",VLOOKUP($B24,[1]Cost!$C$5:$CZ$500,VLOOKUP(AJ$9,'[1]Table Name'!$G$2:$H$100,2,FALSE),FALSE))</f>
        <v/>
      </c>
      <c r="AK24" s="1">
        <f>IF(ISERROR(VLOOKUP($B24,[1]Cost!$C$5:$CZ$500,VLOOKUP(AK$9,'[1]Table Name'!$G$2:$H$100,2,FALSE),FALSE)),"",VLOOKUP($B24,[1]Cost!$C$5:$CZ$500,VLOOKUP(AK$9,'[1]Table Name'!$G$2:$H$100,2,FALSE),FALSE))</f>
        <v/>
      </c>
      <c r="AL24" s="1">
        <f>IF(ISERROR(VLOOKUP($B24,[1]Cost!$C$5:$CZ$500,VLOOKUP(AL$9,'[1]Table Name'!$G$2:$H$100,2,FALSE),FALSE)),"",VLOOKUP($B24,[1]Cost!$C$5:$CZ$500,VLOOKUP(AL$9,'[1]Table Name'!$G$2:$H$100,2,FALSE),FALSE))</f>
        <v/>
      </c>
      <c r="AM24" s="1">
        <f>IF(ISERROR(VLOOKUP($B24,[1]Cost!$C$5:$CZ$500,VLOOKUP(AM$9,'[1]Table Name'!$G$2:$H$100,2,FALSE),FALSE)),"",VLOOKUP($B24,[1]Cost!$C$5:$CZ$500,VLOOKUP(AM$9,'[1]Table Name'!$G$2:$H$100,2,FALSE),FALSE))</f>
        <v/>
      </c>
      <c r="AN24" s="1">
        <f>IF(ISERROR(VLOOKUP($B24,[1]Cost!$C$5:$CZ$500,VLOOKUP(AN$9,'[1]Table Name'!$G$2:$H$100,2,FALSE),FALSE)),"",VLOOKUP($B24,[1]Cost!$C$5:$CZ$500,VLOOKUP(AN$9,'[1]Table Name'!$G$2:$H$100,2,FALSE),FALSE))</f>
        <v/>
      </c>
      <c r="AO24" s="1">
        <f>IF(ISERROR(VLOOKUP($B24,[1]Cost!$C$5:$CZ$500,VLOOKUP(AO$9,'[1]Table Name'!$G$2:$H$100,2,FALSE),FALSE)),"",VLOOKUP($B24,[1]Cost!$C$5:$CZ$500,VLOOKUP(AO$9,'[1]Table Name'!$G$2:$H$100,2,FALSE),FALSE))</f>
        <v/>
      </c>
      <c r="AP24" s="1">
        <f>IF(ISERROR(VLOOKUP($B24,[1]Cost!$C$5:$CZ$500,VLOOKUP(AP$9,'[1]Table Name'!$G$2:$H$100,2,FALSE),FALSE)),"",VLOOKUP($B24,[1]Cost!$C$5:$CZ$500,VLOOKUP(AP$9,'[1]Table Name'!$G$2:$H$100,2,FALSE),FALSE))</f>
        <v/>
      </c>
      <c r="AQ24" s="1">
        <f>IF(ISERROR(VLOOKUP($B24,[1]Cost!$C$5:$CZ$500,VLOOKUP(AQ$9,'[1]Table Name'!$G$2:$H$100,2,FALSE),FALSE)),"",VLOOKUP($B24,[1]Cost!$C$5:$CZ$500,VLOOKUP(AQ$9,'[1]Table Name'!$G$2:$H$100,2,FALSE),FALSE))</f>
        <v/>
      </c>
      <c r="AR24" s="1">
        <f>IF(ISERROR(VLOOKUP($B24,[1]Cost!$C$5:$CZ$500,VLOOKUP(AR$9,'[1]Table Name'!$G$2:$H$100,2,FALSE),FALSE)),"",VLOOKUP($B24,[1]Cost!$C$5:$CZ$500,VLOOKUP(AR$9,'[1]Table Name'!$G$2:$H$100,2,FALSE),FALSE))</f>
        <v/>
      </c>
      <c r="AS24" s="1">
        <f>IF(ISERROR(VLOOKUP($B24,[1]Cost!$C$5:$CZ$500,VLOOKUP(AS$9,'[1]Table Name'!$G$2:$H$100,2,FALSE),FALSE)),"",VLOOKUP($B24,[1]Cost!$C$5:$CZ$500,VLOOKUP(AS$9,'[1]Table Name'!$G$2:$H$100,2,FALSE),FALSE))</f>
        <v/>
      </c>
      <c r="AT24" s="1">
        <f>IF(ISERROR(VLOOKUP($B24,[1]Cost!$C$5:$CZ$500,VLOOKUP(AT$9,'[1]Table Name'!$G$2:$H$100,2,FALSE),FALSE)),"",VLOOKUP($B24,[1]Cost!$C$5:$CZ$500,VLOOKUP(AT$9,'[1]Table Name'!$G$2:$H$100,2,FALSE),FALSE))</f>
        <v/>
      </c>
      <c r="AU24" s="1">
        <f>IF(ISERROR(VLOOKUP($B24,[1]Cost!$C$5:$CZ$500,VLOOKUP(AU$9,'[1]Table Name'!$G$2:$H$100,2,FALSE),FALSE)),"",VLOOKUP($B24,[1]Cost!$C$5:$CZ$500,VLOOKUP(AU$9,'[1]Table Name'!$G$2:$H$100,2,FALSE),FALSE))</f>
        <v/>
      </c>
      <c r="AV24" s="1">
        <f>IF(ISERROR(VLOOKUP($B24,[1]Cost!$C$5:$CZ$500,VLOOKUP(AV$9,'[1]Table Name'!$G$2:$H$100,2,FALSE),FALSE)),"",VLOOKUP($B24,[1]Cost!$C$5:$CZ$500,VLOOKUP(AV$9,'[1]Table Name'!$G$2:$H$100,2,FALSE),FALSE))</f>
        <v/>
      </c>
      <c r="AW24" s="1">
        <f>IF(ISERROR(VLOOKUP($B24,[1]Cost!$C$5:$CZ$500,VLOOKUP(AW$9,'[1]Table Name'!$G$2:$H$100,2,FALSE),FALSE)),"",VLOOKUP($B24,[1]Cost!$C$5:$CZ$500,VLOOKUP(AW$9,'[1]Table Name'!$G$2:$H$100,2,FALSE),FALSE))</f>
        <v/>
      </c>
      <c r="AX24" s="1">
        <f>IF(ISERROR(VLOOKUP($B24,[1]Cost!$C$5:$CZ$500,VLOOKUP(AX$9,'[1]Table Name'!$G$2:$H$100,2,FALSE),FALSE)),"",VLOOKUP($B24,[1]Cost!$C$5:$CZ$500,VLOOKUP(AX$9,'[1]Table Name'!$G$2:$H$100,2,FALSE),FALSE))</f>
        <v/>
      </c>
      <c r="AY24" s="1">
        <f>IF(ISERROR(VLOOKUP($B24,[1]Cost!$C$5:$CZ$500,VLOOKUP(AY$9,'[1]Table Name'!$G$2:$H$100,2,FALSE),FALSE)),"",VLOOKUP($B24,[1]Cost!$C$5:$CZ$500,VLOOKUP(AY$9,'[1]Table Name'!$G$2:$H$100,2,FALSE),FALSE))</f>
        <v/>
      </c>
      <c r="AZ24" s="1">
        <f>IF(ISERROR(VLOOKUP($B24,[1]Cost!$C$5:$CZ$500,VLOOKUP(AZ$9,'[1]Table Name'!$G$2:$H$100,2,FALSE),FALSE)),"",VLOOKUP($B24,[1]Cost!$C$5:$CZ$500,VLOOKUP(AZ$9,'[1]Table Name'!$G$2:$H$100,2,FALSE),FALSE))</f>
        <v/>
      </c>
      <c r="BA24" s="1">
        <f>IF(ISERROR(VLOOKUP($B24,[1]Cost!$C$5:$CZ$500,VLOOKUP(BA$9,'[1]Table Name'!$G$2:$H$100,2,FALSE),FALSE)),"",VLOOKUP($B24,[1]Cost!$C$5:$CZ$500,VLOOKUP(BA$9,'[1]Table Name'!$G$2:$H$100,2,FALSE),FALSE))</f>
        <v/>
      </c>
      <c r="BB24" s="1">
        <f>IF(ISERROR(VLOOKUP($B24,[1]Cost!$C$5:$CZ$500,VLOOKUP(BB$9,'[1]Table Name'!$G$2:$H$100,2,FALSE),FALSE)),"",VLOOKUP($B24,[1]Cost!$C$5:$CZ$500,VLOOKUP(BB$9,'[1]Table Name'!$G$2:$H$100,2,FALSE),FALSE))</f>
        <v/>
      </c>
      <c r="BC24" s="1">
        <f>IF(ISERROR(VLOOKUP($B24,[1]Cost!$C$5:$CZ$500,VLOOKUP(BC$9,'[1]Table Name'!$G$2:$H$100,2,FALSE),FALSE)),"",VLOOKUP($B24,[1]Cost!$C$5:$CZ$500,VLOOKUP(BC$9,'[1]Table Name'!$G$2:$H$100,2,FALSE),FALSE))</f>
        <v/>
      </c>
      <c r="BD24" s="1">
        <f>IF(ISERROR(VLOOKUP($B24,[1]Cost!$C$5:$CZ$500,VLOOKUP(BD$9,'[1]Table Name'!$G$2:$H$100,2,FALSE),FALSE)),"",VLOOKUP($B24,[1]Cost!$C$5:$CZ$500,VLOOKUP(BD$9,'[1]Table Name'!$G$2:$H$100,2,FALSE),FALSE))</f>
        <v/>
      </c>
      <c r="BE24" s="1">
        <f>IF(ISERROR(VLOOKUP($B24,[1]Cost!$C$5:$CZ$500,VLOOKUP(BE$9,'[1]Table Name'!$G$2:$H$100,2,FALSE),FALSE)),"",VLOOKUP($B24,[1]Cost!$C$5:$CZ$500,VLOOKUP(BE$9,'[1]Table Name'!$G$2:$H$100,2,FALSE),FALSE))</f>
        <v/>
      </c>
      <c r="BF24" s="1">
        <f>IF(ISERROR(VLOOKUP($B24,[1]Cost!$C$5:$CZ$500,VLOOKUP(BF$9,'[1]Table Name'!$G$2:$H$100,2,FALSE),FALSE)),"",VLOOKUP($B24,[1]Cost!$C$5:$CZ$500,VLOOKUP(BF$9,'[1]Table Name'!$G$2:$H$100,2,FALSE),FALSE))</f>
        <v/>
      </c>
      <c r="BG24" s="1">
        <f>IF(ISERROR(VLOOKUP($B24,[1]Cost!$C$5:$CZ$500,VLOOKUP(BG$9,'[1]Table Name'!$G$2:$H$100,2,FALSE),FALSE)),"",VLOOKUP($B24,[1]Cost!$C$5:$CZ$500,VLOOKUP(BG$9,'[1]Table Name'!$G$2:$H$100,2,FALSE),FALSE))</f>
        <v/>
      </c>
      <c r="BH24" s="1">
        <f>IF(ISERROR(VLOOKUP($B24,[1]Cost!$C$5:$CZ$500,VLOOKUP(BH$9,'[1]Table Name'!$G$2:$H$100,2,FALSE),FALSE)),"",VLOOKUP($B24,[1]Cost!$C$5:$CZ$500,VLOOKUP(BH$9,'[1]Table Name'!$G$2:$H$100,2,FALSE),FALSE))</f>
        <v/>
      </c>
      <c r="BI24" s="1">
        <f>IF(ISERROR(VLOOKUP($B24,[1]Cost!$C$5:$CZ$500,VLOOKUP(BI$9,'[1]Table Name'!$G$2:$H$100,2,FALSE),FALSE)),"",VLOOKUP($B24,[1]Cost!$C$5:$CZ$500,VLOOKUP(BI$9,'[1]Table Name'!$G$2:$H$100,2,FALSE),FALSE))</f>
        <v/>
      </c>
      <c r="BJ24" s="1">
        <f>IF(ISERROR(VLOOKUP($B24,[1]Cost!$C$5:$CZ$500,VLOOKUP(BJ$9,'[1]Table Name'!$G$2:$H$100,2,FALSE),FALSE)),"",VLOOKUP($B24,[1]Cost!$C$5:$CZ$500,VLOOKUP(BJ$9,'[1]Table Name'!$G$2:$H$100,2,FALSE),FALSE))</f>
        <v/>
      </c>
      <c r="BK24" s="1">
        <f>IF(ISERROR(VLOOKUP($B24,[1]Cost!$C$5:$CZ$500,VLOOKUP(BK$9,'[1]Table Name'!$G$2:$H$100,2,FALSE),FALSE)),"",VLOOKUP($B24,[1]Cost!$C$5:$CZ$500,VLOOKUP(BK$9,'[1]Table Name'!$G$2:$H$100,2,FALSE),FALSE))</f>
        <v/>
      </c>
      <c r="BL24" s="1">
        <f>IF(ISERROR(VLOOKUP($B24,[1]Cost!$C$5:$CZ$500,VLOOKUP(BL$9,'[1]Table Name'!$G$2:$H$100,2,FALSE),FALSE)),"",VLOOKUP($B24,[1]Cost!$C$5:$CZ$500,VLOOKUP(BL$9,'[1]Table Name'!$G$2:$H$100,2,FALSE),FALSE))</f>
        <v/>
      </c>
      <c r="BM24" s="1">
        <f>IF(ISERROR(VLOOKUP($B24,[1]Cost!$C$5:$CZ$500,VLOOKUP(BM$9,'[1]Table Name'!$G$2:$H$100,2,FALSE),FALSE)),"",VLOOKUP($B24,[1]Cost!$C$5:$CZ$500,VLOOKUP(BM$9,'[1]Table Name'!$G$2:$H$100,2,FALSE),FALSE))</f>
        <v/>
      </c>
      <c r="BN24" s="1">
        <f>IF(ISERROR(VLOOKUP($B24,[1]Cost!$C$5:$CZ$500,VLOOKUP(BN$9,'[1]Table Name'!$G$2:$H$100,2,FALSE),FALSE)),"",VLOOKUP($B24,[1]Cost!$C$5:$CZ$500,VLOOKUP(BN$9,'[1]Table Name'!$G$2:$H$100,2,FALSE),FALSE))</f>
        <v/>
      </c>
      <c r="BO24" s="1">
        <f>IF(ISERROR(VLOOKUP($B24,[1]Cost!$C$5:$CZ$500,VLOOKUP(BO$9,'[1]Table Name'!$G$2:$H$100,2,FALSE),FALSE)),"",VLOOKUP($B24,[1]Cost!$C$5:$CZ$500,VLOOKUP(BO$9,'[1]Table Name'!$G$2:$H$100,2,FALSE),FALSE))</f>
        <v/>
      </c>
      <c r="BP24" s="1">
        <f>IF(ISERROR(VLOOKUP($B24,[1]Cost!$C$5:$CZ$500,VLOOKUP(BP$9,'[1]Table Name'!$G$2:$H$100,2,FALSE),FALSE)),"",VLOOKUP($B24,[1]Cost!$C$5:$CZ$500,VLOOKUP(BP$9,'[1]Table Name'!$G$2:$H$100,2,FALSE),FALSE))</f>
        <v/>
      </c>
      <c r="BQ24" s="1">
        <f>IF(ISERROR(VLOOKUP($B24,[1]Cost!$C$5:$CZ$500,VLOOKUP(BQ$9,'[1]Table Name'!$G$2:$H$100,2,FALSE),FALSE)),"",VLOOKUP($B24,[1]Cost!$C$5:$CZ$500,VLOOKUP(BQ$9,'[1]Table Name'!$G$2:$H$100,2,FALSE),FALSE))</f>
        <v/>
      </c>
      <c r="BR24" s="1">
        <f>IF(ISERROR(VLOOKUP($B24,[1]Cost!$C$5:$CZ$500,VLOOKUP(BR$9,'[1]Table Name'!$G$2:$H$100,2,FALSE),FALSE)),"",VLOOKUP($B24,[1]Cost!$C$5:$CZ$500,VLOOKUP(BR$9,'[1]Table Name'!$G$2:$H$100,2,FALSE),FALSE))</f>
        <v/>
      </c>
      <c r="BS24" s="1">
        <f>IF(ISERROR(VLOOKUP($B24,[1]Cost!$C$5:$CZ$500,VLOOKUP(BS$9,'[1]Table Name'!$G$2:$H$100,2,FALSE),FALSE)),"",VLOOKUP($B24,[1]Cost!$C$5:$CZ$500,VLOOKUP(BS$9,'[1]Table Name'!$G$2:$H$100,2,FALSE),FALSE))</f>
        <v/>
      </c>
      <c r="BT24" s="1">
        <f>IF(ISERROR(VLOOKUP($B24,[1]Cost!$C$5:$CZ$500,VLOOKUP(BT$9,'[1]Table Name'!$G$2:$H$100,2,FALSE),FALSE)),"",VLOOKUP($B24,[1]Cost!$C$5:$CZ$500,VLOOKUP(BT$9,'[1]Table Name'!$G$2:$H$100,2,FALSE),FALSE))</f>
        <v/>
      </c>
      <c r="BU24" s="1">
        <f>IF(ISERROR(VLOOKUP($B24,[1]Cost!$C$5:$CZ$500,VLOOKUP(BU$9,'[1]Table Name'!$G$2:$H$100,2,FALSE),FALSE)),"",VLOOKUP($B24,[1]Cost!$C$5:$CZ$500,VLOOKUP(BU$9,'[1]Table Name'!$G$2:$H$100,2,FALSE),FALSE))</f>
        <v/>
      </c>
      <c r="BV24" s="1">
        <f>IF(ISERROR(VLOOKUP($B24,[1]Cost!$C$5:$CZ$500,VLOOKUP(BV$9,'[1]Table Name'!$G$2:$H$100,2,FALSE),FALSE)),"",VLOOKUP($B24,[1]Cost!$C$5:$CZ$500,VLOOKUP(BV$9,'[1]Table Name'!$G$2:$H$100,2,FALSE),FALSE))</f>
        <v/>
      </c>
      <c r="BW24" s="1">
        <f>IF(ISERROR(VLOOKUP($B24,[1]Cost!$C$5:$CZ$500,VLOOKUP(BW$9,'[1]Table Name'!$G$2:$H$100,2,FALSE),FALSE)),"",VLOOKUP($B24,[1]Cost!$C$5:$CZ$500,VLOOKUP(BW$9,'[1]Table Name'!$G$2:$H$100,2,FALSE),FALSE))</f>
        <v/>
      </c>
      <c r="BX24" s="1">
        <f>IF(ISERROR(VLOOKUP($B24,[1]Cost!$C$5:$CZ$500,VLOOKUP(BX$9,'[1]Table Name'!$G$2:$H$100,2,FALSE),FALSE)),"",VLOOKUP($B24,[1]Cost!$C$5:$CZ$500,VLOOKUP(BX$9,'[1]Table Name'!$G$2:$H$100,2,FALSE),FALSE))</f>
        <v/>
      </c>
      <c r="BY24" s="1">
        <f>IF(ISERROR(VLOOKUP($B24,[1]Cost!$C$5:$CZ$500,VLOOKUP(BY$9,'[1]Table Name'!$G$2:$H$100,2,FALSE),FALSE)),"",VLOOKUP($B24,[1]Cost!$C$5:$CZ$500,VLOOKUP(BY$9,'[1]Table Name'!$G$2:$H$100,2,FALSE),FALSE))</f>
        <v/>
      </c>
      <c r="BZ24" s="137">
        <f>IF(ISERROR(VLOOKUP($B24,[1]Cost!$C$5:$CZ$500,VLOOKUP(BZ$9,'[1]Table Name'!$G$2:$H$100,2,FALSE),FALSE)),"",VLOOKUP($B24,[1]Cost!$C$5:$CZ$500,VLOOKUP(BZ$9,'[1]Table Name'!$G$2:$H$100,2,FALSE),FALSE))</f>
        <v/>
      </c>
      <c r="CA24" s="1">
        <f>IF(ISERROR(VLOOKUP($B24,[1]Cost!$C$5:$CZ$500,VLOOKUP(CA$9,'[1]Table Name'!$G$2:$H$100,2,FALSE),FALSE)),"",VLOOKUP($B24,[1]Cost!$C$5:$CZ$500,VLOOKUP(CA$9,'[1]Table Name'!$G$2:$H$100,2,FALSE),FALSE))</f>
        <v/>
      </c>
      <c r="CB24" s="1">
        <f>IF(ISERROR(VLOOKUP($B24,[1]Cost!$C$5:$CZ$500,VLOOKUP(CB$9,'[1]Table Name'!$G$2:$H$100,2,FALSE),FALSE)),"",VLOOKUP($B24,[1]Cost!$C$5:$CZ$500,VLOOKUP(CB$9,'[1]Table Name'!$G$2:$H$100,2,FALSE),FALSE))</f>
        <v/>
      </c>
      <c r="CC24" s="1">
        <f>IF(ISERROR(VLOOKUP($B24,[1]Cost!$C$5:$CZ$500,VLOOKUP(CC$9,'[1]Table Name'!$G$2:$H$100,2,FALSE),FALSE)),"",VLOOKUP($B24,[1]Cost!$C$5:$CZ$500,VLOOKUP(CC$9,'[1]Table Name'!$G$2:$H$100,2,FALSE),FALSE))</f>
        <v/>
      </c>
      <c r="CD24" s="3" t="n"/>
      <c r="CE24" s="3" t="n"/>
      <c r="CF24" s="3" t="n"/>
      <c r="CG24" s="3" t="n"/>
      <c r="CH24" s="3" t="n"/>
      <c r="CI24" s="3" t="n"/>
      <c r="CJ24" s="3" t="n"/>
    </row>
    <row r="25">
      <c r="B25" s="1">
        <f t="array" ref="B25">IF(ISERROR(INDEX([1]Cost!$C$5:$C$361,MATCH(0,COUNTIF(B$9:B24,[1]Cost!$C$5:$C$361)+([1]Cost!$D$5:$D$361&lt;&gt;$B$4),0))),"",INDEX([1]Cost!$C$5:$C$361,MATCH(0,COUNTIF(B$9:B24,[1]Cost!$C$5:$C$361)+([1]Cost!$D$5:$D$361&lt;&gt;$B$4),0)))</f>
        <v/>
      </c>
      <c r="C25" s="1">
        <f>IF(ISERROR(VLOOKUP($B25,[1]Cost!$C$5:$CZ$500,VLOOKUP(C$9,'[1]Table Name'!$G$2:$H$100,2,FALSE),FALSE)),"",VLOOKUP($B25,[1]Cost!$C$5:$CZ$500,VLOOKUP(C$9,'[1]Table Name'!$G$2:$H$100,2,FALSE),FALSE))</f>
        <v/>
      </c>
      <c r="D25" s="1">
        <f>IF(ISERROR(VLOOKUP($B25,[1]Cost!$C$5:$CZ$500,VLOOKUP(D$9,'[1]Table Name'!$G$2:$H$100,2,FALSE),FALSE)),"",VLOOKUP($B25,[1]Cost!$C$5:$CZ$500,VLOOKUP(D$9,'[1]Table Name'!$G$2:$H$100,2,FALSE),FALSE))</f>
        <v/>
      </c>
      <c r="E25" s="1">
        <f>IF(ISERROR(VLOOKUP($B25,[1]Cost!$C$5:$CZ$500,VLOOKUP(E$9,'[1]Table Name'!$G$2:$H$100,2,FALSE),FALSE)),"",VLOOKUP($B25,[1]Cost!$C$5:$CZ$500,VLOOKUP(E$9,'[1]Table Name'!$G$2:$H$100,2,FALSE),FALSE))</f>
        <v/>
      </c>
      <c r="F25" s="1">
        <f>IF(ISERROR(VLOOKUP($B25,[1]Cost!$C$5:$CZ$500,VLOOKUP(F$9,'[1]Table Name'!$G$2:$H$100,2,FALSE),FALSE)),"",VLOOKUP($B25,[1]Cost!$C$5:$CZ$500,VLOOKUP(F$9,'[1]Table Name'!$G$2:$H$100,2,FALSE),FALSE))</f>
        <v/>
      </c>
      <c r="G25" s="1">
        <f>IF(ISERROR(VLOOKUP($B25,[1]Cost!$C$5:$CZ$500,VLOOKUP(G$9,'[1]Table Name'!$G$2:$H$100,2,FALSE),FALSE)),"",VLOOKUP($B25,[1]Cost!$C$5:$CZ$500,VLOOKUP(G$9,'[1]Table Name'!$G$2:$H$100,2,FALSE),FALSE))</f>
        <v/>
      </c>
      <c r="H25" s="1">
        <f>IF(ISERROR(VLOOKUP($B25,[1]Cost!$C$5:$CZ$500,VLOOKUP(H$9,'[1]Table Name'!$G$2:$H$100,2,FALSE),FALSE)),"",VLOOKUP($B25,[1]Cost!$C$5:$CZ$500,VLOOKUP(H$9,'[1]Table Name'!$G$2:$H$100,2,FALSE),FALSE))</f>
        <v/>
      </c>
      <c r="I25" s="1">
        <f>IF(ISERROR(VLOOKUP($B25,[1]Cost!$C$5:$CZ$500,VLOOKUP(I$9,'[1]Table Name'!$G$2:$H$100,2,FALSE),FALSE)),"",VLOOKUP($B25,[1]Cost!$C$5:$CZ$500,VLOOKUP(I$9,'[1]Table Name'!$G$2:$H$100,2,FALSE),FALSE))</f>
        <v/>
      </c>
      <c r="J25" s="1">
        <f>IF(ISERROR(VLOOKUP($B25,[1]Cost!$C$5:$CZ$500,VLOOKUP(J$9,'[1]Table Name'!$G$2:$H$100,2,FALSE),FALSE)),"",VLOOKUP($B25,[1]Cost!$C$5:$CZ$500,VLOOKUP(J$9,'[1]Table Name'!$G$2:$H$100,2,FALSE),FALSE))</f>
        <v/>
      </c>
      <c r="K25" s="1">
        <f>IF(ISERROR(VLOOKUP($B25,[1]Cost!$C$5:$CZ$500,VLOOKUP(K$9,'[1]Table Name'!$G$2:$H$100,2,FALSE),FALSE)),"",VLOOKUP($B25,[1]Cost!$C$5:$CZ$500,VLOOKUP(K$9,'[1]Table Name'!$G$2:$H$100,2,FALSE),FALSE))</f>
        <v/>
      </c>
      <c r="L25" s="1">
        <f>IF(ISERROR(VLOOKUP($B25,[1]Cost!$C$5:$CZ$500,VLOOKUP(L$9,'[1]Table Name'!$G$2:$H$100,2,FALSE),FALSE)),"",VLOOKUP($B25,[1]Cost!$C$5:$CZ$500,VLOOKUP(L$9,'[1]Table Name'!$G$2:$H$100,2,FALSE),FALSE))</f>
        <v/>
      </c>
      <c r="M25" s="1">
        <f>IF(ISERROR(VLOOKUP($B25,[1]Cost!$C$5:$CZ$500,VLOOKUP(M$9,'[1]Table Name'!$G$2:$H$100,2,FALSE),FALSE)),"",VLOOKUP($B25,[1]Cost!$C$5:$CZ$500,VLOOKUP(M$9,'[1]Table Name'!$G$2:$H$100,2,FALSE),FALSE))</f>
        <v/>
      </c>
      <c r="N25" s="1">
        <f>IF(ISERROR(VLOOKUP($B25,[1]Cost!$C$5:$CZ$500,VLOOKUP(N$9,'[1]Table Name'!$G$2:$H$100,2,FALSE),FALSE)),"",VLOOKUP($B25,[1]Cost!$C$5:$CZ$500,VLOOKUP(N$9,'[1]Table Name'!$G$2:$H$100,2,FALSE),FALSE))</f>
        <v/>
      </c>
      <c r="O25" s="1">
        <f>IF(ISERROR(VLOOKUP($B25,[1]Cost!$C$5:$CZ$500,VLOOKUP(O$9,'[1]Table Name'!$G$2:$H$100,2,FALSE),FALSE)),"",VLOOKUP($B25,[1]Cost!$C$5:$CZ$500,VLOOKUP(O$9,'[1]Table Name'!$G$2:$H$100,2,FALSE),FALSE))</f>
        <v/>
      </c>
      <c r="P25" s="1">
        <f>IF(ISERROR(VLOOKUP($B25,[1]Cost!$C$5:$CZ$500,VLOOKUP(P$9,'[1]Table Name'!$G$2:$H$100,2,FALSE),FALSE)),"",VLOOKUP($B25,[1]Cost!$C$5:$CZ$500,VLOOKUP(P$9,'[1]Table Name'!$G$2:$H$100,2,FALSE),FALSE))</f>
        <v/>
      </c>
      <c r="Q25" s="1">
        <f>IF(ISERROR(VLOOKUP($B25,[1]Cost!$C$5:$CZ$500,VLOOKUP(Q$9,'[1]Table Name'!$G$2:$H$100,2,FALSE),FALSE)),"",VLOOKUP($B25,[1]Cost!$C$5:$CZ$500,VLOOKUP(Q$9,'[1]Table Name'!$G$2:$H$100,2,FALSE),FALSE))</f>
        <v/>
      </c>
      <c r="R25" s="1">
        <f>IF(ISERROR(VLOOKUP($B25,[1]Cost!$C$5:$CZ$500,VLOOKUP(R$9,'[1]Table Name'!$G$2:$H$100,2,FALSE),FALSE)),"",VLOOKUP($B25,[1]Cost!$C$5:$CZ$500,VLOOKUP(R$9,'[1]Table Name'!$G$2:$H$100,2,FALSE),FALSE))</f>
        <v/>
      </c>
      <c r="S25" s="1">
        <f>IF(ISERROR(VLOOKUP($B25,[1]Cost!$C$5:$CZ$500,VLOOKUP(S$9,'[1]Table Name'!$G$2:$H$100,2,FALSE),FALSE)),"",VLOOKUP($B25,[1]Cost!$C$5:$CZ$500,VLOOKUP(S$9,'[1]Table Name'!$G$2:$H$100,2,FALSE),FALSE))</f>
        <v/>
      </c>
      <c r="T25" s="1">
        <f>IF(ISERROR(VLOOKUP($B25,[1]Cost!$C$5:$CZ$500,VLOOKUP(T$9,'[1]Table Name'!$G$2:$H$100,2,FALSE),FALSE)),"",VLOOKUP($B25,[1]Cost!$C$5:$CZ$500,VLOOKUP(T$9,'[1]Table Name'!$G$2:$H$100,2,FALSE),FALSE))</f>
        <v/>
      </c>
      <c r="U25" s="1">
        <f>IF(ISERROR(VLOOKUP($B25,[1]Cost!$C$5:$CZ$500,VLOOKUP(U$9,'[1]Table Name'!$G$2:$H$100,2,FALSE),FALSE)),"",VLOOKUP($B25,[1]Cost!$C$5:$CZ$500,VLOOKUP(U$9,'[1]Table Name'!$G$2:$H$100,2,FALSE),FALSE))</f>
        <v/>
      </c>
      <c r="V25" s="1">
        <f>IF(ISERROR(VLOOKUP($B25,[1]Cost!$C$5:$CZ$500,VLOOKUP(V$9,'[1]Table Name'!$G$2:$H$100,2,FALSE),FALSE)),"",VLOOKUP($B25,[1]Cost!$C$5:$CZ$500,VLOOKUP(V$9,'[1]Table Name'!$G$2:$H$100,2,FALSE),FALSE))</f>
        <v/>
      </c>
      <c r="W25" s="1">
        <f>IF(ISERROR(VLOOKUP($B25,[1]Cost!$C$5:$CZ$500,VLOOKUP(W$9,'[1]Table Name'!$G$2:$H$100,2,FALSE),FALSE)),"",VLOOKUP($B25,[1]Cost!$C$5:$CZ$500,VLOOKUP(W$9,'[1]Table Name'!$G$2:$H$100,2,FALSE),FALSE))</f>
        <v/>
      </c>
      <c r="X25" s="1">
        <f>IF(ISERROR(VLOOKUP($B25,[1]Cost!$C$5:$CZ$500,VLOOKUP(X$9,'[1]Table Name'!$G$2:$H$100,2,FALSE),FALSE)),0,VLOOKUP($B25,[1]Cost!$C$5:$CZ$500,VLOOKUP(X$9,'[1]Table Name'!$G$2:$H$100,2,FALSE),FALSE))</f>
        <v/>
      </c>
      <c r="Y25" s="1">
        <f>IF(ISERROR(VLOOKUP($B25,[1]Cost!$C$5:$CZ$500,VLOOKUP(Y$9,'[1]Table Name'!$G$2:$H$100,2,FALSE),FALSE)),"",VLOOKUP($B25,[1]Cost!$C$5:$CZ$500,VLOOKUP(Y$9,'[1]Table Name'!$G$2:$H$100,2,FALSE),FALSE))</f>
        <v/>
      </c>
      <c r="Z25" s="11">
        <f>IF(ISERROR(VLOOKUP($B25,[1]Cost!$C$5:$CZ$500,VLOOKUP(Z$9,'[1]Table Name'!$G$2:$H$100,2,FALSE),FALSE)),"",VLOOKUP($B25,[1]Cost!$C$5:$CZ$500,VLOOKUP(Z$9,'[1]Table Name'!$G$2:$H$100,2,FALSE),FALSE))</f>
        <v/>
      </c>
      <c r="AA25" s="1">
        <f>IF(ISERROR(VLOOKUP($B25,[1]Cost!$C$5:$CZ$500,VLOOKUP(AA$9,'[1]Table Name'!$G$2:$H$100,2,FALSE),FALSE)),"",VLOOKUP($B25,[1]Cost!$C$5:$CZ$500,VLOOKUP(AA$9,'[1]Table Name'!$G$2:$H$100,2,FALSE),FALSE))</f>
        <v/>
      </c>
      <c r="AB25" s="1">
        <f>IF(ISERROR(VLOOKUP($B25,[1]Cost!$C$5:$CZ$500,VLOOKUP(AB$9,'[1]Table Name'!$G$2:$H$100,2,FALSE),FALSE)),"",VLOOKUP($B25,[1]Cost!$C$5:$CZ$500,VLOOKUP(AB$9,'[1]Table Name'!$G$2:$H$100,2,FALSE),FALSE))</f>
        <v/>
      </c>
      <c r="AC25" s="1">
        <f>IF(ISERROR(VLOOKUP($B25,[1]Cost!$C$5:$CZ$500,VLOOKUP(AC$9,'[1]Table Name'!$G$2:$H$100,2,FALSE),FALSE)),"",VLOOKUP($B25,[1]Cost!$C$5:$CZ$500,VLOOKUP(AC$9,'[1]Table Name'!$G$2:$H$100,2,FALSE),FALSE))</f>
        <v/>
      </c>
      <c r="AD25" s="1">
        <f>IF(ISERROR(VLOOKUP($B25,[1]Cost!$C$5:$CZ$500,VLOOKUP(AD$9,'[1]Table Name'!$G$2:$H$100,2,FALSE),FALSE)),"",VLOOKUP($B25,[1]Cost!$C$5:$CZ$500,VLOOKUP(AD$9,'[1]Table Name'!$G$2:$H$100,2,FALSE),FALSE))</f>
        <v/>
      </c>
      <c r="AE25" s="1">
        <f>IF(ISERROR(VLOOKUP($B25,[1]Cost!$C$5:$CZ$500,VLOOKUP(AE$9,'[1]Table Name'!$G$2:$H$100,2,FALSE),FALSE)),"",VLOOKUP($B25,[1]Cost!$C$5:$CZ$500,VLOOKUP(AE$9,'[1]Table Name'!$G$2:$H$100,2,FALSE),FALSE))</f>
        <v/>
      </c>
      <c r="AF25" s="1">
        <f>IF(ISERROR(VLOOKUP($B25,[1]Cost!$C$5:$CZ$500,VLOOKUP(AF$9,'[1]Table Name'!$G$2:$H$100,2,FALSE),FALSE)),"",VLOOKUP($B25,[1]Cost!$C$5:$CZ$500,VLOOKUP(AF$9,'[1]Table Name'!$G$2:$H$100,2,FALSE),FALSE))</f>
        <v/>
      </c>
      <c r="AG25" s="1">
        <f>IF(ISERROR(VLOOKUP($B25,[1]Cost!$C$5:$CZ$500,VLOOKUP(AG$9,'[1]Table Name'!$G$2:$H$100,2,FALSE),FALSE)),"",VLOOKUP($B25,[1]Cost!$C$5:$CZ$500,VLOOKUP(AG$9,'[1]Table Name'!$G$2:$H$100,2,FALSE),FALSE))</f>
        <v/>
      </c>
      <c r="AH25" s="1">
        <f>IF(ISERROR(VLOOKUP($B25,[1]Cost!$C$5:$CZ$500,VLOOKUP(AH$9,'[1]Table Name'!$G$2:$H$100,2,FALSE),FALSE)),"",VLOOKUP($B25,[1]Cost!$C$5:$CZ$500,VLOOKUP(AH$9,'[1]Table Name'!$G$2:$H$100,2,FALSE),FALSE))</f>
        <v/>
      </c>
      <c r="AI25" s="1">
        <f>IF(ISERROR(VLOOKUP($B25,[1]Cost!$C$5:$CZ$500,VLOOKUP(AI$9,'[1]Table Name'!$G$2:$H$100,2,FALSE),FALSE)),"",VLOOKUP($B25,[1]Cost!$C$5:$CZ$500,VLOOKUP(AI$9,'[1]Table Name'!$G$2:$H$100,2,FALSE),FALSE))</f>
        <v/>
      </c>
      <c r="AJ25" s="1">
        <f>IF(ISERROR(VLOOKUP($B25,[1]Cost!$C$5:$CZ$500,VLOOKUP(AJ$9,'[1]Table Name'!$G$2:$H$100,2,FALSE),FALSE)),"",VLOOKUP($B25,[1]Cost!$C$5:$CZ$500,VLOOKUP(AJ$9,'[1]Table Name'!$G$2:$H$100,2,FALSE),FALSE))</f>
        <v/>
      </c>
      <c r="AK25" s="1">
        <f>IF(ISERROR(VLOOKUP($B25,[1]Cost!$C$5:$CZ$500,VLOOKUP(AK$9,'[1]Table Name'!$G$2:$H$100,2,FALSE),FALSE)),"",VLOOKUP($B25,[1]Cost!$C$5:$CZ$500,VLOOKUP(AK$9,'[1]Table Name'!$G$2:$H$100,2,FALSE),FALSE))</f>
        <v/>
      </c>
      <c r="AL25" s="1">
        <f>IF(ISERROR(VLOOKUP($B25,[1]Cost!$C$5:$CZ$500,VLOOKUP(AL$9,'[1]Table Name'!$G$2:$H$100,2,FALSE),FALSE)),"",VLOOKUP($B25,[1]Cost!$C$5:$CZ$500,VLOOKUP(AL$9,'[1]Table Name'!$G$2:$H$100,2,FALSE),FALSE))</f>
        <v/>
      </c>
      <c r="AM25" s="1">
        <f>IF(ISERROR(VLOOKUP($B25,[1]Cost!$C$5:$CZ$500,VLOOKUP(AM$9,'[1]Table Name'!$G$2:$H$100,2,FALSE),FALSE)),"",VLOOKUP($B25,[1]Cost!$C$5:$CZ$500,VLOOKUP(AM$9,'[1]Table Name'!$G$2:$H$100,2,FALSE),FALSE))</f>
        <v/>
      </c>
      <c r="AN25" s="1">
        <f>IF(ISERROR(VLOOKUP($B25,[1]Cost!$C$5:$CZ$500,VLOOKUP(AN$9,'[1]Table Name'!$G$2:$H$100,2,FALSE),FALSE)),"",VLOOKUP($B25,[1]Cost!$C$5:$CZ$500,VLOOKUP(AN$9,'[1]Table Name'!$G$2:$H$100,2,FALSE),FALSE))</f>
        <v/>
      </c>
      <c r="AO25" s="1">
        <f>IF(ISERROR(VLOOKUP($B25,[1]Cost!$C$5:$CZ$500,VLOOKUP(AO$9,'[1]Table Name'!$G$2:$H$100,2,FALSE),FALSE)),"",VLOOKUP($B25,[1]Cost!$C$5:$CZ$500,VLOOKUP(AO$9,'[1]Table Name'!$G$2:$H$100,2,FALSE),FALSE))</f>
        <v/>
      </c>
      <c r="AP25" s="1">
        <f>IF(ISERROR(VLOOKUP($B25,[1]Cost!$C$5:$CZ$500,VLOOKUP(AP$9,'[1]Table Name'!$G$2:$H$100,2,FALSE),FALSE)),"",VLOOKUP($B25,[1]Cost!$C$5:$CZ$500,VLOOKUP(AP$9,'[1]Table Name'!$G$2:$H$100,2,FALSE),FALSE))</f>
        <v/>
      </c>
      <c r="AQ25" s="1">
        <f>IF(ISERROR(VLOOKUP($B25,[1]Cost!$C$5:$CZ$500,VLOOKUP(AQ$9,'[1]Table Name'!$G$2:$H$100,2,FALSE),FALSE)),"",VLOOKUP($B25,[1]Cost!$C$5:$CZ$500,VLOOKUP(AQ$9,'[1]Table Name'!$G$2:$H$100,2,FALSE),FALSE))</f>
        <v/>
      </c>
      <c r="AR25" s="1">
        <f>IF(ISERROR(VLOOKUP($B25,[1]Cost!$C$5:$CZ$500,VLOOKUP(AR$9,'[1]Table Name'!$G$2:$H$100,2,FALSE),FALSE)),"",VLOOKUP($B25,[1]Cost!$C$5:$CZ$500,VLOOKUP(AR$9,'[1]Table Name'!$G$2:$H$100,2,FALSE),FALSE))</f>
        <v/>
      </c>
      <c r="AS25" s="1">
        <f>IF(ISERROR(VLOOKUP($B25,[1]Cost!$C$5:$CZ$500,VLOOKUP(AS$9,'[1]Table Name'!$G$2:$H$100,2,FALSE),FALSE)),"",VLOOKUP($B25,[1]Cost!$C$5:$CZ$500,VLOOKUP(AS$9,'[1]Table Name'!$G$2:$H$100,2,FALSE),FALSE))</f>
        <v/>
      </c>
      <c r="AT25" s="1">
        <f>IF(ISERROR(VLOOKUP($B25,[1]Cost!$C$5:$CZ$500,VLOOKUP(AT$9,'[1]Table Name'!$G$2:$H$100,2,FALSE),FALSE)),"",VLOOKUP($B25,[1]Cost!$C$5:$CZ$500,VLOOKUP(AT$9,'[1]Table Name'!$G$2:$H$100,2,FALSE),FALSE))</f>
        <v/>
      </c>
      <c r="AU25" s="1">
        <f>IF(ISERROR(VLOOKUP($B25,[1]Cost!$C$5:$CZ$500,VLOOKUP(AU$9,'[1]Table Name'!$G$2:$H$100,2,FALSE),FALSE)),"",VLOOKUP($B25,[1]Cost!$C$5:$CZ$500,VLOOKUP(AU$9,'[1]Table Name'!$G$2:$H$100,2,FALSE),FALSE))</f>
        <v/>
      </c>
      <c r="AV25" s="1">
        <f>IF(ISERROR(VLOOKUP($B25,[1]Cost!$C$5:$CZ$500,VLOOKUP(AV$9,'[1]Table Name'!$G$2:$H$100,2,FALSE),FALSE)),"",VLOOKUP($B25,[1]Cost!$C$5:$CZ$500,VLOOKUP(AV$9,'[1]Table Name'!$G$2:$H$100,2,FALSE),FALSE))</f>
        <v/>
      </c>
      <c r="AW25" s="1">
        <f>IF(ISERROR(VLOOKUP($B25,[1]Cost!$C$5:$CZ$500,VLOOKUP(AW$9,'[1]Table Name'!$G$2:$H$100,2,FALSE),FALSE)),"",VLOOKUP($B25,[1]Cost!$C$5:$CZ$500,VLOOKUP(AW$9,'[1]Table Name'!$G$2:$H$100,2,FALSE),FALSE))</f>
        <v/>
      </c>
      <c r="AX25" s="1">
        <f>IF(ISERROR(VLOOKUP($B25,[1]Cost!$C$5:$CZ$500,VLOOKUP(AX$9,'[1]Table Name'!$G$2:$H$100,2,FALSE),FALSE)),"",VLOOKUP($B25,[1]Cost!$C$5:$CZ$500,VLOOKUP(AX$9,'[1]Table Name'!$G$2:$H$100,2,FALSE),FALSE))</f>
        <v/>
      </c>
      <c r="AY25" s="1">
        <f>IF(ISERROR(VLOOKUP($B25,[1]Cost!$C$5:$CZ$500,VLOOKUP(AY$9,'[1]Table Name'!$G$2:$H$100,2,FALSE),FALSE)),"",VLOOKUP($B25,[1]Cost!$C$5:$CZ$500,VLOOKUP(AY$9,'[1]Table Name'!$G$2:$H$100,2,FALSE),FALSE))</f>
        <v/>
      </c>
      <c r="AZ25" s="1">
        <f>IF(ISERROR(VLOOKUP($B25,[1]Cost!$C$5:$CZ$500,VLOOKUP(AZ$9,'[1]Table Name'!$G$2:$H$100,2,FALSE),FALSE)),"",VLOOKUP($B25,[1]Cost!$C$5:$CZ$500,VLOOKUP(AZ$9,'[1]Table Name'!$G$2:$H$100,2,FALSE),FALSE))</f>
        <v/>
      </c>
      <c r="BA25" s="1">
        <f>IF(ISERROR(VLOOKUP($B25,[1]Cost!$C$5:$CZ$500,VLOOKUP(BA$9,'[1]Table Name'!$G$2:$H$100,2,FALSE),FALSE)),"",VLOOKUP($B25,[1]Cost!$C$5:$CZ$500,VLOOKUP(BA$9,'[1]Table Name'!$G$2:$H$100,2,FALSE),FALSE))</f>
        <v/>
      </c>
      <c r="BB25" s="1">
        <f>IF(ISERROR(VLOOKUP($B25,[1]Cost!$C$5:$CZ$500,VLOOKUP(BB$9,'[1]Table Name'!$G$2:$H$100,2,FALSE),FALSE)),"",VLOOKUP($B25,[1]Cost!$C$5:$CZ$500,VLOOKUP(BB$9,'[1]Table Name'!$G$2:$H$100,2,FALSE),FALSE))</f>
        <v/>
      </c>
      <c r="BC25" s="1">
        <f>IF(ISERROR(VLOOKUP($B25,[1]Cost!$C$5:$CZ$500,VLOOKUP(BC$9,'[1]Table Name'!$G$2:$H$100,2,FALSE),FALSE)),"",VLOOKUP($B25,[1]Cost!$C$5:$CZ$500,VLOOKUP(BC$9,'[1]Table Name'!$G$2:$H$100,2,FALSE),FALSE))</f>
        <v/>
      </c>
      <c r="BD25" s="1">
        <f>IF(ISERROR(VLOOKUP($B25,[1]Cost!$C$5:$CZ$500,VLOOKUP(BD$9,'[1]Table Name'!$G$2:$H$100,2,FALSE),FALSE)),"",VLOOKUP($B25,[1]Cost!$C$5:$CZ$500,VLOOKUP(BD$9,'[1]Table Name'!$G$2:$H$100,2,FALSE),FALSE))</f>
        <v/>
      </c>
      <c r="BE25" s="1">
        <f>IF(ISERROR(VLOOKUP($B25,[1]Cost!$C$5:$CZ$500,VLOOKUP(BE$9,'[1]Table Name'!$G$2:$H$100,2,FALSE),FALSE)),"",VLOOKUP($B25,[1]Cost!$C$5:$CZ$500,VLOOKUP(BE$9,'[1]Table Name'!$G$2:$H$100,2,FALSE),FALSE))</f>
        <v/>
      </c>
      <c r="BF25" s="1">
        <f>IF(ISERROR(VLOOKUP($B25,[1]Cost!$C$5:$CZ$500,VLOOKUP(BF$9,'[1]Table Name'!$G$2:$H$100,2,FALSE),FALSE)),"",VLOOKUP($B25,[1]Cost!$C$5:$CZ$500,VLOOKUP(BF$9,'[1]Table Name'!$G$2:$H$100,2,FALSE),FALSE))</f>
        <v/>
      </c>
      <c r="BG25" s="1">
        <f>IF(ISERROR(VLOOKUP($B25,[1]Cost!$C$5:$CZ$500,VLOOKUP(BG$9,'[1]Table Name'!$G$2:$H$100,2,FALSE),FALSE)),"",VLOOKUP($B25,[1]Cost!$C$5:$CZ$500,VLOOKUP(BG$9,'[1]Table Name'!$G$2:$H$100,2,FALSE),FALSE))</f>
        <v/>
      </c>
      <c r="BH25" s="1">
        <f>IF(ISERROR(VLOOKUP($B25,[1]Cost!$C$5:$CZ$500,VLOOKUP(BH$9,'[1]Table Name'!$G$2:$H$100,2,FALSE),FALSE)),"",VLOOKUP($B25,[1]Cost!$C$5:$CZ$500,VLOOKUP(BH$9,'[1]Table Name'!$G$2:$H$100,2,FALSE),FALSE))</f>
        <v/>
      </c>
      <c r="BI25" s="1">
        <f>IF(ISERROR(VLOOKUP($B25,[1]Cost!$C$5:$CZ$500,VLOOKUP(BI$9,'[1]Table Name'!$G$2:$H$100,2,FALSE),FALSE)),"",VLOOKUP($B25,[1]Cost!$C$5:$CZ$500,VLOOKUP(BI$9,'[1]Table Name'!$G$2:$H$100,2,FALSE),FALSE))</f>
        <v/>
      </c>
      <c r="BJ25" s="1">
        <f>IF(ISERROR(VLOOKUP($B25,[1]Cost!$C$5:$CZ$500,VLOOKUP(BJ$9,'[1]Table Name'!$G$2:$H$100,2,FALSE),FALSE)),"",VLOOKUP($B25,[1]Cost!$C$5:$CZ$500,VLOOKUP(BJ$9,'[1]Table Name'!$G$2:$H$100,2,FALSE),FALSE))</f>
        <v/>
      </c>
      <c r="BK25" s="1">
        <f>IF(ISERROR(VLOOKUP($B25,[1]Cost!$C$5:$CZ$500,VLOOKUP(BK$9,'[1]Table Name'!$G$2:$H$100,2,FALSE),FALSE)),"",VLOOKUP($B25,[1]Cost!$C$5:$CZ$500,VLOOKUP(BK$9,'[1]Table Name'!$G$2:$H$100,2,FALSE),FALSE))</f>
        <v/>
      </c>
      <c r="BL25" s="1">
        <f>IF(ISERROR(VLOOKUP($B25,[1]Cost!$C$5:$CZ$500,VLOOKUP(BL$9,'[1]Table Name'!$G$2:$H$100,2,FALSE),FALSE)),"",VLOOKUP($B25,[1]Cost!$C$5:$CZ$500,VLOOKUP(BL$9,'[1]Table Name'!$G$2:$H$100,2,FALSE),FALSE))</f>
        <v/>
      </c>
      <c r="BM25" s="1">
        <f>IF(ISERROR(VLOOKUP($B25,[1]Cost!$C$5:$CZ$500,VLOOKUP(BM$9,'[1]Table Name'!$G$2:$H$100,2,FALSE),FALSE)),"",VLOOKUP($B25,[1]Cost!$C$5:$CZ$500,VLOOKUP(BM$9,'[1]Table Name'!$G$2:$H$100,2,FALSE),FALSE))</f>
        <v/>
      </c>
      <c r="BN25" s="1">
        <f>IF(ISERROR(VLOOKUP($B25,[1]Cost!$C$5:$CZ$500,VLOOKUP(BN$9,'[1]Table Name'!$G$2:$H$100,2,FALSE),FALSE)),"",VLOOKUP($B25,[1]Cost!$C$5:$CZ$500,VLOOKUP(BN$9,'[1]Table Name'!$G$2:$H$100,2,FALSE),FALSE))</f>
        <v/>
      </c>
      <c r="BO25" s="1">
        <f>IF(ISERROR(VLOOKUP($B25,[1]Cost!$C$5:$CZ$500,VLOOKUP(BO$9,'[1]Table Name'!$G$2:$H$100,2,FALSE),FALSE)),"",VLOOKUP($B25,[1]Cost!$C$5:$CZ$500,VLOOKUP(BO$9,'[1]Table Name'!$G$2:$H$100,2,FALSE),FALSE))</f>
        <v/>
      </c>
      <c r="BP25" s="1">
        <f>IF(ISERROR(VLOOKUP($B25,[1]Cost!$C$5:$CZ$500,VLOOKUP(BP$9,'[1]Table Name'!$G$2:$H$100,2,FALSE),FALSE)),"",VLOOKUP($B25,[1]Cost!$C$5:$CZ$500,VLOOKUP(BP$9,'[1]Table Name'!$G$2:$H$100,2,FALSE),FALSE))</f>
        <v/>
      </c>
      <c r="BQ25" s="1">
        <f>IF(ISERROR(VLOOKUP($B25,[1]Cost!$C$5:$CZ$500,VLOOKUP(BQ$9,'[1]Table Name'!$G$2:$H$100,2,FALSE),FALSE)),"",VLOOKUP($B25,[1]Cost!$C$5:$CZ$500,VLOOKUP(BQ$9,'[1]Table Name'!$G$2:$H$100,2,FALSE),FALSE))</f>
        <v/>
      </c>
      <c r="BR25" s="1">
        <f>IF(ISERROR(VLOOKUP($B25,[1]Cost!$C$5:$CZ$500,VLOOKUP(BR$9,'[1]Table Name'!$G$2:$H$100,2,FALSE),FALSE)),"",VLOOKUP($B25,[1]Cost!$C$5:$CZ$500,VLOOKUP(BR$9,'[1]Table Name'!$G$2:$H$100,2,FALSE),FALSE))</f>
        <v/>
      </c>
      <c r="BS25" s="1">
        <f>IF(ISERROR(VLOOKUP($B25,[1]Cost!$C$5:$CZ$500,VLOOKUP(BS$9,'[1]Table Name'!$G$2:$H$100,2,FALSE),FALSE)),"",VLOOKUP($B25,[1]Cost!$C$5:$CZ$500,VLOOKUP(BS$9,'[1]Table Name'!$G$2:$H$100,2,FALSE),FALSE))</f>
        <v/>
      </c>
      <c r="BT25" s="1">
        <f>IF(ISERROR(VLOOKUP($B25,[1]Cost!$C$5:$CZ$500,VLOOKUP(BT$9,'[1]Table Name'!$G$2:$H$100,2,FALSE),FALSE)),"",VLOOKUP($B25,[1]Cost!$C$5:$CZ$500,VLOOKUP(BT$9,'[1]Table Name'!$G$2:$H$100,2,FALSE),FALSE))</f>
        <v/>
      </c>
      <c r="BU25" s="1">
        <f>IF(ISERROR(VLOOKUP($B25,[1]Cost!$C$5:$CZ$500,VLOOKUP(BU$9,'[1]Table Name'!$G$2:$H$100,2,FALSE),FALSE)),"",VLOOKUP($B25,[1]Cost!$C$5:$CZ$500,VLOOKUP(BU$9,'[1]Table Name'!$G$2:$H$100,2,FALSE),FALSE))</f>
        <v/>
      </c>
      <c r="BV25" s="1">
        <f>IF(ISERROR(VLOOKUP($B25,[1]Cost!$C$5:$CZ$500,VLOOKUP(BV$9,'[1]Table Name'!$G$2:$H$100,2,FALSE),FALSE)),"",VLOOKUP($B25,[1]Cost!$C$5:$CZ$500,VLOOKUP(BV$9,'[1]Table Name'!$G$2:$H$100,2,FALSE),FALSE))</f>
        <v/>
      </c>
      <c r="BW25" s="1">
        <f>IF(ISERROR(VLOOKUP($B25,[1]Cost!$C$5:$CZ$500,VLOOKUP(BW$9,'[1]Table Name'!$G$2:$H$100,2,FALSE),FALSE)),"",VLOOKUP($B25,[1]Cost!$C$5:$CZ$500,VLOOKUP(BW$9,'[1]Table Name'!$G$2:$H$100,2,FALSE),FALSE))</f>
        <v/>
      </c>
      <c r="BX25" s="1">
        <f>IF(ISERROR(VLOOKUP($B25,[1]Cost!$C$5:$CZ$500,VLOOKUP(BX$9,'[1]Table Name'!$G$2:$H$100,2,FALSE),FALSE)),"",VLOOKUP($B25,[1]Cost!$C$5:$CZ$500,VLOOKUP(BX$9,'[1]Table Name'!$G$2:$H$100,2,FALSE),FALSE))</f>
        <v/>
      </c>
      <c r="BY25" s="1">
        <f>IF(ISERROR(VLOOKUP($B25,[1]Cost!$C$5:$CZ$500,VLOOKUP(BY$9,'[1]Table Name'!$G$2:$H$100,2,FALSE),FALSE)),"",VLOOKUP($B25,[1]Cost!$C$5:$CZ$500,VLOOKUP(BY$9,'[1]Table Name'!$G$2:$H$100,2,FALSE),FALSE))</f>
        <v/>
      </c>
      <c r="BZ25" s="137">
        <f>IF(ISERROR(VLOOKUP($B25,[1]Cost!$C$5:$CZ$500,VLOOKUP(BZ$9,'[1]Table Name'!$G$2:$H$100,2,FALSE),FALSE)),"",VLOOKUP($B25,[1]Cost!$C$5:$CZ$500,VLOOKUP(BZ$9,'[1]Table Name'!$G$2:$H$100,2,FALSE),FALSE))</f>
        <v/>
      </c>
      <c r="CA25" s="1">
        <f>IF(ISERROR(VLOOKUP($B25,[1]Cost!$C$5:$CZ$500,VLOOKUP(CA$9,'[1]Table Name'!$G$2:$H$100,2,FALSE),FALSE)),"",VLOOKUP($B25,[1]Cost!$C$5:$CZ$500,VLOOKUP(CA$9,'[1]Table Name'!$G$2:$H$100,2,FALSE),FALSE))</f>
        <v/>
      </c>
      <c r="CB25" s="1">
        <f>IF(ISERROR(VLOOKUP($B25,[1]Cost!$C$5:$CZ$500,VLOOKUP(CB$9,'[1]Table Name'!$G$2:$H$100,2,FALSE),FALSE)),"",VLOOKUP($B25,[1]Cost!$C$5:$CZ$500,VLOOKUP(CB$9,'[1]Table Name'!$G$2:$H$100,2,FALSE),FALSE))</f>
        <v/>
      </c>
      <c r="CC25" s="1">
        <f>IF(ISERROR(VLOOKUP($B25,[1]Cost!$C$5:$CZ$500,VLOOKUP(CC$9,'[1]Table Name'!$G$2:$H$100,2,FALSE),FALSE)),"",VLOOKUP($B25,[1]Cost!$C$5:$CZ$500,VLOOKUP(CC$9,'[1]Table Name'!$G$2:$H$100,2,FALSE),FALSE))</f>
        <v/>
      </c>
      <c r="CD25" s="3" t="n"/>
      <c r="CE25" s="3" t="n"/>
      <c r="CF25" s="3" t="n"/>
      <c r="CG25" s="3" t="n"/>
      <c r="CH25" s="3" t="n"/>
      <c r="CI25" s="3" t="n"/>
      <c r="CJ25" s="3" t="n"/>
    </row>
    <row r="26">
      <c r="B26" s="1">
        <f t="array" ref="B26">IF(ISERROR(INDEX([1]Cost!$C$5:$C$361,MATCH(0,COUNTIF(B$9:B25,[1]Cost!$C$5:$C$361)+([1]Cost!$D$5:$D$361&lt;&gt;$B$4),0))),"",INDEX([1]Cost!$C$5:$C$361,MATCH(0,COUNTIF(B$9:B25,[1]Cost!$C$5:$C$361)+([1]Cost!$D$5:$D$361&lt;&gt;$B$4),0)))</f>
        <v/>
      </c>
      <c r="C26" s="1">
        <f>IF(ISERROR(VLOOKUP($B26,[1]Cost!$C$5:$CZ$500,VLOOKUP(C$9,'[1]Table Name'!$G$2:$H$100,2,FALSE),FALSE)),"",VLOOKUP($B26,[1]Cost!$C$5:$CZ$500,VLOOKUP(C$9,'[1]Table Name'!$G$2:$H$100,2,FALSE),FALSE))</f>
        <v/>
      </c>
      <c r="D26" s="1">
        <f>IF(ISERROR(VLOOKUP($B26,[1]Cost!$C$5:$CZ$500,VLOOKUP(D$9,'[1]Table Name'!$G$2:$H$100,2,FALSE),FALSE)),"",VLOOKUP($B26,[1]Cost!$C$5:$CZ$500,VLOOKUP(D$9,'[1]Table Name'!$G$2:$H$100,2,FALSE),FALSE))</f>
        <v/>
      </c>
      <c r="E26" s="1">
        <f>IF(ISERROR(VLOOKUP($B26,[1]Cost!$C$5:$CZ$500,VLOOKUP(E$9,'[1]Table Name'!$G$2:$H$100,2,FALSE),FALSE)),"",VLOOKUP($B26,[1]Cost!$C$5:$CZ$500,VLOOKUP(E$9,'[1]Table Name'!$G$2:$H$100,2,FALSE),FALSE))</f>
        <v/>
      </c>
      <c r="F26" s="1">
        <f>IF(ISERROR(VLOOKUP($B26,[1]Cost!$C$5:$CZ$500,VLOOKUP(F$9,'[1]Table Name'!$G$2:$H$100,2,FALSE),FALSE)),"",VLOOKUP($B26,[1]Cost!$C$5:$CZ$500,VLOOKUP(F$9,'[1]Table Name'!$G$2:$H$100,2,FALSE),FALSE))</f>
        <v/>
      </c>
      <c r="G26" s="1">
        <f>IF(ISERROR(VLOOKUP($B26,[1]Cost!$C$5:$CZ$500,VLOOKUP(G$9,'[1]Table Name'!$G$2:$H$100,2,FALSE),FALSE)),"",VLOOKUP($B26,[1]Cost!$C$5:$CZ$500,VLOOKUP(G$9,'[1]Table Name'!$G$2:$H$100,2,FALSE),FALSE))</f>
        <v/>
      </c>
      <c r="H26" s="1">
        <f>IF(ISERROR(VLOOKUP($B26,[1]Cost!$C$5:$CZ$500,VLOOKUP(H$9,'[1]Table Name'!$G$2:$H$100,2,FALSE),FALSE)),"",VLOOKUP($B26,[1]Cost!$C$5:$CZ$500,VLOOKUP(H$9,'[1]Table Name'!$G$2:$H$100,2,FALSE),FALSE))</f>
        <v/>
      </c>
      <c r="I26" s="1">
        <f>IF(ISERROR(VLOOKUP($B26,[1]Cost!$C$5:$CZ$500,VLOOKUP(I$9,'[1]Table Name'!$G$2:$H$100,2,FALSE),FALSE)),"",VLOOKUP($B26,[1]Cost!$C$5:$CZ$500,VLOOKUP(I$9,'[1]Table Name'!$G$2:$H$100,2,FALSE),FALSE))</f>
        <v/>
      </c>
      <c r="J26" s="1">
        <f>IF(ISERROR(VLOOKUP($B26,[1]Cost!$C$5:$CZ$500,VLOOKUP(J$9,'[1]Table Name'!$G$2:$H$100,2,FALSE),FALSE)),"",VLOOKUP($B26,[1]Cost!$C$5:$CZ$500,VLOOKUP(J$9,'[1]Table Name'!$G$2:$H$100,2,FALSE),FALSE))</f>
        <v/>
      </c>
      <c r="K26" s="1">
        <f>IF(ISERROR(VLOOKUP($B26,[1]Cost!$C$5:$CZ$500,VLOOKUP(K$9,'[1]Table Name'!$G$2:$H$100,2,FALSE),FALSE)),"",VLOOKUP($B26,[1]Cost!$C$5:$CZ$500,VLOOKUP(K$9,'[1]Table Name'!$G$2:$H$100,2,FALSE),FALSE))</f>
        <v/>
      </c>
      <c r="L26" s="1">
        <f>IF(ISERROR(VLOOKUP($B26,[1]Cost!$C$5:$CZ$500,VLOOKUP(L$9,'[1]Table Name'!$G$2:$H$100,2,FALSE),FALSE)),"",VLOOKUP($B26,[1]Cost!$C$5:$CZ$500,VLOOKUP(L$9,'[1]Table Name'!$G$2:$H$100,2,FALSE),FALSE))</f>
        <v/>
      </c>
      <c r="M26" s="1">
        <f>IF(ISERROR(VLOOKUP($B26,[1]Cost!$C$5:$CZ$500,VLOOKUP(M$9,'[1]Table Name'!$G$2:$H$100,2,FALSE),FALSE)),"",VLOOKUP($B26,[1]Cost!$C$5:$CZ$500,VLOOKUP(M$9,'[1]Table Name'!$G$2:$H$100,2,FALSE),FALSE))</f>
        <v/>
      </c>
      <c r="N26" s="1">
        <f>IF(ISERROR(VLOOKUP($B26,[1]Cost!$C$5:$CZ$500,VLOOKUP(N$9,'[1]Table Name'!$G$2:$H$100,2,FALSE),FALSE)),"",VLOOKUP($B26,[1]Cost!$C$5:$CZ$500,VLOOKUP(N$9,'[1]Table Name'!$G$2:$H$100,2,FALSE),FALSE))</f>
        <v/>
      </c>
      <c r="O26" s="1">
        <f>IF(ISERROR(VLOOKUP($B26,[1]Cost!$C$5:$CZ$500,VLOOKUP(O$9,'[1]Table Name'!$G$2:$H$100,2,FALSE),FALSE)),"",VLOOKUP($B26,[1]Cost!$C$5:$CZ$500,VLOOKUP(O$9,'[1]Table Name'!$G$2:$H$100,2,FALSE),FALSE))</f>
        <v/>
      </c>
      <c r="P26" s="1">
        <f>IF(ISERROR(VLOOKUP($B26,[1]Cost!$C$5:$CZ$500,VLOOKUP(P$9,'[1]Table Name'!$G$2:$H$100,2,FALSE),FALSE)),"",VLOOKUP($B26,[1]Cost!$C$5:$CZ$500,VLOOKUP(P$9,'[1]Table Name'!$G$2:$H$100,2,FALSE),FALSE))</f>
        <v/>
      </c>
      <c r="Q26" s="1">
        <f>IF(ISERROR(VLOOKUP($B26,[1]Cost!$C$5:$CZ$500,VLOOKUP(Q$9,'[1]Table Name'!$G$2:$H$100,2,FALSE),FALSE)),"",VLOOKUP($B26,[1]Cost!$C$5:$CZ$500,VLOOKUP(Q$9,'[1]Table Name'!$G$2:$H$100,2,FALSE),FALSE))</f>
        <v/>
      </c>
      <c r="R26" s="1">
        <f>IF(ISERROR(VLOOKUP($B26,[1]Cost!$C$5:$CZ$500,VLOOKUP(R$9,'[1]Table Name'!$G$2:$H$100,2,FALSE),FALSE)),"",VLOOKUP($B26,[1]Cost!$C$5:$CZ$500,VLOOKUP(R$9,'[1]Table Name'!$G$2:$H$100,2,FALSE),FALSE))</f>
        <v/>
      </c>
      <c r="S26" s="1">
        <f>IF(ISERROR(VLOOKUP($B26,[1]Cost!$C$5:$CZ$500,VLOOKUP(S$9,'[1]Table Name'!$G$2:$H$100,2,FALSE),FALSE)),"",VLOOKUP($B26,[1]Cost!$C$5:$CZ$500,VLOOKUP(S$9,'[1]Table Name'!$G$2:$H$100,2,FALSE),FALSE))</f>
        <v/>
      </c>
      <c r="T26" s="1">
        <f>IF(ISERROR(VLOOKUP($B26,[1]Cost!$C$5:$CZ$500,VLOOKUP(T$9,'[1]Table Name'!$G$2:$H$100,2,FALSE),FALSE)),"",VLOOKUP($B26,[1]Cost!$C$5:$CZ$500,VLOOKUP(T$9,'[1]Table Name'!$G$2:$H$100,2,FALSE),FALSE))</f>
        <v/>
      </c>
      <c r="U26" s="1">
        <f>IF(ISERROR(VLOOKUP($B26,[1]Cost!$C$5:$CZ$500,VLOOKUP(U$9,'[1]Table Name'!$G$2:$H$100,2,FALSE),FALSE)),"",VLOOKUP($B26,[1]Cost!$C$5:$CZ$500,VLOOKUP(U$9,'[1]Table Name'!$G$2:$H$100,2,FALSE),FALSE))</f>
        <v/>
      </c>
      <c r="V26" s="1">
        <f>IF(ISERROR(VLOOKUP($B26,[1]Cost!$C$5:$CZ$500,VLOOKUP(V$9,'[1]Table Name'!$G$2:$H$100,2,FALSE),FALSE)),"",VLOOKUP($B26,[1]Cost!$C$5:$CZ$500,VLOOKUP(V$9,'[1]Table Name'!$G$2:$H$100,2,FALSE),FALSE))</f>
        <v/>
      </c>
      <c r="W26" s="1">
        <f>IF(ISERROR(VLOOKUP($B26,[1]Cost!$C$5:$CZ$500,VLOOKUP(W$9,'[1]Table Name'!$G$2:$H$100,2,FALSE),FALSE)),"",VLOOKUP($B26,[1]Cost!$C$5:$CZ$500,VLOOKUP(W$9,'[1]Table Name'!$G$2:$H$100,2,FALSE),FALSE))</f>
        <v/>
      </c>
      <c r="X26" s="1">
        <f>IF(ISERROR(VLOOKUP($B26,[1]Cost!$C$5:$CZ$500,VLOOKUP(X$9,'[1]Table Name'!$G$2:$H$100,2,FALSE),FALSE)),0,VLOOKUP($B26,[1]Cost!$C$5:$CZ$500,VLOOKUP(X$9,'[1]Table Name'!$G$2:$H$100,2,FALSE),FALSE))</f>
        <v/>
      </c>
      <c r="Y26" s="1">
        <f>IF(ISERROR(VLOOKUP($B26,[1]Cost!$C$5:$CZ$500,VLOOKUP(Y$9,'[1]Table Name'!$G$2:$H$100,2,FALSE),FALSE)),"",VLOOKUP($B26,[1]Cost!$C$5:$CZ$500,VLOOKUP(Y$9,'[1]Table Name'!$G$2:$H$100,2,FALSE),FALSE))</f>
        <v/>
      </c>
      <c r="Z26" s="11">
        <f>IF(ISERROR(VLOOKUP($B26,[1]Cost!$C$5:$CZ$500,VLOOKUP(Z$9,'[1]Table Name'!$G$2:$H$100,2,FALSE),FALSE)),"",VLOOKUP($B26,[1]Cost!$C$5:$CZ$500,VLOOKUP(Z$9,'[1]Table Name'!$G$2:$H$100,2,FALSE),FALSE))</f>
        <v/>
      </c>
      <c r="AA26" s="1">
        <f>IF(ISERROR(VLOOKUP($B26,[1]Cost!$C$5:$CZ$500,VLOOKUP(AA$9,'[1]Table Name'!$G$2:$H$100,2,FALSE),FALSE)),"",VLOOKUP($B26,[1]Cost!$C$5:$CZ$500,VLOOKUP(AA$9,'[1]Table Name'!$G$2:$H$100,2,FALSE),FALSE))</f>
        <v/>
      </c>
      <c r="AB26" s="1">
        <f>IF(ISERROR(VLOOKUP($B26,[1]Cost!$C$5:$CZ$500,VLOOKUP(AB$9,'[1]Table Name'!$G$2:$H$100,2,FALSE),FALSE)),"",VLOOKUP($B26,[1]Cost!$C$5:$CZ$500,VLOOKUP(AB$9,'[1]Table Name'!$G$2:$H$100,2,FALSE),FALSE))</f>
        <v/>
      </c>
      <c r="AC26" s="1">
        <f>IF(ISERROR(VLOOKUP($B26,[1]Cost!$C$5:$CZ$500,VLOOKUP(AC$9,'[1]Table Name'!$G$2:$H$100,2,FALSE),FALSE)),"",VLOOKUP($B26,[1]Cost!$C$5:$CZ$500,VLOOKUP(AC$9,'[1]Table Name'!$G$2:$H$100,2,FALSE),FALSE))</f>
        <v/>
      </c>
      <c r="AD26" s="1">
        <f>IF(ISERROR(VLOOKUP($B26,[1]Cost!$C$5:$CZ$500,VLOOKUP(AD$9,'[1]Table Name'!$G$2:$H$100,2,FALSE),FALSE)),"",VLOOKUP($B26,[1]Cost!$C$5:$CZ$500,VLOOKUP(AD$9,'[1]Table Name'!$G$2:$H$100,2,FALSE),FALSE))</f>
        <v/>
      </c>
      <c r="AE26" s="1">
        <f>IF(ISERROR(VLOOKUP($B26,[1]Cost!$C$5:$CZ$500,VLOOKUP(AE$9,'[1]Table Name'!$G$2:$H$100,2,FALSE),FALSE)),"",VLOOKUP($B26,[1]Cost!$C$5:$CZ$500,VLOOKUP(AE$9,'[1]Table Name'!$G$2:$H$100,2,FALSE),FALSE))</f>
        <v/>
      </c>
      <c r="AF26" s="1">
        <f>IF(ISERROR(VLOOKUP($B26,[1]Cost!$C$5:$CZ$500,VLOOKUP(AF$9,'[1]Table Name'!$G$2:$H$100,2,FALSE),FALSE)),"",VLOOKUP($B26,[1]Cost!$C$5:$CZ$500,VLOOKUP(AF$9,'[1]Table Name'!$G$2:$H$100,2,FALSE),FALSE))</f>
        <v/>
      </c>
      <c r="AG26" s="1">
        <f>IF(ISERROR(VLOOKUP($B26,[1]Cost!$C$5:$CZ$500,VLOOKUP(AG$9,'[1]Table Name'!$G$2:$H$100,2,FALSE),FALSE)),"",VLOOKUP($B26,[1]Cost!$C$5:$CZ$500,VLOOKUP(AG$9,'[1]Table Name'!$G$2:$H$100,2,FALSE),FALSE))</f>
        <v/>
      </c>
      <c r="AH26" s="1">
        <f>IF(ISERROR(VLOOKUP($B26,[1]Cost!$C$5:$CZ$500,VLOOKUP(AH$9,'[1]Table Name'!$G$2:$H$100,2,FALSE),FALSE)),"",VLOOKUP($B26,[1]Cost!$C$5:$CZ$500,VLOOKUP(AH$9,'[1]Table Name'!$G$2:$H$100,2,FALSE),FALSE))</f>
        <v/>
      </c>
      <c r="AI26" s="1">
        <f>IF(ISERROR(VLOOKUP($B26,[1]Cost!$C$5:$CZ$500,VLOOKUP(AI$9,'[1]Table Name'!$G$2:$H$100,2,FALSE),FALSE)),"",VLOOKUP($B26,[1]Cost!$C$5:$CZ$500,VLOOKUP(AI$9,'[1]Table Name'!$G$2:$H$100,2,FALSE),FALSE))</f>
        <v/>
      </c>
      <c r="AJ26" s="1">
        <f>IF(ISERROR(VLOOKUP($B26,[1]Cost!$C$5:$CZ$500,VLOOKUP(AJ$9,'[1]Table Name'!$G$2:$H$100,2,FALSE),FALSE)),"",VLOOKUP($B26,[1]Cost!$C$5:$CZ$500,VLOOKUP(AJ$9,'[1]Table Name'!$G$2:$H$100,2,FALSE),FALSE))</f>
        <v/>
      </c>
      <c r="AK26" s="1">
        <f>IF(ISERROR(VLOOKUP($B26,[1]Cost!$C$5:$CZ$500,VLOOKUP(AK$9,'[1]Table Name'!$G$2:$H$100,2,FALSE),FALSE)),"",VLOOKUP($B26,[1]Cost!$C$5:$CZ$500,VLOOKUP(AK$9,'[1]Table Name'!$G$2:$H$100,2,FALSE),FALSE))</f>
        <v/>
      </c>
      <c r="AL26" s="1">
        <f>IF(ISERROR(VLOOKUP($B26,[1]Cost!$C$5:$CZ$500,VLOOKUP(AL$9,'[1]Table Name'!$G$2:$H$100,2,FALSE),FALSE)),"",VLOOKUP($B26,[1]Cost!$C$5:$CZ$500,VLOOKUP(AL$9,'[1]Table Name'!$G$2:$H$100,2,FALSE),FALSE))</f>
        <v/>
      </c>
      <c r="AM26" s="1">
        <f>IF(ISERROR(VLOOKUP($B26,[1]Cost!$C$5:$CZ$500,VLOOKUP(AM$9,'[1]Table Name'!$G$2:$H$100,2,FALSE),FALSE)),"",VLOOKUP($B26,[1]Cost!$C$5:$CZ$500,VLOOKUP(AM$9,'[1]Table Name'!$G$2:$H$100,2,FALSE),FALSE))</f>
        <v/>
      </c>
      <c r="AN26" s="1">
        <f>IF(ISERROR(VLOOKUP($B26,[1]Cost!$C$5:$CZ$500,VLOOKUP(AN$9,'[1]Table Name'!$G$2:$H$100,2,FALSE),FALSE)),"",VLOOKUP($B26,[1]Cost!$C$5:$CZ$500,VLOOKUP(AN$9,'[1]Table Name'!$G$2:$H$100,2,FALSE),FALSE))</f>
        <v/>
      </c>
      <c r="AO26" s="1">
        <f>IF(ISERROR(VLOOKUP($B26,[1]Cost!$C$5:$CZ$500,VLOOKUP(AO$9,'[1]Table Name'!$G$2:$H$100,2,FALSE),FALSE)),"",VLOOKUP($B26,[1]Cost!$C$5:$CZ$500,VLOOKUP(AO$9,'[1]Table Name'!$G$2:$H$100,2,FALSE),FALSE))</f>
        <v/>
      </c>
      <c r="AP26" s="1">
        <f>IF(ISERROR(VLOOKUP($B26,[1]Cost!$C$5:$CZ$500,VLOOKUP(AP$9,'[1]Table Name'!$G$2:$H$100,2,FALSE),FALSE)),"",VLOOKUP($B26,[1]Cost!$C$5:$CZ$500,VLOOKUP(AP$9,'[1]Table Name'!$G$2:$H$100,2,FALSE),FALSE))</f>
        <v/>
      </c>
      <c r="AQ26" s="1">
        <f>IF(ISERROR(VLOOKUP($B26,[1]Cost!$C$5:$CZ$500,VLOOKUP(AQ$9,'[1]Table Name'!$G$2:$H$100,2,FALSE),FALSE)),"",VLOOKUP($B26,[1]Cost!$C$5:$CZ$500,VLOOKUP(AQ$9,'[1]Table Name'!$G$2:$H$100,2,FALSE),FALSE))</f>
        <v/>
      </c>
      <c r="AR26" s="1">
        <f>IF(ISERROR(VLOOKUP($B26,[1]Cost!$C$5:$CZ$500,VLOOKUP(AR$9,'[1]Table Name'!$G$2:$H$100,2,FALSE),FALSE)),"",VLOOKUP($B26,[1]Cost!$C$5:$CZ$500,VLOOKUP(AR$9,'[1]Table Name'!$G$2:$H$100,2,FALSE),FALSE))</f>
        <v/>
      </c>
      <c r="AS26" s="1">
        <f>IF(ISERROR(VLOOKUP($B26,[1]Cost!$C$5:$CZ$500,VLOOKUP(AS$9,'[1]Table Name'!$G$2:$H$100,2,FALSE),FALSE)),"",VLOOKUP($B26,[1]Cost!$C$5:$CZ$500,VLOOKUP(AS$9,'[1]Table Name'!$G$2:$H$100,2,FALSE),FALSE))</f>
        <v/>
      </c>
      <c r="AT26" s="1">
        <f>IF(ISERROR(VLOOKUP($B26,[1]Cost!$C$5:$CZ$500,VLOOKUP(AT$9,'[1]Table Name'!$G$2:$H$100,2,FALSE),FALSE)),"",VLOOKUP($B26,[1]Cost!$C$5:$CZ$500,VLOOKUP(AT$9,'[1]Table Name'!$G$2:$H$100,2,FALSE),FALSE))</f>
        <v/>
      </c>
      <c r="AU26" s="1">
        <f>IF(ISERROR(VLOOKUP($B26,[1]Cost!$C$5:$CZ$500,VLOOKUP(AU$9,'[1]Table Name'!$G$2:$H$100,2,FALSE),FALSE)),"",VLOOKUP($B26,[1]Cost!$C$5:$CZ$500,VLOOKUP(AU$9,'[1]Table Name'!$G$2:$H$100,2,FALSE),FALSE))</f>
        <v/>
      </c>
      <c r="AV26" s="1">
        <f>IF(ISERROR(VLOOKUP($B26,[1]Cost!$C$5:$CZ$500,VLOOKUP(AV$9,'[1]Table Name'!$G$2:$H$100,2,FALSE),FALSE)),"",VLOOKUP($B26,[1]Cost!$C$5:$CZ$500,VLOOKUP(AV$9,'[1]Table Name'!$G$2:$H$100,2,FALSE),FALSE))</f>
        <v/>
      </c>
      <c r="AW26" s="1">
        <f>IF(ISERROR(VLOOKUP($B26,[1]Cost!$C$5:$CZ$500,VLOOKUP(AW$9,'[1]Table Name'!$G$2:$H$100,2,FALSE),FALSE)),"",VLOOKUP($B26,[1]Cost!$C$5:$CZ$500,VLOOKUP(AW$9,'[1]Table Name'!$G$2:$H$100,2,FALSE),FALSE))</f>
        <v/>
      </c>
      <c r="AX26" s="1">
        <f>IF(ISERROR(VLOOKUP($B26,[1]Cost!$C$5:$CZ$500,VLOOKUP(AX$9,'[1]Table Name'!$G$2:$H$100,2,FALSE),FALSE)),"",VLOOKUP($B26,[1]Cost!$C$5:$CZ$500,VLOOKUP(AX$9,'[1]Table Name'!$G$2:$H$100,2,FALSE),FALSE))</f>
        <v/>
      </c>
      <c r="AY26" s="1">
        <f>IF(ISERROR(VLOOKUP($B26,[1]Cost!$C$5:$CZ$500,VLOOKUP(AY$9,'[1]Table Name'!$G$2:$H$100,2,FALSE),FALSE)),"",VLOOKUP($B26,[1]Cost!$C$5:$CZ$500,VLOOKUP(AY$9,'[1]Table Name'!$G$2:$H$100,2,FALSE),FALSE))</f>
        <v/>
      </c>
      <c r="AZ26" s="1">
        <f>IF(ISERROR(VLOOKUP($B26,[1]Cost!$C$5:$CZ$500,VLOOKUP(AZ$9,'[1]Table Name'!$G$2:$H$100,2,FALSE),FALSE)),"",VLOOKUP($B26,[1]Cost!$C$5:$CZ$500,VLOOKUP(AZ$9,'[1]Table Name'!$G$2:$H$100,2,FALSE),FALSE))</f>
        <v/>
      </c>
      <c r="BA26" s="1">
        <f>IF(ISERROR(VLOOKUP($B26,[1]Cost!$C$5:$CZ$500,VLOOKUP(BA$9,'[1]Table Name'!$G$2:$H$100,2,FALSE),FALSE)),"",VLOOKUP($B26,[1]Cost!$C$5:$CZ$500,VLOOKUP(BA$9,'[1]Table Name'!$G$2:$H$100,2,FALSE),FALSE))</f>
        <v/>
      </c>
      <c r="BB26" s="1">
        <f>IF(ISERROR(VLOOKUP($B26,[1]Cost!$C$5:$CZ$500,VLOOKUP(BB$9,'[1]Table Name'!$G$2:$H$100,2,FALSE),FALSE)),"",VLOOKUP($B26,[1]Cost!$C$5:$CZ$500,VLOOKUP(BB$9,'[1]Table Name'!$G$2:$H$100,2,FALSE),FALSE))</f>
        <v/>
      </c>
      <c r="BC26" s="1">
        <f>IF(ISERROR(VLOOKUP($B26,[1]Cost!$C$5:$CZ$500,VLOOKUP(BC$9,'[1]Table Name'!$G$2:$H$100,2,FALSE),FALSE)),"",VLOOKUP($B26,[1]Cost!$C$5:$CZ$500,VLOOKUP(BC$9,'[1]Table Name'!$G$2:$H$100,2,FALSE),FALSE))</f>
        <v/>
      </c>
      <c r="BD26" s="1">
        <f>IF(ISERROR(VLOOKUP($B26,[1]Cost!$C$5:$CZ$500,VLOOKUP(BD$9,'[1]Table Name'!$G$2:$H$100,2,FALSE),FALSE)),"",VLOOKUP($B26,[1]Cost!$C$5:$CZ$500,VLOOKUP(BD$9,'[1]Table Name'!$G$2:$H$100,2,FALSE),FALSE))</f>
        <v/>
      </c>
      <c r="BE26" s="1">
        <f>IF(ISERROR(VLOOKUP($B26,[1]Cost!$C$5:$CZ$500,VLOOKUP(BE$9,'[1]Table Name'!$G$2:$H$100,2,FALSE),FALSE)),"",VLOOKUP($B26,[1]Cost!$C$5:$CZ$500,VLOOKUP(BE$9,'[1]Table Name'!$G$2:$H$100,2,FALSE),FALSE))</f>
        <v/>
      </c>
      <c r="BF26" s="1">
        <f>IF(ISERROR(VLOOKUP($B26,[1]Cost!$C$5:$CZ$500,VLOOKUP(BF$9,'[1]Table Name'!$G$2:$H$100,2,FALSE),FALSE)),"",VLOOKUP($B26,[1]Cost!$C$5:$CZ$500,VLOOKUP(BF$9,'[1]Table Name'!$G$2:$H$100,2,FALSE),FALSE))</f>
        <v/>
      </c>
      <c r="BG26" s="1">
        <f>IF(ISERROR(VLOOKUP($B26,[1]Cost!$C$5:$CZ$500,VLOOKUP(BG$9,'[1]Table Name'!$G$2:$H$100,2,FALSE),FALSE)),"",VLOOKUP($B26,[1]Cost!$C$5:$CZ$500,VLOOKUP(BG$9,'[1]Table Name'!$G$2:$H$100,2,FALSE),FALSE))</f>
        <v/>
      </c>
      <c r="BH26" s="1">
        <f>IF(ISERROR(VLOOKUP($B26,[1]Cost!$C$5:$CZ$500,VLOOKUP(BH$9,'[1]Table Name'!$G$2:$H$100,2,FALSE),FALSE)),"",VLOOKUP($B26,[1]Cost!$C$5:$CZ$500,VLOOKUP(BH$9,'[1]Table Name'!$G$2:$H$100,2,FALSE),FALSE))</f>
        <v/>
      </c>
      <c r="BI26" s="1">
        <f>IF(ISERROR(VLOOKUP($B26,[1]Cost!$C$5:$CZ$500,VLOOKUP(BI$9,'[1]Table Name'!$G$2:$H$100,2,FALSE),FALSE)),"",VLOOKUP($B26,[1]Cost!$C$5:$CZ$500,VLOOKUP(BI$9,'[1]Table Name'!$G$2:$H$100,2,FALSE),FALSE))</f>
        <v/>
      </c>
      <c r="BJ26" s="1">
        <f>IF(ISERROR(VLOOKUP($B26,[1]Cost!$C$5:$CZ$500,VLOOKUP(BJ$9,'[1]Table Name'!$G$2:$H$100,2,FALSE),FALSE)),"",VLOOKUP($B26,[1]Cost!$C$5:$CZ$500,VLOOKUP(BJ$9,'[1]Table Name'!$G$2:$H$100,2,FALSE),FALSE))</f>
        <v/>
      </c>
      <c r="BK26" s="1">
        <f>IF(ISERROR(VLOOKUP($B26,[1]Cost!$C$5:$CZ$500,VLOOKUP(BK$9,'[1]Table Name'!$G$2:$H$100,2,FALSE),FALSE)),"",VLOOKUP($B26,[1]Cost!$C$5:$CZ$500,VLOOKUP(BK$9,'[1]Table Name'!$G$2:$H$100,2,FALSE),FALSE))</f>
        <v/>
      </c>
      <c r="BL26" s="1">
        <f>IF(ISERROR(VLOOKUP($B26,[1]Cost!$C$5:$CZ$500,VLOOKUP(BL$9,'[1]Table Name'!$G$2:$H$100,2,FALSE),FALSE)),"",VLOOKUP($B26,[1]Cost!$C$5:$CZ$500,VLOOKUP(BL$9,'[1]Table Name'!$G$2:$H$100,2,FALSE),FALSE))</f>
        <v/>
      </c>
      <c r="BM26" s="1">
        <f>IF(ISERROR(VLOOKUP($B26,[1]Cost!$C$5:$CZ$500,VLOOKUP(BM$9,'[1]Table Name'!$G$2:$H$100,2,FALSE),FALSE)),"",VLOOKUP($B26,[1]Cost!$C$5:$CZ$500,VLOOKUP(BM$9,'[1]Table Name'!$G$2:$H$100,2,FALSE),FALSE))</f>
        <v/>
      </c>
      <c r="BN26" s="1">
        <f>IF(ISERROR(VLOOKUP($B26,[1]Cost!$C$5:$CZ$500,VLOOKUP(BN$9,'[1]Table Name'!$G$2:$H$100,2,FALSE),FALSE)),"",VLOOKUP($B26,[1]Cost!$C$5:$CZ$500,VLOOKUP(BN$9,'[1]Table Name'!$G$2:$H$100,2,FALSE),FALSE))</f>
        <v/>
      </c>
      <c r="BO26" s="1">
        <f>IF(ISERROR(VLOOKUP($B26,[1]Cost!$C$5:$CZ$500,VLOOKUP(BO$9,'[1]Table Name'!$G$2:$H$100,2,FALSE),FALSE)),"",VLOOKUP($B26,[1]Cost!$C$5:$CZ$500,VLOOKUP(BO$9,'[1]Table Name'!$G$2:$H$100,2,FALSE),FALSE))</f>
        <v/>
      </c>
      <c r="BP26" s="1">
        <f>IF(ISERROR(VLOOKUP($B26,[1]Cost!$C$5:$CZ$500,VLOOKUP(BP$9,'[1]Table Name'!$G$2:$H$100,2,FALSE),FALSE)),"",VLOOKUP($B26,[1]Cost!$C$5:$CZ$500,VLOOKUP(BP$9,'[1]Table Name'!$G$2:$H$100,2,FALSE),FALSE))</f>
        <v/>
      </c>
      <c r="BQ26" s="1">
        <f>IF(ISERROR(VLOOKUP($B26,[1]Cost!$C$5:$CZ$500,VLOOKUP(BQ$9,'[1]Table Name'!$G$2:$H$100,2,FALSE),FALSE)),"",VLOOKUP($B26,[1]Cost!$C$5:$CZ$500,VLOOKUP(BQ$9,'[1]Table Name'!$G$2:$H$100,2,FALSE),FALSE))</f>
        <v/>
      </c>
      <c r="BR26" s="1">
        <f>IF(ISERROR(VLOOKUP($B26,[1]Cost!$C$5:$CZ$500,VLOOKUP(BR$9,'[1]Table Name'!$G$2:$H$100,2,FALSE),FALSE)),"",VLOOKUP($B26,[1]Cost!$C$5:$CZ$500,VLOOKUP(BR$9,'[1]Table Name'!$G$2:$H$100,2,FALSE),FALSE))</f>
        <v/>
      </c>
      <c r="BS26" s="1">
        <f>IF(ISERROR(VLOOKUP($B26,[1]Cost!$C$5:$CZ$500,VLOOKUP(BS$9,'[1]Table Name'!$G$2:$H$100,2,FALSE),FALSE)),"",VLOOKUP($B26,[1]Cost!$C$5:$CZ$500,VLOOKUP(BS$9,'[1]Table Name'!$G$2:$H$100,2,FALSE),FALSE))</f>
        <v/>
      </c>
      <c r="BT26" s="1">
        <f>IF(ISERROR(VLOOKUP($B26,[1]Cost!$C$5:$CZ$500,VLOOKUP(BT$9,'[1]Table Name'!$G$2:$H$100,2,FALSE),FALSE)),"",VLOOKUP($B26,[1]Cost!$C$5:$CZ$500,VLOOKUP(BT$9,'[1]Table Name'!$G$2:$H$100,2,FALSE),FALSE))</f>
        <v/>
      </c>
      <c r="BU26" s="1">
        <f>IF(ISERROR(VLOOKUP($B26,[1]Cost!$C$5:$CZ$500,VLOOKUP(BU$9,'[1]Table Name'!$G$2:$H$100,2,FALSE),FALSE)),"",VLOOKUP($B26,[1]Cost!$C$5:$CZ$500,VLOOKUP(BU$9,'[1]Table Name'!$G$2:$H$100,2,FALSE),FALSE))</f>
        <v/>
      </c>
      <c r="BV26" s="1">
        <f>IF(ISERROR(VLOOKUP($B26,[1]Cost!$C$5:$CZ$500,VLOOKUP(BV$9,'[1]Table Name'!$G$2:$H$100,2,FALSE),FALSE)),"",VLOOKUP($B26,[1]Cost!$C$5:$CZ$500,VLOOKUP(BV$9,'[1]Table Name'!$G$2:$H$100,2,FALSE),FALSE))</f>
        <v/>
      </c>
      <c r="BW26" s="1">
        <f>IF(ISERROR(VLOOKUP($B26,[1]Cost!$C$5:$CZ$500,VLOOKUP(BW$9,'[1]Table Name'!$G$2:$H$100,2,FALSE),FALSE)),"",VLOOKUP($B26,[1]Cost!$C$5:$CZ$500,VLOOKUP(BW$9,'[1]Table Name'!$G$2:$H$100,2,FALSE),FALSE))</f>
        <v/>
      </c>
      <c r="BX26" s="1">
        <f>IF(ISERROR(VLOOKUP($B26,[1]Cost!$C$5:$CZ$500,VLOOKUP(BX$9,'[1]Table Name'!$G$2:$H$100,2,FALSE),FALSE)),"",VLOOKUP($B26,[1]Cost!$C$5:$CZ$500,VLOOKUP(BX$9,'[1]Table Name'!$G$2:$H$100,2,FALSE),FALSE))</f>
        <v/>
      </c>
      <c r="BY26" s="1">
        <f>IF(ISERROR(VLOOKUP($B26,[1]Cost!$C$5:$CZ$500,VLOOKUP(BY$9,'[1]Table Name'!$G$2:$H$100,2,FALSE),FALSE)),"",VLOOKUP($B26,[1]Cost!$C$5:$CZ$500,VLOOKUP(BY$9,'[1]Table Name'!$G$2:$H$100,2,FALSE),FALSE))</f>
        <v/>
      </c>
      <c r="BZ26" s="137">
        <f>IF(ISERROR(VLOOKUP($B26,[1]Cost!$C$5:$CZ$500,VLOOKUP(BZ$9,'[1]Table Name'!$G$2:$H$100,2,FALSE),FALSE)),"",VLOOKUP($B26,[1]Cost!$C$5:$CZ$500,VLOOKUP(BZ$9,'[1]Table Name'!$G$2:$H$100,2,FALSE),FALSE))</f>
        <v/>
      </c>
      <c r="CA26" s="1">
        <f>IF(ISERROR(VLOOKUP($B26,[1]Cost!$C$5:$CZ$500,VLOOKUP(CA$9,'[1]Table Name'!$G$2:$H$100,2,FALSE),FALSE)),"",VLOOKUP($B26,[1]Cost!$C$5:$CZ$500,VLOOKUP(CA$9,'[1]Table Name'!$G$2:$H$100,2,FALSE),FALSE))</f>
        <v/>
      </c>
      <c r="CB26" s="1">
        <f>IF(ISERROR(VLOOKUP($B26,[1]Cost!$C$5:$CZ$500,VLOOKUP(CB$9,'[1]Table Name'!$G$2:$H$100,2,FALSE),FALSE)),"",VLOOKUP($B26,[1]Cost!$C$5:$CZ$500,VLOOKUP(CB$9,'[1]Table Name'!$G$2:$H$100,2,FALSE),FALSE))</f>
        <v/>
      </c>
      <c r="CC26" s="1">
        <f>IF(ISERROR(VLOOKUP($B26,[1]Cost!$C$5:$CZ$500,VLOOKUP(CC$9,'[1]Table Name'!$G$2:$H$100,2,FALSE),FALSE)),"",VLOOKUP($B26,[1]Cost!$C$5:$CZ$500,VLOOKUP(CC$9,'[1]Table Name'!$G$2:$H$100,2,FALSE),FALSE))</f>
        <v/>
      </c>
      <c r="CD26" s="3" t="n"/>
      <c r="CE26" s="3" t="n"/>
      <c r="CF26" s="3" t="n"/>
      <c r="CG26" s="3" t="n"/>
      <c r="CH26" s="3" t="n"/>
      <c r="CI26" s="3" t="n"/>
      <c r="CJ26" s="3" t="n"/>
    </row>
    <row r="27">
      <c r="B27" s="1">
        <f t="array" ref="B27">IF(ISERROR(INDEX([1]Cost!$C$5:$C$361,MATCH(0,COUNTIF(B$9:B26,[1]Cost!$C$5:$C$361)+([1]Cost!$D$5:$D$361&lt;&gt;$B$4),0))),"",INDEX([1]Cost!$C$5:$C$361,MATCH(0,COUNTIF(B$9:B26,[1]Cost!$C$5:$C$361)+([1]Cost!$D$5:$D$361&lt;&gt;$B$4),0)))</f>
        <v/>
      </c>
      <c r="C27" s="1">
        <f>IF(ISERROR(VLOOKUP($B27,[1]Cost!$C$5:$CZ$500,VLOOKUP(C$9,'[1]Table Name'!$G$2:$H$100,2,FALSE),FALSE)),"",VLOOKUP($B27,[1]Cost!$C$5:$CZ$500,VLOOKUP(C$9,'[1]Table Name'!$G$2:$H$100,2,FALSE),FALSE))</f>
        <v/>
      </c>
      <c r="D27" s="1">
        <f>IF(ISERROR(VLOOKUP($B27,[1]Cost!$C$5:$CZ$500,VLOOKUP(D$9,'[1]Table Name'!$G$2:$H$100,2,FALSE),FALSE)),"",VLOOKUP($B27,[1]Cost!$C$5:$CZ$500,VLOOKUP(D$9,'[1]Table Name'!$G$2:$H$100,2,FALSE),FALSE))</f>
        <v/>
      </c>
      <c r="E27" s="1">
        <f>IF(ISERROR(VLOOKUP($B27,[1]Cost!$C$5:$CZ$500,VLOOKUP(E$9,'[1]Table Name'!$G$2:$H$100,2,FALSE),FALSE)),"",VLOOKUP($B27,[1]Cost!$C$5:$CZ$500,VLOOKUP(E$9,'[1]Table Name'!$G$2:$H$100,2,FALSE),FALSE))</f>
        <v/>
      </c>
      <c r="F27" s="1">
        <f>IF(ISERROR(VLOOKUP($B27,[1]Cost!$C$5:$CZ$500,VLOOKUP(F$9,'[1]Table Name'!$G$2:$H$100,2,FALSE),FALSE)),"",VLOOKUP($B27,[1]Cost!$C$5:$CZ$500,VLOOKUP(F$9,'[1]Table Name'!$G$2:$H$100,2,FALSE),FALSE))</f>
        <v/>
      </c>
      <c r="G27" s="1">
        <f>IF(ISERROR(VLOOKUP($B27,[1]Cost!$C$5:$CZ$500,VLOOKUP(G$9,'[1]Table Name'!$G$2:$H$100,2,FALSE),FALSE)),"",VLOOKUP($B27,[1]Cost!$C$5:$CZ$500,VLOOKUP(G$9,'[1]Table Name'!$G$2:$H$100,2,FALSE),FALSE))</f>
        <v/>
      </c>
      <c r="H27" s="1">
        <f>IF(ISERROR(VLOOKUP($B27,[1]Cost!$C$5:$CZ$500,VLOOKUP(H$9,'[1]Table Name'!$G$2:$H$100,2,FALSE),FALSE)),"",VLOOKUP($B27,[1]Cost!$C$5:$CZ$500,VLOOKUP(H$9,'[1]Table Name'!$G$2:$H$100,2,FALSE),FALSE))</f>
        <v/>
      </c>
      <c r="I27" s="1">
        <f>IF(ISERROR(VLOOKUP($B27,[1]Cost!$C$5:$CZ$500,VLOOKUP(I$9,'[1]Table Name'!$G$2:$H$100,2,FALSE),FALSE)),"",VLOOKUP($B27,[1]Cost!$C$5:$CZ$500,VLOOKUP(I$9,'[1]Table Name'!$G$2:$H$100,2,FALSE),FALSE))</f>
        <v/>
      </c>
      <c r="J27" s="1">
        <f>IF(ISERROR(VLOOKUP($B27,[1]Cost!$C$5:$CZ$500,VLOOKUP(J$9,'[1]Table Name'!$G$2:$H$100,2,FALSE),FALSE)),"",VLOOKUP($B27,[1]Cost!$C$5:$CZ$500,VLOOKUP(J$9,'[1]Table Name'!$G$2:$H$100,2,FALSE),FALSE))</f>
        <v/>
      </c>
      <c r="K27" s="1">
        <f>IF(ISERROR(VLOOKUP($B27,[1]Cost!$C$5:$CZ$500,VLOOKUP(K$9,'[1]Table Name'!$G$2:$H$100,2,FALSE),FALSE)),"",VLOOKUP($B27,[1]Cost!$C$5:$CZ$500,VLOOKUP(K$9,'[1]Table Name'!$G$2:$H$100,2,FALSE),FALSE))</f>
        <v/>
      </c>
      <c r="L27" s="1">
        <f>IF(ISERROR(VLOOKUP($B27,[1]Cost!$C$5:$CZ$500,VLOOKUP(L$9,'[1]Table Name'!$G$2:$H$100,2,FALSE),FALSE)),"",VLOOKUP($B27,[1]Cost!$C$5:$CZ$500,VLOOKUP(L$9,'[1]Table Name'!$G$2:$H$100,2,FALSE),FALSE))</f>
        <v/>
      </c>
      <c r="M27" s="1">
        <f>IF(ISERROR(VLOOKUP($B27,[1]Cost!$C$5:$CZ$500,VLOOKUP(M$9,'[1]Table Name'!$G$2:$H$100,2,FALSE),FALSE)),"",VLOOKUP($B27,[1]Cost!$C$5:$CZ$500,VLOOKUP(M$9,'[1]Table Name'!$G$2:$H$100,2,FALSE),FALSE))</f>
        <v/>
      </c>
      <c r="N27" s="1">
        <f>IF(ISERROR(VLOOKUP($B27,[1]Cost!$C$5:$CZ$500,VLOOKUP(N$9,'[1]Table Name'!$G$2:$H$100,2,FALSE),FALSE)),"",VLOOKUP($B27,[1]Cost!$C$5:$CZ$500,VLOOKUP(N$9,'[1]Table Name'!$G$2:$H$100,2,FALSE),FALSE))</f>
        <v/>
      </c>
      <c r="O27" s="1">
        <f>IF(ISERROR(VLOOKUP($B27,[1]Cost!$C$5:$CZ$500,VLOOKUP(O$9,'[1]Table Name'!$G$2:$H$100,2,FALSE),FALSE)),"",VLOOKUP($B27,[1]Cost!$C$5:$CZ$500,VLOOKUP(O$9,'[1]Table Name'!$G$2:$H$100,2,FALSE),FALSE))</f>
        <v/>
      </c>
      <c r="P27" s="1">
        <f>IF(ISERROR(VLOOKUP($B27,[1]Cost!$C$5:$CZ$500,VLOOKUP(P$9,'[1]Table Name'!$G$2:$H$100,2,FALSE),FALSE)),"",VLOOKUP($B27,[1]Cost!$C$5:$CZ$500,VLOOKUP(P$9,'[1]Table Name'!$G$2:$H$100,2,FALSE),FALSE))</f>
        <v/>
      </c>
      <c r="Q27" s="1">
        <f>IF(ISERROR(VLOOKUP($B27,[1]Cost!$C$5:$CZ$500,VLOOKUP(Q$9,'[1]Table Name'!$G$2:$H$100,2,FALSE),FALSE)),"",VLOOKUP($B27,[1]Cost!$C$5:$CZ$500,VLOOKUP(Q$9,'[1]Table Name'!$G$2:$H$100,2,FALSE),FALSE))</f>
        <v/>
      </c>
      <c r="R27" s="1">
        <f>IF(ISERROR(VLOOKUP($B27,[1]Cost!$C$5:$CZ$500,VLOOKUP(R$9,'[1]Table Name'!$G$2:$H$100,2,FALSE),FALSE)),"",VLOOKUP($B27,[1]Cost!$C$5:$CZ$500,VLOOKUP(R$9,'[1]Table Name'!$G$2:$H$100,2,FALSE),FALSE))</f>
        <v/>
      </c>
      <c r="S27" s="1">
        <f>IF(ISERROR(VLOOKUP($B27,[1]Cost!$C$5:$CZ$500,VLOOKUP(S$9,'[1]Table Name'!$G$2:$H$100,2,FALSE),FALSE)),"",VLOOKUP($B27,[1]Cost!$C$5:$CZ$500,VLOOKUP(S$9,'[1]Table Name'!$G$2:$H$100,2,FALSE),FALSE))</f>
        <v/>
      </c>
      <c r="T27" s="1">
        <f>IF(ISERROR(VLOOKUP($B27,[1]Cost!$C$5:$CZ$500,VLOOKUP(T$9,'[1]Table Name'!$G$2:$H$100,2,FALSE),FALSE)),"",VLOOKUP($B27,[1]Cost!$C$5:$CZ$500,VLOOKUP(T$9,'[1]Table Name'!$G$2:$H$100,2,FALSE),FALSE))</f>
        <v/>
      </c>
      <c r="U27" s="1">
        <f>IF(ISERROR(VLOOKUP($B27,[1]Cost!$C$5:$CZ$500,VLOOKUP(U$9,'[1]Table Name'!$G$2:$H$100,2,FALSE),FALSE)),"",VLOOKUP($B27,[1]Cost!$C$5:$CZ$500,VLOOKUP(U$9,'[1]Table Name'!$G$2:$H$100,2,FALSE),FALSE))</f>
        <v/>
      </c>
      <c r="V27" s="1">
        <f>IF(ISERROR(VLOOKUP($B27,[1]Cost!$C$5:$CZ$500,VLOOKUP(V$9,'[1]Table Name'!$G$2:$H$100,2,FALSE),FALSE)),"",VLOOKUP($B27,[1]Cost!$C$5:$CZ$500,VLOOKUP(V$9,'[1]Table Name'!$G$2:$H$100,2,FALSE),FALSE))</f>
        <v/>
      </c>
      <c r="W27" s="1">
        <f>IF(ISERROR(VLOOKUP($B27,[1]Cost!$C$5:$CZ$500,VLOOKUP(W$9,'[1]Table Name'!$G$2:$H$100,2,FALSE),FALSE)),"",VLOOKUP($B27,[1]Cost!$C$5:$CZ$500,VLOOKUP(W$9,'[1]Table Name'!$G$2:$H$100,2,FALSE),FALSE))</f>
        <v/>
      </c>
      <c r="X27" s="1">
        <f>IF(ISERROR(VLOOKUP($B27,[1]Cost!$C$5:$CZ$500,VLOOKUP(X$9,'[1]Table Name'!$G$2:$H$100,2,FALSE),FALSE)),0,VLOOKUP($B27,[1]Cost!$C$5:$CZ$500,VLOOKUP(X$9,'[1]Table Name'!$G$2:$H$100,2,FALSE),FALSE))</f>
        <v/>
      </c>
      <c r="Y27" s="1">
        <f>IF(ISERROR(VLOOKUP($B27,[1]Cost!$C$5:$CZ$500,VLOOKUP(Y$9,'[1]Table Name'!$G$2:$H$100,2,FALSE),FALSE)),"",VLOOKUP($B27,[1]Cost!$C$5:$CZ$500,VLOOKUP(Y$9,'[1]Table Name'!$G$2:$H$100,2,FALSE),FALSE))</f>
        <v/>
      </c>
      <c r="Z27" s="11">
        <f>IF(ISERROR(VLOOKUP($B27,[1]Cost!$C$5:$CZ$500,VLOOKUP(Z$9,'[1]Table Name'!$G$2:$H$100,2,FALSE),FALSE)),"",VLOOKUP($B27,[1]Cost!$C$5:$CZ$500,VLOOKUP(Z$9,'[1]Table Name'!$G$2:$H$100,2,FALSE),FALSE))</f>
        <v/>
      </c>
      <c r="AA27" s="1">
        <f>IF(ISERROR(VLOOKUP($B27,[1]Cost!$C$5:$CZ$500,VLOOKUP(AA$9,'[1]Table Name'!$G$2:$H$100,2,FALSE),FALSE)),"",VLOOKUP($B27,[1]Cost!$C$5:$CZ$500,VLOOKUP(AA$9,'[1]Table Name'!$G$2:$H$100,2,FALSE),FALSE))</f>
        <v/>
      </c>
      <c r="AB27" s="1">
        <f>IF(ISERROR(VLOOKUP($B27,[1]Cost!$C$5:$CZ$500,VLOOKUP(AB$9,'[1]Table Name'!$G$2:$H$100,2,FALSE),FALSE)),"",VLOOKUP($B27,[1]Cost!$C$5:$CZ$500,VLOOKUP(AB$9,'[1]Table Name'!$G$2:$H$100,2,FALSE),FALSE))</f>
        <v/>
      </c>
      <c r="AC27" s="1">
        <f>IF(ISERROR(VLOOKUP($B27,[1]Cost!$C$5:$CZ$500,VLOOKUP(AC$9,'[1]Table Name'!$G$2:$H$100,2,FALSE),FALSE)),"",VLOOKUP($B27,[1]Cost!$C$5:$CZ$500,VLOOKUP(AC$9,'[1]Table Name'!$G$2:$H$100,2,FALSE),FALSE))</f>
        <v/>
      </c>
      <c r="AD27" s="1">
        <f>IF(ISERROR(VLOOKUP($B27,[1]Cost!$C$5:$CZ$500,VLOOKUP(AD$9,'[1]Table Name'!$G$2:$H$100,2,FALSE),FALSE)),"",VLOOKUP($B27,[1]Cost!$C$5:$CZ$500,VLOOKUP(AD$9,'[1]Table Name'!$G$2:$H$100,2,FALSE),FALSE))</f>
        <v/>
      </c>
      <c r="AE27" s="1">
        <f>IF(ISERROR(VLOOKUP($B27,[1]Cost!$C$5:$CZ$500,VLOOKUP(AE$9,'[1]Table Name'!$G$2:$H$100,2,FALSE),FALSE)),"",VLOOKUP($B27,[1]Cost!$C$5:$CZ$500,VLOOKUP(AE$9,'[1]Table Name'!$G$2:$H$100,2,FALSE),FALSE))</f>
        <v/>
      </c>
      <c r="AF27" s="1">
        <f>IF(ISERROR(VLOOKUP($B27,[1]Cost!$C$5:$CZ$500,VLOOKUP(AF$9,'[1]Table Name'!$G$2:$H$100,2,FALSE),FALSE)),"",VLOOKUP($B27,[1]Cost!$C$5:$CZ$500,VLOOKUP(AF$9,'[1]Table Name'!$G$2:$H$100,2,FALSE),FALSE))</f>
        <v/>
      </c>
      <c r="AG27" s="1">
        <f>IF(ISERROR(VLOOKUP($B27,[1]Cost!$C$5:$CZ$500,VLOOKUP(AG$9,'[1]Table Name'!$G$2:$H$100,2,FALSE),FALSE)),"",VLOOKUP($B27,[1]Cost!$C$5:$CZ$500,VLOOKUP(AG$9,'[1]Table Name'!$G$2:$H$100,2,FALSE),FALSE))</f>
        <v/>
      </c>
      <c r="AH27" s="1">
        <f>IF(ISERROR(VLOOKUP($B27,[1]Cost!$C$5:$CZ$500,VLOOKUP(AH$9,'[1]Table Name'!$G$2:$H$100,2,FALSE),FALSE)),"",VLOOKUP($B27,[1]Cost!$C$5:$CZ$500,VLOOKUP(AH$9,'[1]Table Name'!$G$2:$H$100,2,FALSE),FALSE))</f>
        <v/>
      </c>
      <c r="AI27" s="1">
        <f>IF(ISERROR(VLOOKUP($B27,[1]Cost!$C$5:$CZ$500,VLOOKUP(AI$9,'[1]Table Name'!$G$2:$H$100,2,FALSE),FALSE)),"",VLOOKUP($B27,[1]Cost!$C$5:$CZ$500,VLOOKUP(AI$9,'[1]Table Name'!$G$2:$H$100,2,FALSE),FALSE))</f>
        <v/>
      </c>
      <c r="AJ27" s="1">
        <f>IF(ISERROR(VLOOKUP($B27,[1]Cost!$C$5:$CZ$500,VLOOKUP(AJ$9,'[1]Table Name'!$G$2:$H$100,2,FALSE),FALSE)),"",VLOOKUP($B27,[1]Cost!$C$5:$CZ$500,VLOOKUP(AJ$9,'[1]Table Name'!$G$2:$H$100,2,FALSE),FALSE))</f>
        <v/>
      </c>
      <c r="AK27" s="1">
        <f>IF(ISERROR(VLOOKUP($B27,[1]Cost!$C$5:$CZ$500,VLOOKUP(AK$9,'[1]Table Name'!$G$2:$H$100,2,FALSE),FALSE)),"",VLOOKUP($B27,[1]Cost!$C$5:$CZ$500,VLOOKUP(AK$9,'[1]Table Name'!$G$2:$H$100,2,FALSE),FALSE))</f>
        <v/>
      </c>
      <c r="AL27" s="1">
        <f>IF(ISERROR(VLOOKUP($B27,[1]Cost!$C$5:$CZ$500,VLOOKUP(AL$9,'[1]Table Name'!$G$2:$H$100,2,FALSE),FALSE)),"",VLOOKUP($B27,[1]Cost!$C$5:$CZ$500,VLOOKUP(AL$9,'[1]Table Name'!$G$2:$H$100,2,FALSE),FALSE))</f>
        <v/>
      </c>
      <c r="AM27" s="1">
        <f>IF(ISERROR(VLOOKUP($B27,[1]Cost!$C$5:$CZ$500,VLOOKUP(AM$9,'[1]Table Name'!$G$2:$H$100,2,FALSE),FALSE)),"",VLOOKUP($B27,[1]Cost!$C$5:$CZ$500,VLOOKUP(AM$9,'[1]Table Name'!$G$2:$H$100,2,FALSE),FALSE))</f>
        <v/>
      </c>
      <c r="AN27" s="1">
        <f>IF(ISERROR(VLOOKUP($B27,[1]Cost!$C$5:$CZ$500,VLOOKUP(AN$9,'[1]Table Name'!$G$2:$H$100,2,FALSE),FALSE)),"",VLOOKUP($B27,[1]Cost!$C$5:$CZ$500,VLOOKUP(AN$9,'[1]Table Name'!$G$2:$H$100,2,FALSE),FALSE))</f>
        <v/>
      </c>
      <c r="AO27" s="1">
        <f>IF(ISERROR(VLOOKUP($B27,[1]Cost!$C$5:$CZ$500,VLOOKUP(AO$9,'[1]Table Name'!$G$2:$H$100,2,FALSE),FALSE)),"",VLOOKUP($B27,[1]Cost!$C$5:$CZ$500,VLOOKUP(AO$9,'[1]Table Name'!$G$2:$H$100,2,FALSE),FALSE))</f>
        <v/>
      </c>
      <c r="AP27" s="1">
        <f>IF(ISERROR(VLOOKUP($B27,[1]Cost!$C$5:$CZ$500,VLOOKUP(AP$9,'[1]Table Name'!$G$2:$H$100,2,FALSE),FALSE)),"",VLOOKUP($B27,[1]Cost!$C$5:$CZ$500,VLOOKUP(AP$9,'[1]Table Name'!$G$2:$H$100,2,FALSE),FALSE))</f>
        <v/>
      </c>
      <c r="AQ27" s="1">
        <f>IF(ISERROR(VLOOKUP($B27,[1]Cost!$C$5:$CZ$500,VLOOKUP(AQ$9,'[1]Table Name'!$G$2:$H$100,2,FALSE),FALSE)),"",VLOOKUP($B27,[1]Cost!$C$5:$CZ$500,VLOOKUP(AQ$9,'[1]Table Name'!$G$2:$H$100,2,FALSE),FALSE))</f>
        <v/>
      </c>
      <c r="AR27" s="1">
        <f>IF(ISERROR(VLOOKUP($B27,[1]Cost!$C$5:$CZ$500,VLOOKUP(AR$9,'[1]Table Name'!$G$2:$H$100,2,FALSE),FALSE)),"",VLOOKUP($B27,[1]Cost!$C$5:$CZ$500,VLOOKUP(AR$9,'[1]Table Name'!$G$2:$H$100,2,FALSE),FALSE))</f>
        <v/>
      </c>
      <c r="AS27" s="1">
        <f>IF(ISERROR(VLOOKUP($B27,[1]Cost!$C$5:$CZ$500,VLOOKUP(AS$9,'[1]Table Name'!$G$2:$H$100,2,FALSE),FALSE)),"",VLOOKUP($B27,[1]Cost!$C$5:$CZ$500,VLOOKUP(AS$9,'[1]Table Name'!$G$2:$H$100,2,FALSE),FALSE))</f>
        <v/>
      </c>
      <c r="AT27" s="1">
        <f>IF(ISERROR(VLOOKUP($B27,[1]Cost!$C$5:$CZ$500,VLOOKUP(AT$9,'[1]Table Name'!$G$2:$H$100,2,FALSE),FALSE)),"",VLOOKUP($B27,[1]Cost!$C$5:$CZ$500,VLOOKUP(AT$9,'[1]Table Name'!$G$2:$H$100,2,FALSE),FALSE))</f>
        <v/>
      </c>
      <c r="AU27" s="1">
        <f>IF(ISERROR(VLOOKUP($B27,[1]Cost!$C$5:$CZ$500,VLOOKUP(AU$9,'[1]Table Name'!$G$2:$H$100,2,FALSE),FALSE)),"",VLOOKUP($B27,[1]Cost!$C$5:$CZ$500,VLOOKUP(AU$9,'[1]Table Name'!$G$2:$H$100,2,FALSE),FALSE))</f>
        <v/>
      </c>
      <c r="AV27" s="1">
        <f>IF(ISERROR(VLOOKUP($B27,[1]Cost!$C$5:$CZ$500,VLOOKUP(AV$9,'[1]Table Name'!$G$2:$H$100,2,FALSE),FALSE)),"",VLOOKUP($B27,[1]Cost!$C$5:$CZ$500,VLOOKUP(AV$9,'[1]Table Name'!$G$2:$H$100,2,FALSE),FALSE))</f>
        <v/>
      </c>
      <c r="AW27" s="1">
        <f>IF(ISERROR(VLOOKUP($B27,[1]Cost!$C$5:$CZ$500,VLOOKUP(AW$9,'[1]Table Name'!$G$2:$H$100,2,FALSE),FALSE)),"",VLOOKUP($B27,[1]Cost!$C$5:$CZ$500,VLOOKUP(AW$9,'[1]Table Name'!$G$2:$H$100,2,FALSE),FALSE))</f>
        <v/>
      </c>
      <c r="AX27" s="1">
        <f>IF(ISERROR(VLOOKUP($B27,[1]Cost!$C$5:$CZ$500,VLOOKUP(AX$9,'[1]Table Name'!$G$2:$H$100,2,FALSE),FALSE)),"",VLOOKUP($B27,[1]Cost!$C$5:$CZ$500,VLOOKUP(AX$9,'[1]Table Name'!$G$2:$H$100,2,FALSE),FALSE))</f>
        <v/>
      </c>
      <c r="AY27" s="1">
        <f>IF(ISERROR(VLOOKUP($B27,[1]Cost!$C$5:$CZ$500,VLOOKUP(AY$9,'[1]Table Name'!$G$2:$H$100,2,FALSE),FALSE)),"",VLOOKUP($B27,[1]Cost!$C$5:$CZ$500,VLOOKUP(AY$9,'[1]Table Name'!$G$2:$H$100,2,FALSE),FALSE))</f>
        <v/>
      </c>
      <c r="AZ27" s="1">
        <f>IF(ISERROR(VLOOKUP($B27,[1]Cost!$C$5:$CZ$500,VLOOKUP(AZ$9,'[1]Table Name'!$G$2:$H$100,2,FALSE),FALSE)),"",VLOOKUP($B27,[1]Cost!$C$5:$CZ$500,VLOOKUP(AZ$9,'[1]Table Name'!$G$2:$H$100,2,FALSE),FALSE))</f>
        <v/>
      </c>
      <c r="BA27" s="1">
        <f>IF(ISERROR(VLOOKUP($B27,[1]Cost!$C$5:$CZ$500,VLOOKUP(BA$9,'[1]Table Name'!$G$2:$H$100,2,FALSE),FALSE)),"",VLOOKUP($B27,[1]Cost!$C$5:$CZ$500,VLOOKUP(BA$9,'[1]Table Name'!$G$2:$H$100,2,FALSE),FALSE))</f>
        <v/>
      </c>
      <c r="BB27" s="1">
        <f>IF(ISERROR(VLOOKUP($B27,[1]Cost!$C$5:$CZ$500,VLOOKUP(BB$9,'[1]Table Name'!$G$2:$H$100,2,FALSE),FALSE)),"",VLOOKUP($B27,[1]Cost!$C$5:$CZ$500,VLOOKUP(BB$9,'[1]Table Name'!$G$2:$H$100,2,FALSE),FALSE))</f>
        <v/>
      </c>
      <c r="BC27" s="1">
        <f>IF(ISERROR(VLOOKUP($B27,[1]Cost!$C$5:$CZ$500,VLOOKUP(BC$9,'[1]Table Name'!$G$2:$H$100,2,FALSE),FALSE)),"",VLOOKUP($B27,[1]Cost!$C$5:$CZ$500,VLOOKUP(BC$9,'[1]Table Name'!$G$2:$H$100,2,FALSE),FALSE))</f>
        <v/>
      </c>
      <c r="BD27" s="1">
        <f>IF(ISERROR(VLOOKUP($B27,[1]Cost!$C$5:$CZ$500,VLOOKUP(BD$9,'[1]Table Name'!$G$2:$H$100,2,FALSE),FALSE)),"",VLOOKUP($B27,[1]Cost!$C$5:$CZ$500,VLOOKUP(BD$9,'[1]Table Name'!$G$2:$H$100,2,FALSE),FALSE))</f>
        <v/>
      </c>
      <c r="BE27" s="1">
        <f>IF(ISERROR(VLOOKUP($B27,[1]Cost!$C$5:$CZ$500,VLOOKUP(BE$9,'[1]Table Name'!$G$2:$H$100,2,FALSE),FALSE)),"",VLOOKUP($B27,[1]Cost!$C$5:$CZ$500,VLOOKUP(BE$9,'[1]Table Name'!$G$2:$H$100,2,FALSE),FALSE))</f>
        <v/>
      </c>
      <c r="BF27" s="1">
        <f>IF(ISERROR(VLOOKUP($B27,[1]Cost!$C$5:$CZ$500,VLOOKUP(BF$9,'[1]Table Name'!$G$2:$H$100,2,FALSE),FALSE)),"",VLOOKUP($B27,[1]Cost!$C$5:$CZ$500,VLOOKUP(BF$9,'[1]Table Name'!$G$2:$H$100,2,FALSE),FALSE))</f>
        <v/>
      </c>
      <c r="BG27" s="1">
        <f>IF(ISERROR(VLOOKUP($B27,[1]Cost!$C$5:$CZ$500,VLOOKUP(BG$9,'[1]Table Name'!$G$2:$H$100,2,FALSE),FALSE)),"",VLOOKUP($B27,[1]Cost!$C$5:$CZ$500,VLOOKUP(BG$9,'[1]Table Name'!$G$2:$H$100,2,FALSE),FALSE))</f>
        <v/>
      </c>
      <c r="BH27" s="1">
        <f>IF(ISERROR(VLOOKUP($B27,[1]Cost!$C$5:$CZ$500,VLOOKUP(BH$9,'[1]Table Name'!$G$2:$H$100,2,FALSE),FALSE)),"",VLOOKUP($B27,[1]Cost!$C$5:$CZ$500,VLOOKUP(BH$9,'[1]Table Name'!$G$2:$H$100,2,FALSE),FALSE))</f>
        <v/>
      </c>
      <c r="BI27" s="1">
        <f>IF(ISERROR(VLOOKUP($B27,[1]Cost!$C$5:$CZ$500,VLOOKUP(BI$9,'[1]Table Name'!$G$2:$H$100,2,FALSE),FALSE)),"",VLOOKUP($B27,[1]Cost!$C$5:$CZ$500,VLOOKUP(BI$9,'[1]Table Name'!$G$2:$H$100,2,FALSE),FALSE))</f>
        <v/>
      </c>
      <c r="BJ27" s="1">
        <f>IF(ISERROR(VLOOKUP($B27,[1]Cost!$C$5:$CZ$500,VLOOKUP(BJ$9,'[1]Table Name'!$G$2:$H$100,2,FALSE),FALSE)),"",VLOOKUP($B27,[1]Cost!$C$5:$CZ$500,VLOOKUP(BJ$9,'[1]Table Name'!$G$2:$H$100,2,FALSE),FALSE))</f>
        <v/>
      </c>
      <c r="BK27" s="1">
        <f>IF(ISERROR(VLOOKUP($B27,[1]Cost!$C$5:$CZ$500,VLOOKUP(BK$9,'[1]Table Name'!$G$2:$H$100,2,FALSE),FALSE)),"",VLOOKUP($B27,[1]Cost!$C$5:$CZ$500,VLOOKUP(BK$9,'[1]Table Name'!$G$2:$H$100,2,FALSE),FALSE))</f>
        <v/>
      </c>
      <c r="BL27" s="1">
        <f>IF(ISERROR(VLOOKUP($B27,[1]Cost!$C$5:$CZ$500,VLOOKUP(BL$9,'[1]Table Name'!$G$2:$H$100,2,FALSE),FALSE)),"",VLOOKUP($B27,[1]Cost!$C$5:$CZ$500,VLOOKUP(BL$9,'[1]Table Name'!$G$2:$H$100,2,FALSE),FALSE))</f>
        <v/>
      </c>
      <c r="BM27" s="1">
        <f>IF(ISERROR(VLOOKUP($B27,[1]Cost!$C$5:$CZ$500,VLOOKUP(BM$9,'[1]Table Name'!$G$2:$H$100,2,FALSE),FALSE)),"",VLOOKUP($B27,[1]Cost!$C$5:$CZ$500,VLOOKUP(BM$9,'[1]Table Name'!$G$2:$H$100,2,FALSE),FALSE))</f>
        <v/>
      </c>
      <c r="BN27" s="1">
        <f>IF(ISERROR(VLOOKUP($B27,[1]Cost!$C$5:$CZ$500,VLOOKUP(BN$9,'[1]Table Name'!$G$2:$H$100,2,FALSE),FALSE)),"",VLOOKUP($B27,[1]Cost!$C$5:$CZ$500,VLOOKUP(BN$9,'[1]Table Name'!$G$2:$H$100,2,FALSE),FALSE))</f>
        <v/>
      </c>
      <c r="BO27" s="1">
        <f>IF(ISERROR(VLOOKUP($B27,[1]Cost!$C$5:$CZ$500,VLOOKUP(BO$9,'[1]Table Name'!$G$2:$H$100,2,FALSE),FALSE)),"",VLOOKUP($B27,[1]Cost!$C$5:$CZ$500,VLOOKUP(BO$9,'[1]Table Name'!$G$2:$H$100,2,FALSE),FALSE))</f>
        <v/>
      </c>
      <c r="BP27" s="1">
        <f>IF(ISERROR(VLOOKUP($B27,[1]Cost!$C$5:$CZ$500,VLOOKUP(BP$9,'[1]Table Name'!$G$2:$H$100,2,FALSE),FALSE)),"",VLOOKUP($B27,[1]Cost!$C$5:$CZ$500,VLOOKUP(BP$9,'[1]Table Name'!$G$2:$H$100,2,FALSE),FALSE))</f>
        <v/>
      </c>
      <c r="BQ27" s="1">
        <f>IF(ISERROR(VLOOKUP($B27,[1]Cost!$C$5:$CZ$500,VLOOKUP(BQ$9,'[1]Table Name'!$G$2:$H$100,2,FALSE),FALSE)),"",VLOOKUP($B27,[1]Cost!$C$5:$CZ$500,VLOOKUP(BQ$9,'[1]Table Name'!$G$2:$H$100,2,FALSE),FALSE))</f>
        <v/>
      </c>
      <c r="BR27" s="1">
        <f>IF(ISERROR(VLOOKUP($B27,[1]Cost!$C$5:$CZ$500,VLOOKUP(BR$9,'[1]Table Name'!$G$2:$H$100,2,FALSE),FALSE)),"",VLOOKUP($B27,[1]Cost!$C$5:$CZ$500,VLOOKUP(BR$9,'[1]Table Name'!$G$2:$H$100,2,FALSE),FALSE))</f>
        <v/>
      </c>
      <c r="BS27" s="1">
        <f>IF(ISERROR(VLOOKUP($B27,[1]Cost!$C$5:$CZ$500,VLOOKUP(BS$9,'[1]Table Name'!$G$2:$H$100,2,FALSE),FALSE)),"",VLOOKUP($B27,[1]Cost!$C$5:$CZ$500,VLOOKUP(BS$9,'[1]Table Name'!$G$2:$H$100,2,FALSE),FALSE))</f>
        <v/>
      </c>
      <c r="BT27" s="1">
        <f>IF(ISERROR(VLOOKUP($B27,[1]Cost!$C$5:$CZ$500,VLOOKUP(BT$9,'[1]Table Name'!$G$2:$H$100,2,FALSE),FALSE)),"",VLOOKUP($B27,[1]Cost!$C$5:$CZ$500,VLOOKUP(BT$9,'[1]Table Name'!$G$2:$H$100,2,FALSE),FALSE))</f>
        <v/>
      </c>
      <c r="BU27" s="1">
        <f>IF(ISERROR(VLOOKUP($B27,[1]Cost!$C$5:$CZ$500,VLOOKUP(BU$9,'[1]Table Name'!$G$2:$H$100,2,FALSE),FALSE)),"",VLOOKUP($B27,[1]Cost!$C$5:$CZ$500,VLOOKUP(BU$9,'[1]Table Name'!$G$2:$H$100,2,FALSE),FALSE))</f>
        <v/>
      </c>
      <c r="BV27" s="1">
        <f>IF(ISERROR(VLOOKUP($B27,[1]Cost!$C$5:$CZ$500,VLOOKUP(BV$9,'[1]Table Name'!$G$2:$H$100,2,FALSE),FALSE)),"",VLOOKUP($B27,[1]Cost!$C$5:$CZ$500,VLOOKUP(BV$9,'[1]Table Name'!$G$2:$H$100,2,FALSE),FALSE))</f>
        <v/>
      </c>
      <c r="BW27" s="1">
        <f>IF(ISERROR(VLOOKUP($B27,[1]Cost!$C$5:$CZ$500,VLOOKUP(BW$9,'[1]Table Name'!$G$2:$H$100,2,FALSE),FALSE)),"",VLOOKUP($B27,[1]Cost!$C$5:$CZ$500,VLOOKUP(BW$9,'[1]Table Name'!$G$2:$H$100,2,FALSE),FALSE))</f>
        <v/>
      </c>
      <c r="BX27" s="1">
        <f>IF(ISERROR(VLOOKUP($B27,[1]Cost!$C$5:$CZ$500,VLOOKUP(BX$9,'[1]Table Name'!$G$2:$H$100,2,FALSE),FALSE)),"",VLOOKUP($B27,[1]Cost!$C$5:$CZ$500,VLOOKUP(BX$9,'[1]Table Name'!$G$2:$H$100,2,FALSE),FALSE))</f>
        <v/>
      </c>
      <c r="BY27" s="1">
        <f>IF(ISERROR(VLOOKUP($B27,[1]Cost!$C$5:$CZ$500,VLOOKUP(BY$9,'[1]Table Name'!$G$2:$H$100,2,FALSE),FALSE)),"",VLOOKUP($B27,[1]Cost!$C$5:$CZ$500,VLOOKUP(BY$9,'[1]Table Name'!$G$2:$H$100,2,FALSE),FALSE))</f>
        <v/>
      </c>
      <c r="BZ27" s="137">
        <f>IF(ISERROR(VLOOKUP($B27,[1]Cost!$C$5:$CZ$500,VLOOKUP(BZ$9,'[1]Table Name'!$G$2:$H$100,2,FALSE),FALSE)),"",VLOOKUP($B27,[1]Cost!$C$5:$CZ$500,VLOOKUP(BZ$9,'[1]Table Name'!$G$2:$H$100,2,FALSE),FALSE))</f>
        <v/>
      </c>
      <c r="CA27" s="1">
        <f>IF(ISERROR(VLOOKUP($B27,[1]Cost!$C$5:$CZ$500,VLOOKUP(CA$9,'[1]Table Name'!$G$2:$H$100,2,FALSE),FALSE)),"",VLOOKUP($B27,[1]Cost!$C$5:$CZ$500,VLOOKUP(CA$9,'[1]Table Name'!$G$2:$H$100,2,FALSE),FALSE))</f>
        <v/>
      </c>
      <c r="CB27" s="1">
        <f>IF(ISERROR(VLOOKUP($B27,[1]Cost!$C$5:$CZ$500,VLOOKUP(CB$9,'[1]Table Name'!$G$2:$H$100,2,FALSE),FALSE)),"",VLOOKUP($B27,[1]Cost!$C$5:$CZ$500,VLOOKUP(CB$9,'[1]Table Name'!$G$2:$H$100,2,FALSE),FALSE))</f>
        <v/>
      </c>
      <c r="CC27" s="1">
        <f>IF(ISERROR(VLOOKUP($B27,[1]Cost!$C$5:$CZ$500,VLOOKUP(CC$9,'[1]Table Name'!$G$2:$H$100,2,FALSE),FALSE)),"",VLOOKUP($B27,[1]Cost!$C$5:$CZ$500,VLOOKUP(CC$9,'[1]Table Name'!$G$2:$H$100,2,FALSE),FALSE))</f>
        <v/>
      </c>
      <c r="CD27" s="3" t="n"/>
      <c r="CE27" s="3" t="n"/>
      <c r="CF27" s="3" t="n"/>
      <c r="CG27" s="3" t="n"/>
      <c r="CH27" s="3" t="n"/>
      <c r="CI27" s="3" t="n"/>
      <c r="CJ27" s="3" t="n"/>
    </row>
    <row r="28">
      <c r="B28" s="1">
        <f t="array" ref="B28">IF(ISERROR(INDEX([1]Cost!$C$5:$C$361,MATCH(0,COUNTIF(B$9:B27,[1]Cost!$C$5:$C$361)+([1]Cost!$D$5:$D$361&lt;&gt;$B$4),0))),"",INDEX([1]Cost!$C$5:$C$361,MATCH(0,COUNTIF(B$9:B27,[1]Cost!$C$5:$C$361)+([1]Cost!$D$5:$D$361&lt;&gt;$B$4),0)))</f>
        <v/>
      </c>
      <c r="C28" s="1">
        <f>IF(ISERROR(VLOOKUP($B28,[1]Cost!$C$5:$CZ$500,VLOOKUP(C$9,'[1]Table Name'!$G$2:$H$100,2,FALSE),FALSE)),"",VLOOKUP($B28,[1]Cost!$C$5:$CZ$500,VLOOKUP(C$9,'[1]Table Name'!$G$2:$H$100,2,FALSE),FALSE))</f>
        <v/>
      </c>
      <c r="D28" s="1">
        <f>IF(ISERROR(VLOOKUP($B28,[1]Cost!$C$5:$CZ$500,VLOOKUP(D$9,'[1]Table Name'!$G$2:$H$100,2,FALSE),FALSE)),"",VLOOKUP($B28,[1]Cost!$C$5:$CZ$500,VLOOKUP(D$9,'[1]Table Name'!$G$2:$H$100,2,FALSE),FALSE))</f>
        <v/>
      </c>
      <c r="E28" s="1">
        <f>IF(ISERROR(VLOOKUP($B28,[1]Cost!$C$5:$CZ$500,VLOOKUP(E$9,'[1]Table Name'!$G$2:$H$100,2,FALSE),FALSE)),"",VLOOKUP($B28,[1]Cost!$C$5:$CZ$500,VLOOKUP(E$9,'[1]Table Name'!$G$2:$H$100,2,FALSE),FALSE))</f>
        <v/>
      </c>
      <c r="F28" s="1">
        <f>IF(ISERROR(VLOOKUP($B28,[1]Cost!$C$5:$CZ$500,VLOOKUP(F$9,'[1]Table Name'!$G$2:$H$100,2,FALSE),FALSE)),"",VLOOKUP($B28,[1]Cost!$C$5:$CZ$500,VLOOKUP(F$9,'[1]Table Name'!$G$2:$H$100,2,FALSE),FALSE))</f>
        <v/>
      </c>
      <c r="G28" s="1">
        <f>IF(ISERROR(VLOOKUP($B28,[1]Cost!$C$5:$CZ$500,VLOOKUP(G$9,'[1]Table Name'!$G$2:$H$100,2,FALSE),FALSE)),"",VLOOKUP($B28,[1]Cost!$C$5:$CZ$500,VLOOKUP(G$9,'[1]Table Name'!$G$2:$H$100,2,FALSE),FALSE))</f>
        <v/>
      </c>
      <c r="H28" s="1">
        <f>IF(ISERROR(VLOOKUP($B28,[1]Cost!$C$5:$CZ$500,VLOOKUP(H$9,'[1]Table Name'!$G$2:$H$100,2,FALSE),FALSE)),"",VLOOKUP($B28,[1]Cost!$C$5:$CZ$500,VLOOKUP(H$9,'[1]Table Name'!$G$2:$H$100,2,FALSE),FALSE))</f>
        <v/>
      </c>
      <c r="I28" s="1">
        <f>IF(ISERROR(VLOOKUP($B28,[1]Cost!$C$5:$CZ$500,VLOOKUP(I$9,'[1]Table Name'!$G$2:$H$100,2,FALSE),FALSE)),"",VLOOKUP($B28,[1]Cost!$C$5:$CZ$500,VLOOKUP(I$9,'[1]Table Name'!$G$2:$H$100,2,FALSE),FALSE))</f>
        <v/>
      </c>
      <c r="J28" s="1">
        <f>IF(ISERROR(VLOOKUP($B28,[1]Cost!$C$5:$CZ$500,VLOOKUP(J$9,'[1]Table Name'!$G$2:$H$100,2,FALSE),FALSE)),"",VLOOKUP($B28,[1]Cost!$C$5:$CZ$500,VLOOKUP(J$9,'[1]Table Name'!$G$2:$H$100,2,FALSE),FALSE))</f>
        <v/>
      </c>
      <c r="K28" s="1">
        <f>IF(ISERROR(VLOOKUP($B28,[1]Cost!$C$5:$CZ$500,VLOOKUP(K$9,'[1]Table Name'!$G$2:$H$100,2,FALSE),FALSE)),"",VLOOKUP($B28,[1]Cost!$C$5:$CZ$500,VLOOKUP(K$9,'[1]Table Name'!$G$2:$H$100,2,FALSE),FALSE))</f>
        <v/>
      </c>
      <c r="L28" s="1">
        <f>IF(ISERROR(VLOOKUP($B28,[1]Cost!$C$5:$CZ$500,VLOOKUP(L$9,'[1]Table Name'!$G$2:$H$100,2,FALSE),FALSE)),"",VLOOKUP($B28,[1]Cost!$C$5:$CZ$500,VLOOKUP(L$9,'[1]Table Name'!$G$2:$H$100,2,FALSE),FALSE))</f>
        <v/>
      </c>
      <c r="M28" s="1">
        <f>IF(ISERROR(VLOOKUP($B28,[1]Cost!$C$5:$CZ$500,VLOOKUP(M$9,'[1]Table Name'!$G$2:$H$100,2,FALSE),FALSE)),"",VLOOKUP($B28,[1]Cost!$C$5:$CZ$500,VLOOKUP(M$9,'[1]Table Name'!$G$2:$H$100,2,FALSE),FALSE))</f>
        <v/>
      </c>
      <c r="N28" s="1">
        <f>IF(ISERROR(VLOOKUP($B28,[1]Cost!$C$5:$CZ$500,VLOOKUP(N$9,'[1]Table Name'!$G$2:$H$100,2,FALSE),FALSE)),"",VLOOKUP($B28,[1]Cost!$C$5:$CZ$500,VLOOKUP(N$9,'[1]Table Name'!$G$2:$H$100,2,FALSE),FALSE))</f>
        <v/>
      </c>
      <c r="O28" s="1">
        <f>IF(ISERROR(VLOOKUP($B28,[1]Cost!$C$5:$CZ$500,VLOOKUP(O$9,'[1]Table Name'!$G$2:$H$100,2,FALSE),FALSE)),"",VLOOKUP($B28,[1]Cost!$C$5:$CZ$500,VLOOKUP(O$9,'[1]Table Name'!$G$2:$H$100,2,FALSE),FALSE))</f>
        <v/>
      </c>
      <c r="P28" s="1">
        <f>IF(ISERROR(VLOOKUP($B28,[1]Cost!$C$5:$CZ$500,VLOOKUP(P$9,'[1]Table Name'!$G$2:$H$100,2,FALSE),FALSE)),"",VLOOKUP($B28,[1]Cost!$C$5:$CZ$500,VLOOKUP(P$9,'[1]Table Name'!$G$2:$H$100,2,FALSE),FALSE))</f>
        <v/>
      </c>
      <c r="Q28" s="1">
        <f>IF(ISERROR(VLOOKUP($B28,[1]Cost!$C$5:$CZ$500,VLOOKUP(Q$9,'[1]Table Name'!$G$2:$H$100,2,FALSE),FALSE)),"",VLOOKUP($B28,[1]Cost!$C$5:$CZ$500,VLOOKUP(Q$9,'[1]Table Name'!$G$2:$H$100,2,FALSE),FALSE))</f>
        <v/>
      </c>
      <c r="R28" s="1">
        <f>IF(ISERROR(VLOOKUP($B28,[1]Cost!$C$5:$CZ$500,VLOOKUP(R$9,'[1]Table Name'!$G$2:$H$100,2,FALSE),FALSE)),"",VLOOKUP($B28,[1]Cost!$C$5:$CZ$500,VLOOKUP(R$9,'[1]Table Name'!$G$2:$H$100,2,FALSE),FALSE))</f>
        <v/>
      </c>
      <c r="S28" s="1">
        <f>IF(ISERROR(VLOOKUP($B28,[1]Cost!$C$5:$CZ$500,VLOOKUP(S$9,'[1]Table Name'!$G$2:$H$100,2,FALSE),FALSE)),"",VLOOKUP($B28,[1]Cost!$C$5:$CZ$500,VLOOKUP(S$9,'[1]Table Name'!$G$2:$H$100,2,FALSE),FALSE))</f>
        <v/>
      </c>
      <c r="T28" s="1">
        <f>IF(ISERROR(VLOOKUP($B28,[1]Cost!$C$5:$CZ$500,VLOOKUP(T$9,'[1]Table Name'!$G$2:$H$100,2,FALSE),FALSE)),"",VLOOKUP($B28,[1]Cost!$C$5:$CZ$500,VLOOKUP(T$9,'[1]Table Name'!$G$2:$H$100,2,FALSE),FALSE))</f>
        <v/>
      </c>
      <c r="U28" s="1">
        <f>IF(ISERROR(VLOOKUP($B28,[1]Cost!$C$5:$CZ$500,VLOOKUP(U$9,'[1]Table Name'!$G$2:$H$100,2,FALSE),FALSE)),"",VLOOKUP($B28,[1]Cost!$C$5:$CZ$500,VLOOKUP(U$9,'[1]Table Name'!$G$2:$H$100,2,FALSE),FALSE))</f>
        <v/>
      </c>
      <c r="V28" s="1">
        <f>IF(ISERROR(VLOOKUP($B28,[1]Cost!$C$5:$CZ$500,VLOOKUP(V$9,'[1]Table Name'!$G$2:$H$100,2,FALSE),FALSE)),"",VLOOKUP($B28,[1]Cost!$C$5:$CZ$500,VLOOKUP(V$9,'[1]Table Name'!$G$2:$H$100,2,FALSE),FALSE))</f>
        <v/>
      </c>
      <c r="W28" s="1">
        <f>IF(ISERROR(VLOOKUP($B28,[1]Cost!$C$5:$CZ$500,VLOOKUP(W$9,'[1]Table Name'!$G$2:$H$100,2,FALSE),FALSE)),"",VLOOKUP($B28,[1]Cost!$C$5:$CZ$500,VLOOKUP(W$9,'[1]Table Name'!$G$2:$H$100,2,FALSE),FALSE))</f>
        <v/>
      </c>
      <c r="X28" s="1">
        <f>IF(ISERROR(VLOOKUP($B28,[1]Cost!$C$5:$CZ$500,VLOOKUP(X$9,'[1]Table Name'!$G$2:$H$100,2,FALSE),FALSE)),0,VLOOKUP($B28,[1]Cost!$C$5:$CZ$500,VLOOKUP(X$9,'[1]Table Name'!$G$2:$H$100,2,FALSE),FALSE))</f>
        <v/>
      </c>
      <c r="Y28" s="1">
        <f>IF(ISERROR(VLOOKUP($B28,[1]Cost!$C$5:$CZ$500,VLOOKUP(Y$9,'[1]Table Name'!$G$2:$H$100,2,FALSE),FALSE)),"",VLOOKUP($B28,[1]Cost!$C$5:$CZ$500,VLOOKUP(Y$9,'[1]Table Name'!$G$2:$H$100,2,FALSE),FALSE))</f>
        <v/>
      </c>
      <c r="Z28" s="11">
        <f>IF(ISERROR(VLOOKUP($B28,[1]Cost!$C$5:$CZ$500,VLOOKUP(Z$9,'[1]Table Name'!$G$2:$H$100,2,FALSE),FALSE)),"",VLOOKUP($B28,[1]Cost!$C$5:$CZ$500,VLOOKUP(Z$9,'[1]Table Name'!$G$2:$H$100,2,FALSE),FALSE))</f>
        <v/>
      </c>
      <c r="AA28" s="1">
        <f>IF(ISERROR(VLOOKUP($B28,[1]Cost!$C$5:$CZ$500,VLOOKUP(AA$9,'[1]Table Name'!$G$2:$H$100,2,FALSE),FALSE)),"",VLOOKUP($B28,[1]Cost!$C$5:$CZ$500,VLOOKUP(AA$9,'[1]Table Name'!$G$2:$H$100,2,FALSE),FALSE))</f>
        <v/>
      </c>
      <c r="AB28" s="1">
        <f>IF(ISERROR(VLOOKUP($B28,[1]Cost!$C$5:$CZ$500,VLOOKUP(AB$9,'[1]Table Name'!$G$2:$H$100,2,FALSE),FALSE)),"",VLOOKUP($B28,[1]Cost!$C$5:$CZ$500,VLOOKUP(AB$9,'[1]Table Name'!$G$2:$H$100,2,FALSE),FALSE))</f>
        <v/>
      </c>
      <c r="AC28" s="1">
        <f>IF(ISERROR(VLOOKUP($B28,[1]Cost!$C$5:$CZ$500,VLOOKUP(AC$9,'[1]Table Name'!$G$2:$H$100,2,FALSE),FALSE)),"",VLOOKUP($B28,[1]Cost!$C$5:$CZ$500,VLOOKUP(AC$9,'[1]Table Name'!$G$2:$H$100,2,FALSE),FALSE))</f>
        <v/>
      </c>
      <c r="AD28" s="1">
        <f>IF(ISERROR(VLOOKUP($B28,[1]Cost!$C$5:$CZ$500,VLOOKUP(AD$9,'[1]Table Name'!$G$2:$H$100,2,FALSE),FALSE)),"",VLOOKUP($B28,[1]Cost!$C$5:$CZ$500,VLOOKUP(AD$9,'[1]Table Name'!$G$2:$H$100,2,FALSE),FALSE))</f>
        <v/>
      </c>
      <c r="AE28" s="1">
        <f>IF(ISERROR(VLOOKUP($B28,[1]Cost!$C$5:$CZ$500,VLOOKUP(AE$9,'[1]Table Name'!$G$2:$H$100,2,FALSE),FALSE)),"",VLOOKUP($B28,[1]Cost!$C$5:$CZ$500,VLOOKUP(AE$9,'[1]Table Name'!$G$2:$H$100,2,FALSE),FALSE))</f>
        <v/>
      </c>
      <c r="AF28" s="1">
        <f>IF(ISERROR(VLOOKUP($B28,[1]Cost!$C$5:$CZ$500,VLOOKUP(AF$9,'[1]Table Name'!$G$2:$H$100,2,FALSE),FALSE)),"",VLOOKUP($B28,[1]Cost!$C$5:$CZ$500,VLOOKUP(AF$9,'[1]Table Name'!$G$2:$H$100,2,FALSE),FALSE))</f>
        <v/>
      </c>
      <c r="AG28" s="1">
        <f>IF(ISERROR(VLOOKUP($B28,[1]Cost!$C$5:$CZ$500,VLOOKUP(AG$9,'[1]Table Name'!$G$2:$H$100,2,FALSE),FALSE)),"",VLOOKUP($B28,[1]Cost!$C$5:$CZ$500,VLOOKUP(AG$9,'[1]Table Name'!$G$2:$H$100,2,FALSE),FALSE))</f>
        <v/>
      </c>
      <c r="AH28" s="1">
        <f>IF(ISERROR(VLOOKUP($B28,[1]Cost!$C$5:$CZ$500,VLOOKUP(AH$9,'[1]Table Name'!$G$2:$H$100,2,FALSE),FALSE)),"",VLOOKUP($B28,[1]Cost!$C$5:$CZ$500,VLOOKUP(AH$9,'[1]Table Name'!$G$2:$H$100,2,FALSE),FALSE))</f>
        <v/>
      </c>
      <c r="AI28" s="1">
        <f>IF(ISERROR(VLOOKUP($B28,[1]Cost!$C$5:$CZ$500,VLOOKUP(AI$9,'[1]Table Name'!$G$2:$H$100,2,FALSE),FALSE)),"",VLOOKUP($B28,[1]Cost!$C$5:$CZ$500,VLOOKUP(AI$9,'[1]Table Name'!$G$2:$H$100,2,FALSE),FALSE))</f>
        <v/>
      </c>
      <c r="AJ28" s="1">
        <f>IF(ISERROR(VLOOKUP($B28,[1]Cost!$C$5:$CZ$500,VLOOKUP(AJ$9,'[1]Table Name'!$G$2:$H$100,2,FALSE),FALSE)),"",VLOOKUP($B28,[1]Cost!$C$5:$CZ$500,VLOOKUP(AJ$9,'[1]Table Name'!$G$2:$H$100,2,FALSE),FALSE))</f>
        <v/>
      </c>
      <c r="AK28" s="1">
        <f>IF(ISERROR(VLOOKUP($B28,[1]Cost!$C$5:$CZ$500,VLOOKUP(AK$9,'[1]Table Name'!$G$2:$H$100,2,FALSE),FALSE)),"",VLOOKUP($B28,[1]Cost!$C$5:$CZ$500,VLOOKUP(AK$9,'[1]Table Name'!$G$2:$H$100,2,FALSE),FALSE))</f>
        <v/>
      </c>
      <c r="AL28" s="1">
        <f>IF(ISERROR(VLOOKUP($B28,[1]Cost!$C$5:$CZ$500,VLOOKUP(AL$9,'[1]Table Name'!$G$2:$H$100,2,FALSE),FALSE)),"",VLOOKUP($B28,[1]Cost!$C$5:$CZ$500,VLOOKUP(AL$9,'[1]Table Name'!$G$2:$H$100,2,FALSE),FALSE))</f>
        <v/>
      </c>
      <c r="AM28" s="1">
        <f>IF(ISERROR(VLOOKUP($B28,[1]Cost!$C$5:$CZ$500,VLOOKUP(AM$9,'[1]Table Name'!$G$2:$H$100,2,FALSE),FALSE)),"",VLOOKUP($B28,[1]Cost!$C$5:$CZ$500,VLOOKUP(AM$9,'[1]Table Name'!$G$2:$H$100,2,FALSE),FALSE))</f>
        <v/>
      </c>
      <c r="AN28" s="1">
        <f>IF(ISERROR(VLOOKUP($B28,[1]Cost!$C$5:$CZ$500,VLOOKUP(AN$9,'[1]Table Name'!$G$2:$H$100,2,FALSE),FALSE)),"",VLOOKUP($B28,[1]Cost!$C$5:$CZ$500,VLOOKUP(AN$9,'[1]Table Name'!$G$2:$H$100,2,FALSE),FALSE))</f>
        <v/>
      </c>
      <c r="AO28" s="1">
        <f>IF(ISERROR(VLOOKUP($B28,[1]Cost!$C$5:$CZ$500,VLOOKUP(AO$9,'[1]Table Name'!$G$2:$H$100,2,FALSE),FALSE)),"",VLOOKUP($B28,[1]Cost!$C$5:$CZ$500,VLOOKUP(AO$9,'[1]Table Name'!$G$2:$H$100,2,FALSE),FALSE))</f>
        <v/>
      </c>
      <c r="AP28" s="1">
        <f>IF(ISERROR(VLOOKUP($B28,[1]Cost!$C$5:$CZ$500,VLOOKUP(AP$9,'[1]Table Name'!$G$2:$H$100,2,FALSE),FALSE)),"",VLOOKUP($B28,[1]Cost!$C$5:$CZ$500,VLOOKUP(AP$9,'[1]Table Name'!$G$2:$H$100,2,FALSE),FALSE))</f>
        <v/>
      </c>
      <c r="AQ28" s="1">
        <f>IF(ISERROR(VLOOKUP($B28,[1]Cost!$C$5:$CZ$500,VLOOKUP(AQ$9,'[1]Table Name'!$G$2:$H$100,2,FALSE),FALSE)),"",VLOOKUP($B28,[1]Cost!$C$5:$CZ$500,VLOOKUP(AQ$9,'[1]Table Name'!$G$2:$H$100,2,FALSE),FALSE))</f>
        <v/>
      </c>
      <c r="AR28" s="1">
        <f>IF(ISERROR(VLOOKUP($B28,[1]Cost!$C$5:$CZ$500,VLOOKUP(AR$9,'[1]Table Name'!$G$2:$H$100,2,FALSE),FALSE)),"",VLOOKUP($B28,[1]Cost!$C$5:$CZ$500,VLOOKUP(AR$9,'[1]Table Name'!$G$2:$H$100,2,FALSE),FALSE))</f>
        <v/>
      </c>
      <c r="AS28" s="1">
        <f>IF(ISERROR(VLOOKUP($B28,[1]Cost!$C$5:$CZ$500,VLOOKUP(AS$9,'[1]Table Name'!$G$2:$H$100,2,FALSE),FALSE)),"",VLOOKUP($B28,[1]Cost!$C$5:$CZ$500,VLOOKUP(AS$9,'[1]Table Name'!$G$2:$H$100,2,FALSE),FALSE))</f>
        <v/>
      </c>
      <c r="AT28" s="1">
        <f>IF(ISERROR(VLOOKUP($B28,[1]Cost!$C$5:$CZ$500,VLOOKUP(AT$9,'[1]Table Name'!$G$2:$H$100,2,FALSE),FALSE)),"",VLOOKUP($B28,[1]Cost!$C$5:$CZ$500,VLOOKUP(AT$9,'[1]Table Name'!$G$2:$H$100,2,FALSE),FALSE))</f>
        <v/>
      </c>
      <c r="AU28" s="1">
        <f>IF(ISERROR(VLOOKUP($B28,[1]Cost!$C$5:$CZ$500,VLOOKUP(AU$9,'[1]Table Name'!$G$2:$H$100,2,FALSE),FALSE)),"",VLOOKUP($B28,[1]Cost!$C$5:$CZ$500,VLOOKUP(AU$9,'[1]Table Name'!$G$2:$H$100,2,FALSE),FALSE))</f>
        <v/>
      </c>
      <c r="AV28" s="1">
        <f>IF(ISERROR(VLOOKUP($B28,[1]Cost!$C$5:$CZ$500,VLOOKUP(AV$9,'[1]Table Name'!$G$2:$H$100,2,FALSE),FALSE)),"",VLOOKUP($B28,[1]Cost!$C$5:$CZ$500,VLOOKUP(AV$9,'[1]Table Name'!$G$2:$H$100,2,FALSE),FALSE))</f>
        <v/>
      </c>
      <c r="AW28" s="1">
        <f>IF(ISERROR(VLOOKUP($B28,[1]Cost!$C$5:$CZ$500,VLOOKUP(AW$9,'[1]Table Name'!$G$2:$H$100,2,FALSE),FALSE)),"",VLOOKUP($B28,[1]Cost!$C$5:$CZ$500,VLOOKUP(AW$9,'[1]Table Name'!$G$2:$H$100,2,FALSE),FALSE))</f>
        <v/>
      </c>
      <c r="AX28" s="1">
        <f>IF(ISERROR(VLOOKUP($B28,[1]Cost!$C$5:$CZ$500,VLOOKUP(AX$9,'[1]Table Name'!$G$2:$H$100,2,FALSE),FALSE)),"",VLOOKUP($B28,[1]Cost!$C$5:$CZ$500,VLOOKUP(AX$9,'[1]Table Name'!$G$2:$H$100,2,FALSE),FALSE))</f>
        <v/>
      </c>
      <c r="AY28" s="1">
        <f>IF(ISERROR(VLOOKUP($B28,[1]Cost!$C$5:$CZ$500,VLOOKUP(AY$9,'[1]Table Name'!$G$2:$H$100,2,FALSE),FALSE)),"",VLOOKUP($B28,[1]Cost!$C$5:$CZ$500,VLOOKUP(AY$9,'[1]Table Name'!$G$2:$H$100,2,FALSE),FALSE))</f>
        <v/>
      </c>
      <c r="AZ28" s="1">
        <f>IF(ISERROR(VLOOKUP($B28,[1]Cost!$C$5:$CZ$500,VLOOKUP(AZ$9,'[1]Table Name'!$G$2:$H$100,2,FALSE),FALSE)),"",VLOOKUP($B28,[1]Cost!$C$5:$CZ$500,VLOOKUP(AZ$9,'[1]Table Name'!$G$2:$H$100,2,FALSE),FALSE))</f>
        <v/>
      </c>
      <c r="BA28" s="1">
        <f>IF(ISERROR(VLOOKUP($B28,[1]Cost!$C$5:$CZ$500,VLOOKUP(BA$9,'[1]Table Name'!$G$2:$H$100,2,FALSE),FALSE)),"",VLOOKUP($B28,[1]Cost!$C$5:$CZ$500,VLOOKUP(BA$9,'[1]Table Name'!$G$2:$H$100,2,FALSE),FALSE))</f>
        <v/>
      </c>
      <c r="BB28" s="1">
        <f>IF(ISERROR(VLOOKUP($B28,[1]Cost!$C$5:$CZ$500,VLOOKUP(BB$9,'[1]Table Name'!$G$2:$H$100,2,FALSE),FALSE)),"",VLOOKUP($B28,[1]Cost!$C$5:$CZ$500,VLOOKUP(BB$9,'[1]Table Name'!$G$2:$H$100,2,FALSE),FALSE))</f>
        <v/>
      </c>
      <c r="BC28" s="1">
        <f>IF(ISERROR(VLOOKUP($B28,[1]Cost!$C$5:$CZ$500,VLOOKUP(BC$9,'[1]Table Name'!$G$2:$H$100,2,FALSE),FALSE)),"",VLOOKUP($B28,[1]Cost!$C$5:$CZ$500,VLOOKUP(BC$9,'[1]Table Name'!$G$2:$H$100,2,FALSE),FALSE))</f>
        <v/>
      </c>
      <c r="BD28" s="1">
        <f>IF(ISERROR(VLOOKUP($B28,[1]Cost!$C$5:$CZ$500,VLOOKUP(BD$9,'[1]Table Name'!$G$2:$H$100,2,FALSE),FALSE)),"",VLOOKUP($B28,[1]Cost!$C$5:$CZ$500,VLOOKUP(BD$9,'[1]Table Name'!$G$2:$H$100,2,FALSE),FALSE))</f>
        <v/>
      </c>
      <c r="BE28" s="1">
        <f>IF(ISERROR(VLOOKUP($B28,[1]Cost!$C$5:$CZ$500,VLOOKUP(BE$9,'[1]Table Name'!$G$2:$H$100,2,FALSE),FALSE)),"",VLOOKUP($B28,[1]Cost!$C$5:$CZ$500,VLOOKUP(BE$9,'[1]Table Name'!$G$2:$H$100,2,FALSE),FALSE))</f>
        <v/>
      </c>
      <c r="BF28" s="1">
        <f>IF(ISERROR(VLOOKUP($B28,[1]Cost!$C$5:$CZ$500,VLOOKUP(BF$9,'[1]Table Name'!$G$2:$H$100,2,FALSE),FALSE)),"",VLOOKUP($B28,[1]Cost!$C$5:$CZ$500,VLOOKUP(BF$9,'[1]Table Name'!$G$2:$H$100,2,FALSE),FALSE))</f>
        <v/>
      </c>
      <c r="BG28" s="1">
        <f>IF(ISERROR(VLOOKUP($B28,[1]Cost!$C$5:$CZ$500,VLOOKUP(BG$9,'[1]Table Name'!$G$2:$H$100,2,FALSE),FALSE)),"",VLOOKUP($B28,[1]Cost!$C$5:$CZ$500,VLOOKUP(BG$9,'[1]Table Name'!$G$2:$H$100,2,FALSE),FALSE))</f>
        <v/>
      </c>
      <c r="BH28" s="1">
        <f>IF(ISERROR(VLOOKUP($B28,[1]Cost!$C$5:$CZ$500,VLOOKUP(BH$9,'[1]Table Name'!$G$2:$H$100,2,FALSE),FALSE)),"",VLOOKUP($B28,[1]Cost!$C$5:$CZ$500,VLOOKUP(BH$9,'[1]Table Name'!$G$2:$H$100,2,FALSE),FALSE))</f>
        <v/>
      </c>
      <c r="BI28" s="1">
        <f>IF(ISERROR(VLOOKUP($B28,[1]Cost!$C$5:$CZ$500,VLOOKUP(BI$9,'[1]Table Name'!$G$2:$H$100,2,FALSE),FALSE)),"",VLOOKUP($B28,[1]Cost!$C$5:$CZ$500,VLOOKUP(BI$9,'[1]Table Name'!$G$2:$H$100,2,FALSE),FALSE))</f>
        <v/>
      </c>
      <c r="BJ28" s="1">
        <f>IF(ISERROR(VLOOKUP($B28,[1]Cost!$C$5:$CZ$500,VLOOKUP(BJ$9,'[1]Table Name'!$G$2:$H$100,2,FALSE),FALSE)),"",VLOOKUP($B28,[1]Cost!$C$5:$CZ$500,VLOOKUP(BJ$9,'[1]Table Name'!$G$2:$H$100,2,FALSE),FALSE))</f>
        <v/>
      </c>
      <c r="BK28" s="1">
        <f>IF(ISERROR(VLOOKUP($B28,[1]Cost!$C$5:$CZ$500,VLOOKUP(BK$9,'[1]Table Name'!$G$2:$H$100,2,FALSE),FALSE)),"",VLOOKUP($B28,[1]Cost!$C$5:$CZ$500,VLOOKUP(BK$9,'[1]Table Name'!$G$2:$H$100,2,FALSE),FALSE))</f>
        <v/>
      </c>
      <c r="BL28" s="1">
        <f>IF(ISERROR(VLOOKUP($B28,[1]Cost!$C$5:$CZ$500,VLOOKUP(BL$9,'[1]Table Name'!$G$2:$H$100,2,FALSE),FALSE)),"",VLOOKUP($B28,[1]Cost!$C$5:$CZ$500,VLOOKUP(BL$9,'[1]Table Name'!$G$2:$H$100,2,FALSE),FALSE))</f>
        <v/>
      </c>
      <c r="BM28" s="1">
        <f>IF(ISERROR(VLOOKUP($B28,[1]Cost!$C$5:$CZ$500,VLOOKUP(BM$9,'[1]Table Name'!$G$2:$H$100,2,FALSE),FALSE)),"",VLOOKUP($B28,[1]Cost!$C$5:$CZ$500,VLOOKUP(BM$9,'[1]Table Name'!$G$2:$H$100,2,FALSE),FALSE))</f>
        <v/>
      </c>
      <c r="BN28" s="1">
        <f>IF(ISERROR(VLOOKUP($B28,[1]Cost!$C$5:$CZ$500,VLOOKUP(BN$9,'[1]Table Name'!$G$2:$H$100,2,FALSE),FALSE)),"",VLOOKUP($B28,[1]Cost!$C$5:$CZ$500,VLOOKUP(BN$9,'[1]Table Name'!$G$2:$H$100,2,FALSE),FALSE))</f>
        <v/>
      </c>
      <c r="BO28" s="1">
        <f>IF(ISERROR(VLOOKUP($B28,[1]Cost!$C$5:$CZ$500,VLOOKUP(BO$9,'[1]Table Name'!$G$2:$H$100,2,FALSE),FALSE)),"",VLOOKUP($B28,[1]Cost!$C$5:$CZ$500,VLOOKUP(BO$9,'[1]Table Name'!$G$2:$H$100,2,FALSE),FALSE))</f>
        <v/>
      </c>
      <c r="BP28" s="1">
        <f>IF(ISERROR(VLOOKUP($B28,[1]Cost!$C$5:$CZ$500,VLOOKUP(BP$9,'[1]Table Name'!$G$2:$H$100,2,FALSE),FALSE)),"",VLOOKUP($B28,[1]Cost!$C$5:$CZ$500,VLOOKUP(BP$9,'[1]Table Name'!$G$2:$H$100,2,FALSE),FALSE))</f>
        <v/>
      </c>
      <c r="BQ28" s="1">
        <f>IF(ISERROR(VLOOKUP($B28,[1]Cost!$C$5:$CZ$500,VLOOKUP(BQ$9,'[1]Table Name'!$G$2:$H$100,2,FALSE),FALSE)),"",VLOOKUP($B28,[1]Cost!$C$5:$CZ$500,VLOOKUP(BQ$9,'[1]Table Name'!$G$2:$H$100,2,FALSE),FALSE))</f>
        <v/>
      </c>
      <c r="BR28" s="1">
        <f>IF(ISERROR(VLOOKUP($B28,[1]Cost!$C$5:$CZ$500,VLOOKUP(BR$9,'[1]Table Name'!$G$2:$H$100,2,FALSE),FALSE)),"",VLOOKUP($B28,[1]Cost!$C$5:$CZ$500,VLOOKUP(BR$9,'[1]Table Name'!$G$2:$H$100,2,FALSE),FALSE))</f>
        <v/>
      </c>
      <c r="BS28" s="1">
        <f>IF(ISERROR(VLOOKUP($B28,[1]Cost!$C$5:$CZ$500,VLOOKUP(BS$9,'[1]Table Name'!$G$2:$H$100,2,FALSE),FALSE)),"",VLOOKUP($B28,[1]Cost!$C$5:$CZ$500,VLOOKUP(BS$9,'[1]Table Name'!$G$2:$H$100,2,FALSE),FALSE))</f>
        <v/>
      </c>
      <c r="BT28" s="1">
        <f>IF(ISERROR(VLOOKUP($B28,[1]Cost!$C$5:$CZ$500,VLOOKUP(BT$9,'[1]Table Name'!$G$2:$H$100,2,FALSE),FALSE)),"",VLOOKUP($B28,[1]Cost!$C$5:$CZ$500,VLOOKUP(BT$9,'[1]Table Name'!$G$2:$H$100,2,FALSE),FALSE))</f>
        <v/>
      </c>
      <c r="BU28" s="1">
        <f>IF(ISERROR(VLOOKUP($B28,[1]Cost!$C$5:$CZ$500,VLOOKUP(BU$9,'[1]Table Name'!$G$2:$H$100,2,FALSE),FALSE)),"",VLOOKUP($B28,[1]Cost!$C$5:$CZ$500,VLOOKUP(BU$9,'[1]Table Name'!$G$2:$H$100,2,FALSE),FALSE))</f>
        <v/>
      </c>
      <c r="BV28" s="1">
        <f>IF(ISERROR(VLOOKUP($B28,[1]Cost!$C$5:$CZ$500,VLOOKUP(BV$9,'[1]Table Name'!$G$2:$H$100,2,FALSE),FALSE)),"",VLOOKUP($B28,[1]Cost!$C$5:$CZ$500,VLOOKUP(BV$9,'[1]Table Name'!$G$2:$H$100,2,FALSE),FALSE))</f>
        <v/>
      </c>
      <c r="BW28" s="1">
        <f>IF(ISERROR(VLOOKUP($B28,[1]Cost!$C$5:$CZ$500,VLOOKUP(BW$9,'[1]Table Name'!$G$2:$H$100,2,FALSE),FALSE)),"",VLOOKUP($B28,[1]Cost!$C$5:$CZ$500,VLOOKUP(BW$9,'[1]Table Name'!$G$2:$H$100,2,FALSE),FALSE))</f>
        <v/>
      </c>
      <c r="BX28" s="1">
        <f>IF(ISERROR(VLOOKUP($B28,[1]Cost!$C$5:$CZ$500,VLOOKUP(BX$9,'[1]Table Name'!$G$2:$H$100,2,FALSE),FALSE)),"",VLOOKUP($B28,[1]Cost!$C$5:$CZ$500,VLOOKUP(BX$9,'[1]Table Name'!$G$2:$H$100,2,FALSE),FALSE))</f>
        <v/>
      </c>
      <c r="BY28" s="1">
        <f>IF(ISERROR(VLOOKUP($B28,[1]Cost!$C$5:$CZ$500,VLOOKUP(BY$9,'[1]Table Name'!$G$2:$H$100,2,FALSE),FALSE)),"",VLOOKUP($B28,[1]Cost!$C$5:$CZ$500,VLOOKUP(BY$9,'[1]Table Name'!$G$2:$H$100,2,FALSE),FALSE))</f>
        <v/>
      </c>
      <c r="BZ28" s="137">
        <f>IF(ISERROR(VLOOKUP($B28,[1]Cost!$C$5:$CZ$500,VLOOKUP(BZ$9,'[1]Table Name'!$G$2:$H$100,2,FALSE),FALSE)),"",VLOOKUP($B28,[1]Cost!$C$5:$CZ$500,VLOOKUP(BZ$9,'[1]Table Name'!$G$2:$H$100,2,FALSE),FALSE))</f>
        <v/>
      </c>
      <c r="CA28" s="1">
        <f>IF(ISERROR(VLOOKUP($B28,[1]Cost!$C$5:$CZ$500,VLOOKUP(CA$9,'[1]Table Name'!$G$2:$H$100,2,FALSE),FALSE)),"",VLOOKUP($B28,[1]Cost!$C$5:$CZ$500,VLOOKUP(CA$9,'[1]Table Name'!$G$2:$H$100,2,FALSE),FALSE))</f>
        <v/>
      </c>
      <c r="CB28" s="1">
        <f>IF(ISERROR(VLOOKUP($B28,[1]Cost!$C$5:$CZ$500,VLOOKUP(CB$9,'[1]Table Name'!$G$2:$H$100,2,FALSE),FALSE)),"",VLOOKUP($B28,[1]Cost!$C$5:$CZ$500,VLOOKUP(CB$9,'[1]Table Name'!$G$2:$H$100,2,FALSE),FALSE))</f>
        <v/>
      </c>
      <c r="CC28" s="1">
        <f>IF(ISERROR(VLOOKUP($B28,[1]Cost!$C$5:$CZ$500,VLOOKUP(CC$9,'[1]Table Name'!$G$2:$H$100,2,FALSE),FALSE)),"",VLOOKUP($B28,[1]Cost!$C$5:$CZ$500,VLOOKUP(CC$9,'[1]Table Name'!$G$2:$H$100,2,FALSE),FALSE))</f>
        <v/>
      </c>
      <c r="CD28" s="3" t="n"/>
      <c r="CE28" s="3" t="n"/>
      <c r="CF28" s="3" t="n"/>
      <c r="CG28" s="3" t="n"/>
      <c r="CH28" s="3" t="n"/>
      <c r="CI28" s="3" t="n"/>
      <c r="CJ28" s="3" t="n"/>
    </row>
    <row r="29">
      <c r="B29" s="1">
        <f t="array" ref="B29">IF(ISERROR(INDEX([1]Cost!$C$5:$C$361,MATCH(0,COUNTIF(B$9:B28,[1]Cost!$C$5:$C$361)+([1]Cost!$D$5:$D$361&lt;&gt;$B$4),0))),"",INDEX([1]Cost!$C$5:$C$361,MATCH(0,COUNTIF(B$9:B28,[1]Cost!$C$5:$C$361)+([1]Cost!$D$5:$D$361&lt;&gt;$B$4),0)))</f>
        <v/>
      </c>
      <c r="C29" s="1">
        <f>IF(ISERROR(VLOOKUP($B29,[1]Cost!$C$5:$CZ$500,VLOOKUP(C$9,'[1]Table Name'!$G$2:$H$100,2,FALSE),FALSE)),"",VLOOKUP($B29,[1]Cost!$C$5:$CZ$500,VLOOKUP(C$9,'[1]Table Name'!$G$2:$H$100,2,FALSE),FALSE))</f>
        <v/>
      </c>
      <c r="D29" s="1">
        <f>IF(ISERROR(VLOOKUP($B29,[1]Cost!$C$5:$CZ$500,VLOOKUP(D$9,'[1]Table Name'!$G$2:$H$100,2,FALSE),FALSE)),"",VLOOKUP($B29,[1]Cost!$C$5:$CZ$500,VLOOKUP(D$9,'[1]Table Name'!$G$2:$H$100,2,FALSE),FALSE))</f>
        <v/>
      </c>
      <c r="E29" s="1">
        <f>IF(ISERROR(VLOOKUP($B29,[1]Cost!$C$5:$CZ$500,VLOOKUP(E$9,'[1]Table Name'!$G$2:$H$100,2,FALSE),FALSE)),"",VLOOKUP($B29,[1]Cost!$C$5:$CZ$500,VLOOKUP(E$9,'[1]Table Name'!$G$2:$H$100,2,FALSE),FALSE))</f>
        <v/>
      </c>
      <c r="F29" s="1">
        <f>IF(ISERROR(VLOOKUP($B29,[1]Cost!$C$5:$CZ$500,VLOOKUP(F$9,'[1]Table Name'!$G$2:$H$100,2,FALSE),FALSE)),"",VLOOKUP($B29,[1]Cost!$C$5:$CZ$500,VLOOKUP(F$9,'[1]Table Name'!$G$2:$H$100,2,FALSE),FALSE))</f>
        <v/>
      </c>
      <c r="G29" s="1">
        <f>IF(ISERROR(VLOOKUP($B29,[1]Cost!$C$5:$CZ$500,VLOOKUP(G$9,'[1]Table Name'!$G$2:$H$100,2,FALSE),FALSE)),"",VLOOKUP($B29,[1]Cost!$C$5:$CZ$500,VLOOKUP(G$9,'[1]Table Name'!$G$2:$H$100,2,FALSE),FALSE))</f>
        <v/>
      </c>
      <c r="H29" s="1">
        <f>IF(ISERROR(VLOOKUP($B29,[1]Cost!$C$5:$CZ$500,VLOOKUP(H$9,'[1]Table Name'!$G$2:$H$100,2,FALSE),FALSE)),"",VLOOKUP($B29,[1]Cost!$C$5:$CZ$500,VLOOKUP(H$9,'[1]Table Name'!$G$2:$H$100,2,FALSE),FALSE))</f>
        <v/>
      </c>
      <c r="I29" s="1">
        <f>IF(ISERROR(VLOOKUP($B29,[1]Cost!$C$5:$CZ$500,VLOOKUP(I$9,'[1]Table Name'!$G$2:$H$100,2,FALSE),FALSE)),"",VLOOKUP($B29,[1]Cost!$C$5:$CZ$500,VLOOKUP(I$9,'[1]Table Name'!$G$2:$H$100,2,FALSE),FALSE))</f>
        <v/>
      </c>
      <c r="J29" s="1">
        <f>IF(ISERROR(VLOOKUP($B29,[1]Cost!$C$5:$CZ$500,VLOOKUP(J$9,'[1]Table Name'!$G$2:$H$100,2,FALSE),FALSE)),"",VLOOKUP($B29,[1]Cost!$C$5:$CZ$500,VLOOKUP(J$9,'[1]Table Name'!$G$2:$H$100,2,FALSE),FALSE))</f>
        <v/>
      </c>
      <c r="K29" s="1">
        <f>IF(ISERROR(VLOOKUP($B29,[1]Cost!$C$5:$CZ$500,VLOOKUP(K$9,'[1]Table Name'!$G$2:$H$100,2,FALSE),FALSE)),"",VLOOKUP($B29,[1]Cost!$C$5:$CZ$500,VLOOKUP(K$9,'[1]Table Name'!$G$2:$H$100,2,FALSE),FALSE))</f>
        <v/>
      </c>
      <c r="L29" s="1">
        <f>IF(ISERROR(VLOOKUP($B29,[1]Cost!$C$5:$CZ$500,VLOOKUP(L$9,'[1]Table Name'!$G$2:$H$100,2,FALSE),FALSE)),"",VLOOKUP($B29,[1]Cost!$C$5:$CZ$500,VLOOKUP(L$9,'[1]Table Name'!$G$2:$H$100,2,FALSE),FALSE))</f>
        <v/>
      </c>
      <c r="M29" s="1">
        <f>IF(ISERROR(VLOOKUP($B29,[1]Cost!$C$5:$CZ$500,VLOOKUP(M$9,'[1]Table Name'!$G$2:$H$100,2,FALSE),FALSE)),"",VLOOKUP($B29,[1]Cost!$C$5:$CZ$500,VLOOKUP(M$9,'[1]Table Name'!$G$2:$H$100,2,FALSE),FALSE))</f>
        <v/>
      </c>
      <c r="N29" s="1">
        <f>IF(ISERROR(VLOOKUP($B29,[1]Cost!$C$5:$CZ$500,VLOOKUP(N$9,'[1]Table Name'!$G$2:$H$100,2,FALSE),FALSE)),"",VLOOKUP($B29,[1]Cost!$C$5:$CZ$500,VLOOKUP(N$9,'[1]Table Name'!$G$2:$H$100,2,FALSE),FALSE))</f>
        <v/>
      </c>
      <c r="O29" s="1">
        <f>IF(ISERROR(VLOOKUP($B29,[1]Cost!$C$5:$CZ$500,VLOOKUP(O$9,'[1]Table Name'!$G$2:$H$100,2,FALSE),FALSE)),"",VLOOKUP($B29,[1]Cost!$C$5:$CZ$500,VLOOKUP(O$9,'[1]Table Name'!$G$2:$H$100,2,FALSE),FALSE))</f>
        <v/>
      </c>
      <c r="P29" s="1">
        <f>IF(ISERROR(VLOOKUP($B29,[1]Cost!$C$5:$CZ$500,VLOOKUP(P$9,'[1]Table Name'!$G$2:$H$100,2,FALSE),FALSE)),"",VLOOKUP($B29,[1]Cost!$C$5:$CZ$500,VLOOKUP(P$9,'[1]Table Name'!$G$2:$H$100,2,FALSE),FALSE))</f>
        <v/>
      </c>
      <c r="Q29" s="1">
        <f>IF(ISERROR(VLOOKUP($B29,[1]Cost!$C$5:$CZ$500,VLOOKUP(Q$9,'[1]Table Name'!$G$2:$H$100,2,FALSE),FALSE)),"",VLOOKUP($B29,[1]Cost!$C$5:$CZ$500,VLOOKUP(Q$9,'[1]Table Name'!$G$2:$H$100,2,FALSE),FALSE))</f>
        <v/>
      </c>
      <c r="R29" s="1">
        <f>IF(ISERROR(VLOOKUP($B29,[1]Cost!$C$5:$CZ$500,VLOOKUP(R$9,'[1]Table Name'!$G$2:$H$100,2,FALSE),FALSE)),"",VLOOKUP($B29,[1]Cost!$C$5:$CZ$500,VLOOKUP(R$9,'[1]Table Name'!$G$2:$H$100,2,FALSE),FALSE))</f>
        <v/>
      </c>
      <c r="S29" s="1">
        <f>IF(ISERROR(VLOOKUP($B29,[1]Cost!$C$5:$CZ$500,VLOOKUP(S$9,'[1]Table Name'!$G$2:$H$100,2,FALSE),FALSE)),"",VLOOKUP($B29,[1]Cost!$C$5:$CZ$500,VLOOKUP(S$9,'[1]Table Name'!$G$2:$H$100,2,FALSE),FALSE))</f>
        <v/>
      </c>
      <c r="T29" s="1">
        <f>IF(ISERROR(VLOOKUP($B29,[1]Cost!$C$5:$CZ$500,VLOOKUP(T$9,'[1]Table Name'!$G$2:$H$100,2,FALSE),FALSE)),"",VLOOKUP($B29,[1]Cost!$C$5:$CZ$500,VLOOKUP(T$9,'[1]Table Name'!$G$2:$H$100,2,FALSE),FALSE))</f>
        <v/>
      </c>
      <c r="U29" s="1">
        <f>IF(ISERROR(VLOOKUP($B29,[1]Cost!$C$5:$CZ$500,VLOOKUP(U$9,'[1]Table Name'!$G$2:$H$100,2,FALSE),FALSE)),"",VLOOKUP($B29,[1]Cost!$C$5:$CZ$500,VLOOKUP(U$9,'[1]Table Name'!$G$2:$H$100,2,FALSE),FALSE))</f>
        <v/>
      </c>
      <c r="V29" s="1">
        <f>IF(ISERROR(VLOOKUP($B29,[1]Cost!$C$5:$CZ$500,VLOOKUP(V$9,'[1]Table Name'!$G$2:$H$100,2,FALSE),FALSE)),"",VLOOKUP($B29,[1]Cost!$C$5:$CZ$500,VLOOKUP(V$9,'[1]Table Name'!$G$2:$H$100,2,FALSE),FALSE))</f>
        <v/>
      </c>
      <c r="W29" s="1">
        <f>IF(ISERROR(VLOOKUP($B29,[1]Cost!$C$5:$CZ$500,VLOOKUP(W$9,'[1]Table Name'!$G$2:$H$100,2,FALSE),FALSE)),"",VLOOKUP($B29,[1]Cost!$C$5:$CZ$500,VLOOKUP(W$9,'[1]Table Name'!$G$2:$H$100,2,FALSE),FALSE))</f>
        <v/>
      </c>
      <c r="X29" s="1">
        <f>IF(ISERROR(VLOOKUP($B29,[1]Cost!$C$5:$CZ$500,VLOOKUP(X$9,'[1]Table Name'!$G$2:$H$100,2,FALSE),FALSE)),0,VLOOKUP($B29,[1]Cost!$C$5:$CZ$500,VLOOKUP(X$9,'[1]Table Name'!$G$2:$H$100,2,FALSE),FALSE))</f>
        <v/>
      </c>
      <c r="Y29" s="1">
        <f>IF(ISERROR(VLOOKUP($B29,[1]Cost!$C$5:$CZ$500,VLOOKUP(Y$9,'[1]Table Name'!$G$2:$H$100,2,FALSE),FALSE)),"",VLOOKUP($B29,[1]Cost!$C$5:$CZ$500,VLOOKUP(Y$9,'[1]Table Name'!$G$2:$H$100,2,FALSE),FALSE))</f>
        <v/>
      </c>
      <c r="Z29" s="11">
        <f>IF(ISERROR(VLOOKUP($B29,[1]Cost!$C$5:$CZ$500,VLOOKUP(Z$9,'[1]Table Name'!$G$2:$H$100,2,FALSE),FALSE)),"",VLOOKUP($B29,[1]Cost!$C$5:$CZ$500,VLOOKUP(Z$9,'[1]Table Name'!$G$2:$H$100,2,FALSE),FALSE))</f>
        <v/>
      </c>
      <c r="AA29" s="1">
        <f>IF(ISERROR(VLOOKUP($B29,[1]Cost!$C$5:$CZ$500,VLOOKUP(AA$9,'[1]Table Name'!$G$2:$H$100,2,FALSE),FALSE)),"",VLOOKUP($B29,[1]Cost!$C$5:$CZ$500,VLOOKUP(AA$9,'[1]Table Name'!$G$2:$H$100,2,FALSE),FALSE))</f>
        <v/>
      </c>
      <c r="AB29" s="1">
        <f>IF(ISERROR(VLOOKUP($B29,[1]Cost!$C$5:$CZ$500,VLOOKUP(AB$9,'[1]Table Name'!$G$2:$H$100,2,FALSE),FALSE)),"",VLOOKUP($B29,[1]Cost!$C$5:$CZ$500,VLOOKUP(AB$9,'[1]Table Name'!$G$2:$H$100,2,FALSE),FALSE))</f>
        <v/>
      </c>
      <c r="AC29" s="1">
        <f>IF(ISERROR(VLOOKUP($B29,[1]Cost!$C$5:$CZ$500,VLOOKUP(AC$9,'[1]Table Name'!$G$2:$H$100,2,FALSE),FALSE)),"",VLOOKUP($B29,[1]Cost!$C$5:$CZ$500,VLOOKUP(AC$9,'[1]Table Name'!$G$2:$H$100,2,FALSE),FALSE))</f>
        <v/>
      </c>
      <c r="AD29" s="1">
        <f>IF(ISERROR(VLOOKUP($B29,[1]Cost!$C$5:$CZ$500,VLOOKUP(AD$9,'[1]Table Name'!$G$2:$H$100,2,FALSE),FALSE)),"",VLOOKUP($B29,[1]Cost!$C$5:$CZ$500,VLOOKUP(AD$9,'[1]Table Name'!$G$2:$H$100,2,FALSE),FALSE))</f>
        <v/>
      </c>
      <c r="AE29" s="1">
        <f>IF(ISERROR(VLOOKUP($B29,[1]Cost!$C$5:$CZ$500,VLOOKUP(AE$9,'[1]Table Name'!$G$2:$H$100,2,FALSE),FALSE)),"",VLOOKUP($B29,[1]Cost!$C$5:$CZ$500,VLOOKUP(AE$9,'[1]Table Name'!$G$2:$H$100,2,FALSE),FALSE))</f>
        <v/>
      </c>
      <c r="AF29" s="1">
        <f>IF(ISERROR(VLOOKUP($B29,[1]Cost!$C$5:$CZ$500,VLOOKUP(AF$9,'[1]Table Name'!$G$2:$H$100,2,FALSE),FALSE)),"",VLOOKUP($B29,[1]Cost!$C$5:$CZ$500,VLOOKUP(AF$9,'[1]Table Name'!$G$2:$H$100,2,FALSE),FALSE))</f>
        <v/>
      </c>
      <c r="AG29" s="1">
        <f>IF(ISERROR(VLOOKUP($B29,[1]Cost!$C$5:$CZ$500,VLOOKUP(AG$9,'[1]Table Name'!$G$2:$H$100,2,FALSE),FALSE)),"",VLOOKUP($B29,[1]Cost!$C$5:$CZ$500,VLOOKUP(AG$9,'[1]Table Name'!$G$2:$H$100,2,FALSE),FALSE))</f>
        <v/>
      </c>
      <c r="AH29" s="1">
        <f>IF(ISERROR(VLOOKUP($B29,[1]Cost!$C$5:$CZ$500,VLOOKUP(AH$9,'[1]Table Name'!$G$2:$H$100,2,FALSE),FALSE)),"",VLOOKUP($B29,[1]Cost!$C$5:$CZ$500,VLOOKUP(AH$9,'[1]Table Name'!$G$2:$H$100,2,FALSE),FALSE))</f>
        <v/>
      </c>
      <c r="AI29" s="1">
        <f>IF(ISERROR(VLOOKUP($B29,[1]Cost!$C$5:$CZ$500,VLOOKUP(AI$9,'[1]Table Name'!$G$2:$H$100,2,FALSE),FALSE)),"",VLOOKUP($B29,[1]Cost!$C$5:$CZ$500,VLOOKUP(AI$9,'[1]Table Name'!$G$2:$H$100,2,FALSE),FALSE))</f>
        <v/>
      </c>
      <c r="AJ29" s="1">
        <f>IF(ISERROR(VLOOKUP($B29,[1]Cost!$C$5:$CZ$500,VLOOKUP(AJ$9,'[1]Table Name'!$G$2:$H$100,2,FALSE),FALSE)),"",VLOOKUP($B29,[1]Cost!$C$5:$CZ$500,VLOOKUP(AJ$9,'[1]Table Name'!$G$2:$H$100,2,FALSE),FALSE))</f>
        <v/>
      </c>
      <c r="AK29" s="1">
        <f>IF(ISERROR(VLOOKUP($B29,[1]Cost!$C$5:$CZ$500,VLOOKUP(AK$9,'[1]Table Name'!$G$2:$H$100,2,FALSE),FALSE)),"",VLOOKUP($B29,[1]Cost!$C$5:$CZ$500,VLOOKUP(AK$9,'[1]Table Name'!$G$2:$H$100,2,FALSE),FALSE))</f>
        <v/>
      </c>
      <c r="AL29" s="1">
        <f>IF(ISERROR(VLOOKUP($B29,[1]Cost!$C$5:$CZ$500,VLOOKUP(AL$9,'[1]Table Name'!$G$2:$H$100,2,FALSE),FALSE)),"",VLOOKUP($B29,[1]Cost!$C$5:$CZ$500,VLOOKUP(AL$9,'[1]Table Name'!$G$2:$H$100,2,FALSE),FALSE))</f>
        <v/>
      </c>
      <c r="AM29" s="1">
        <f>IF(ISERROR(VLOOKUP($B29,[1]Cost!$C$5:$CZ$500,VLOOKUP(AM$9,'[1]Table Name'!$G$2:$H$100,2,FALSE),FALSE)),"",VLOOKUP($B29,[1]Cost!$C$5:$CZ$500,VLOOKUP(AM$9,'[1]Table Name'!$G$2:$H$100,2,FALSE),FALSE))</f>
        <v/>
      </c>
      <c r="AN29" s="1">
        <f>IF(ISERROR(VLOOKUP($B29,[1]Cost!$C$5:$CZ$500,VLOOKUP(AN$9,'[1]Table Name'!$G$2:$H$100,2,FALSE),FALSE)),"",VLOOKUP($B29,[1]Cost!$C$5:$CZ$500,VLOOKUP(AN$9,'[1]Table Name'!$G$2:$H$100,2,FALSE),FALSE))</f>
        <v/>
      </c>
      <c r="AO29" s="1">
        <f>IF(ISERROR(VLOOKUP($B29,[1]Cost!$C$5:$CZ$500,VLOOKUP(AO$9,'[1]Table Name'!$G$2:$H$100,2,FALSE),FALSE)),"",VLOOKUP($B29,[1]Cost!$C$5:$CZ$500,VLOOKUP(AO$9,'[1]Table Name'!$G$2:$H$100,2,FALSE),FALSE))</f>
        <v/>
      </c>
      <c r="AP29" s="1">
        <f>IF(ISERROR(VLOOKUP($B29,[1]Cost!$C$5:$CZ$500,VLOOKUP(AP$9,'[1]Table Name'!$G$2:$H$100,2,FALSE),FALSE)),"",VLOOKUP($B29,[1]Cost!$C$5:$CZ$500,VLOOKUP(AP$9,'[1]Table Name'!$G$2:$H$100,2,FALSE),FALSE))</f>
        <v/>
      </c>
      <c r="AQ29" s="1">
        <f>IF(ISERROR(VLOOKUP($B29,[1]Cost!$C$5:$CZ$500,VLOOKUP(AQ$9,'[1]Table Name'!$G$2:$H$100,2,FALSE),FALSE)),"",VLOOKUP($B29,[1]Cost!$C$5:$CZ$500,VLOOKUP(AQ$9,'[1]Table Name'!$G$2:$H$100,2,FALSE),FALSE))</f>
        <v/>
      </c>
      <c r="AR29" s="1">
        <f>IF(ISERROR(VLOOKUP($B29,[1]Cost!$C$5:$CZ$500,VLOOKUP(AR$9,'[1]Table Name'!$G$2:$H$100,2,FALSE),FALSE)),"",VLOOKUP($B29,[1]Cost!$C$5:$CZ$500,VLOOKUP(AR$9,'[1]Table Name'!$G$2:$H$100,2,FALSE),FALSE))</f>
        <v/>
      </c>
      <c r="AS29" s="1">
        <f>IF(ISERROR(VLOOKUP($B29,[1]Cost!$C$5:$CZ$500,VLOOKUP(AS$9,'[1]Table Name'!$G$2:$H$100,2,FALSE),FALSE)),"",VLOOKUP($B29,[1]Cost!$C$5:$CZ$500,VLOOKUP(AS$9,'[1]Table Name'!$G$2:$H$100,2,FALSE),FALSE))</f>
        <v/>
      </c>
      <c r="AT29" s="1">
        <f>IF(ISERROR(VLOOKUP($B29,[1]Cost!$C$5:$CZ$500,VLOOKUP(AT$9,'[1]Table Name'!$G$2:$H$100,2,FALSE),FALSE)),"",VLOOKUP($B29,[1]Cost!$C$5:$CZ$500,VLOOKUP(AT$9,'[1]Table Name'!$G$2:$H$100,2,FALSE),FALSE))</f>
        <v/>
      </c>
      <c r="AU29" s="1">
        <f>IF(ISERROR(VLOOKUP($B29,[1]Cost!$C$5:$CZ$500,VLOOKUP(AU$9,'[1]Table Name'!$G$2:$H$100,2,FALSE),FALSE)),"",VLOOKUP($B29,[1]Cost!$C$5:$CZ$500,VLOOKUP(AU$9,'[1]Table Name'!$G$2:$H$100,2,FALSE),FALSE))</f>
        <v/>
      </c>
      <c r="AV29" s="1">
        <f>IF(ISERROR(VLOOKUP($B29,[1]Cost!$C$5:$CZ$500,VLOOKUP(AV$9,'[1]Table Name'!$G$2:$H$100,2,FALSE),FALSE)),"",VLOOKUP($B29,[1]Cost!$C$5:$CZ$500,VLOOKUP(AV$9,'[1]Table Name'!$G$2:$H$100,2,FALSE),FALSE))</f>
        <v/>
      </c>
      <c r="AW29" s="1">
        <f>IF(ISERROR(VLOOKUP($B29,[1]Cost!$C$5:$CZ$500,VLOOKUP(AW$9,'[1]Table Name'!$G$2:$H$100,2,FALSE),FALSE)),"",VLOOKUP($B29,[1]Cost!$C$5:$CZ$500,VLOOKUP(AW$9,'[1]Table Name'!$G$2:$H$100,2,FALSE),FALSE))</f>
        <v/>
      </c>
      <c r="AX29" s="1">
        <f>IF(ISERROR(VLOOKUP($B29,[1]Cost!$C$5:$CZ$500,VLOOKUP(AX$9,'[1]Table Name'!$G$2:$H$100,2,FALSE),FALSE)),"",VLOOKUP($B29,[1]Cost!$C$5:$CZ$500,VLOOKUP(AX$9,'[1]Table Name'!$G$2:$H$100,2,FALSE),FALSE))</f>
        <v/>
      </c>
      <c r="AY29" s="1">
        <f>IF(ISERROR(VLOOKUP($B29,[1]Cost!$C$5:$CZ$500,VLOOKUP(AY$9,'[1]Table Name'!$G$2:$H$100,2,FALSE),FALSE)),"",VLOOKUP($B29,[1]Cost!$C$5:$CZ$500,VLOOKUP(AY$9,'[1]Table Name'!$G$2:$H$100,2,FALSE),FALSE))</f>
        <v/>
      </c>
      <c r="AZ29" s="1">
        <f>IF(ISERROR(VLOOKUP($B29,[1]Cost!$C$5:$CZ$500,VLOOKUP(AZ$9,'[1]Table Name'!$G$2:$H$100,2,FALSE),FALSE)),"",VLOOKUP($B29,[1]Cost!$C$5:$CZ$500,VLOOKUP(AZ$9,'[1]Table Name'!$G$2:$H$100,2,FALSE),FALSE))</f>
        <v/>
      </c>
      <c r="BA29" s="1">
        <f>IF(ISERROR(VLOOKUP($B29,[1]Cost!$C$5:$CZ$500,VLOOKUP(BA$9,'[1]Table Name'!$G$2:$H$100,2,FALSE),FALSE)),"",VLOOKUP($B29,[1]Cost!$C$5:$CZ$500,VLOOKUP(BA$9,'[1]Table Name'!$G$2:$H$100,2,FALSE),FALSE))</f>
        <v/>
      </c>
      <c r="BB29" s="1">
        <f>IF(ISERROR(VLOOKUP($B29,[1]Cost!$C$5:$CZ$500,VLOOKUP(BB$9,'[1]Table Name'!$G$2:$H$100,2,FALSE),FALSE)),"",VLOOKUP($B29,[1]Cost!$C$5:$CZ$500,VLOOKUP(BB$9,'[1]Table Name'!$G$2:$H$100,2,FALSE),FALSE))</f>
        <v/>
      </c>
      <c r="BC29" s="1">
        <f>IF(ISERROR(VLOOKUP($B29,[1]Cost!$C$5:$CZ$500,VLOOKUP(BC$9,'[1]Table Name'!$G$2:$H$100,2,FALSE),FALSE)),"",VLOOKUP($B29,[1]Cost!$C$5:$CZ$500,VLOOKUP(BC$9,'[1]Table Name'!$G$2:$H$100,2,FALSE),FALSE))</f>
        <v/>
      </c>
      <c r="BD29" s="1">
        <f>IF(ISERROR(VLOOKUP($B29,[1]Cost!$C$5:$CZ$500,VLOOKUP(BD$9,'[1]Table Name'!$G$2:$H$100,2,FALSE),FALSE)),"",VLOOKUP($B29,[1]Cost!$C$5:$CZ$500,VLOOKUP(BD$9,'[1]Table Name'!$G$2:$H$100,2,FALSE),FALSE))</f>
        <v/>
      </c>
      <c r="BE29" s="1">
        <f>IF(ISERROR(VLOOKUP($B29,[1]Cost!$C$5:$CZ$500,VLOOKUP(BE$9,'[1]Table Name'!$G$2:$H$100,2,FALSE),FALSE)),"",VLOOKUP($B29,[1]Cost!$C$5:$CZ$500,VLOOKUP(BE$9,'[1]Table Name'!$G$2:$H$100,2,FALSE),FALSE))</f>
        <v/>
      </c>
      <c r="BF29" s="1">
        <f>IF(ISERROR(VLOOKUP($B29,[1]Cost!$C$5:$CZ$500,VLOOKUP(BF$9,'[1]Table Name'!$G$2:$H$100,2,FALSE),FALSE)),"",VLOOKUP($B29,[1]Cost!$C$5:$CZ$500,VLOOKUP(BF$9,'[1]Table Name'!$G$2:$H$100,2,FALSE),FALSE))</f>
        <v/>
      </c>
      <c r="BG29" s="1">
        <f>IF(ISERROR(VLOOKUP($B29,[1]Cost!$C$5:$CZ$500,VLOOKUP(BG$9,'[1]Table Name'!$G$2:$H$100,2,FALSE),FALSE)),"",VLOOKUP($B29,[1]Cost!$C$5:$CZ$500,VLOOKUP(BG$9,'[1]Table Name'!$G$2:$H$100,2,FALSE),FALSE))</f>
        <v/>
      </c>
      <c r="BH29" s="1">
        <f>IF(ISERROR(VLOOKUP($B29,[1]Cost!$C$5:$CZ$500,VLOOKUP(BH$9,'[1]Table Name'!$G$2:$H$100,2,FALSE),FALSE)),"",VLOOKUP($B29,[1]Cost!$C$5:$CZ$500,VLOOKUP(BH$9,'[1]Table Name'!$G$2:$H$100,2,FALSE),FALSE))</f>
        <v/>
      </c>
      <c r="BI29" s="1">
        <f>IF(ISERROR(VLOOKUP($B29,[1]Cost!$C$5:$CZ$500,VLOOKUP(BI$9,'[1]Table Name'!$G$2:$H$100,2,FALSE),FALSE)),"",VLOOKUP($B29,[1]Cost!$C$5:$CZ$500,VLOOKUP(BI$9,'[1]Table Name'!$G$2:$H$100,2,FALSE),FALSE))</f>
        <v/>
      </c>
      <c r="BJ29" s="1">
        <f>IF(ISERROR(VLOOKUP($B29,[1]Cost!$C$5:$CZ$500,VLOOKUP(BJ$9,'[1]Table Name'!$G$2:$H$100,2,FALSE),FALSE)),"",VLOOKUP($B29,[1]Cost!$C$5:$CZ$500,VLOOKUP(BJ$9,'[1]Table Name'!$G$2:$H$100,2,FALSE),FALSE))</f>
        <v/>
      </c>
      <c r="BK29" s="1">
        <f>IF(ISERROR(VLOOKUP($B29,[1]Cost!$C$5:$CZ$500,VLOOKUP(BK$9,'[1]Table Name'!$G$2:$H$100,2,FALSE),FALSE)),"",VLOOKUP($B29,[1]Cost!$C$5:$CZ$500,VLOOKUP(BK$9,'[1]Table Name'!$G$2:$H$100,2,FALSE),FALSE))</f>
        <v/>
      </c>
      <c r="BL29" s="1">
        <f>IF(ISERROR(VLOOKUP($B29,[1]Cost!$C$5:$CZ$500,VLOOKUP(BL$9,'[1]Table Name'!$G$2:$H$100,2,FALSE),FALSE)),"",VLOOKUP($B29,[1]Cost!$C$5:$CZ$500,VLOOKUP(BL$9,'[1]Table Name'!$G$2:$H$100,2,FALSE),FALSE))</f>
        <v/>
      </c>
      <c r="BM29" s="1">
        <f>IF(ISERROR(VLOOKUP($B29,[1]Cost!$C$5:$CZ$500,VLOOKUP(BM$9,'[1]Table Name'!$G$2:$H$100,2,FALSE),FALSE)),"",VLOOKUP($B29,[1]Cost!$C$5:$CZ$500,VLOOKUP(BM$9,'[1]Table Name'!$G$2:$H$100,2,FALSE),FALSE))</f>
        <v/>
      </c>
      <c r="BN29" s="1">
        <f>IF(ISERROR(VLOOKUP($B29,[1]Cost!$C$5:$CZ$500,VLOOKUP(BN$9,'[1]Table Name'!$G$2:$H$100,2,FALSE),FALSE)),"",VLOOKUP($B29,[1]Cost!$C$5:$CZ$500,VLOOKUP(BN$9,'[1]Table Name'!$G$2:$H$100,2,FALSE),FALSE))</f>
        <v/>
      </c>
      <c r="BO29" s="1">
        <f>IF(ISERROR(VLOOKUP($B29,[1]Cost!$C$5:$CZ$500,VLOOKUP(BO$9,'[1]Table Name'!$G$2:$H$100,2,FALSE),FALSE)),"",VLOOKUP($B29,[1]Cost!$C$5:$CZ$500,VLOOKUP(BO$9,'[1]Table Name'!$G$2:$H$100,2,FALSE),FALSE))</f>
        <v/>
      </c>
      <c r="BP29" s="1">
        <f>IF(ISERROR(VLOOKUP($B29,[1]Cost!$C$5:$CZ$500,VLOOKUP(BP$9,'[1]Table Name'!$G$2:$H$100,2,FALSE),FALSE)),"",VLOOKUP($B29,[1]Cost!$C$5:$CZ$500,VLOOKUP(BP$9,'[1]Table Name'!$G$2:$H$100,2,FALSE),FALSE))</f>
        <v/>
      </c>
      <c r="BQ29" s="1">
        <f>IF(ISERROR(VLOOKUP($B29,[1]Cost!$C$5:$CZ$500,VLOOKUP(BQ$9,'[1]Table Name'!$G$2:$H$100,2,FALSE),FALSE)),"",VLOOKUP($B29,[1]Cost!$C$5:$CZ$500,VLOOKUP(BQ$9,'[1]Table Name'!$G$2:$H$100,2,FALSE),FALSE))</f>
        <v/>
      </c>
      <c r="BR29" s="1">
        <f>IF(ISERROR(VLOOKUP($B29,[1]Cost!$C$5:$CZ$500,VLOOKUP(BR$9,'[1]Table Name'!$G$2:$H$100,2,FALSE),FALSE)),"",VLOOKUP($B29,[1]Cost!$C$5:$CZ$500,VLOOKUP(BR$9,'[1]Table Name'!$G$2:$H$100,2,FALSE),FALSE))</f>
        <v/>
      </c>
      <c r="BS29" s="1">
        <f>IF(ISERROR(VLOOKUP($B29,[1]Cost!$C$5:$CZ$500,VLOOKUP(BS$9,'[1]Table Name'!$G$2:$H$100,2,FALSE),FALSE)),"",VLOOKUP($B29,[1]Cost!$C$5:$CZ$500,VLOOKUP(BS$9,'[1]Table Name'!$G$2:$H$100,2,FALSE),FALSE))</f>
        <v/>
      </c>
      <c r="BT29" s="1">
        <f>IF(ISERROR(VLOOKUP($B29,[1]Cost!$C$5:$CZ$500,VLOOKUP(BT$9,'[1]Table Name'!$G$2:$H$100,2,FALSE),FALSE)),"",VLOOKUP($B29,[1]Cost!$C$5:$CZ$500,VLOOKUP(BT$9,'[1]Table Name'!$G$2:$H$100,2,FALSE),FALSE))</f>
        <v/>
      </c>
      <c r="BU29" s="1">
        <f>IF(ISERROR(VLOOKUP($B29,[1]Cost!$C$5:$CZ$500,VLOOKUP(BU$9,'[1]Table Name'!$G$2:$H$100,2,FALSE),FALSE)),"",VLOOKUP($B29,[1]Cost!$C$5:$CZ$500,VLOOKUP(BU$9,'[1]Table Name'!$G$2:$H$100,2,FALSE),FALSE))</f>
        <v/>
      </c>
      <c r="BV29" s="1">
        <f>IF(ISERROR(VLOOKUP($B29,[1]Cost!$C$5:$CZ$500,VLOOKUP(BV$9,'[1]Table Name'!$G$2:$H$100,2,FALSE),FALSE)),"",VLOOKUP($B29,[1]Cost!$C$5:$CZ$500,VLOOKUP(BV$9,'[1]Table Name'!$G$2:$H$100,2,FALSE),FALSE))</f>
        <v/>
      </c>
      <c r="BW29" s="1">
        <f>IF(ISERROR(VLOOKUP($B29,[1]Cost!$C$5:$CZ$500,VLOOKUP(BW$9,'[1]Table Name'!$G$2:$H$100,2,FALSE),FALSE)),"",VLOOKUP($B29,[1]Cost!$C$5:$CZ$500,VLOOKUP(BW$9,'[1]Table Name'!$G$2:$H$100,2,FALSE),FALSE))</f>
        <v/>
      </c>
      <c r="BX29" s="1">
        <f>IF(ISERROR(VLOOKUP($B29,[1]Cost!$C$5:$CZ$500,VLOOKUP(BX$9,'[1]Table Name'!$G$2:$H$100,2,FALSE),FALSE)),"",VLOOKUP($B29,[1]Cost!$C$5:$CZ$500,VLOOKUP(BX$9,'[1]Table Name'!$G$2:$H$100,2,FALSE),FALSE))</f>
        <v/>
      </c>
      <c r="BY29" s="1">
        <f>IF(ISERROR(VLOOKUP($B29,[1]Cost!$C$5:$CZ$500,VLOOKUP(BY$9,'[1]Table Name'!$G$2:$H$100,2,FALSE),FALSE)),"",VLOOKUP($B29,[1]Cost!$C$5:$CZ$500,VLOOKUP(BY$9,'[1]Table Name'!$G$2:$H$100,2,FALSE),FALSE))</f>
        <v/>
      </c>
      <c r="BZ29" s="137">
        <f>IF(ISERROR(VLOOKUP($B29,[1]Cost!$C$5:$CZ$500,VLOOKUP(BZ$9,'[1]Table Name'!$G$2:$H$100,2,FALSE),FALSE)),"",VLOOKUP($B29,[1]Cost!$C$5:$CZ$500,VLOOKUP(BZ$9,'[1]Table Name'!$G$2:$H$100,2,FALSE),FALSE))</f>
        <v/>
      </c>
      <c r="CA29" s="1">
        <f>IF(ISERROR(VLOOKUP($B29,[1]Cost!$C$5:$CZ$500,VLOOKUP(CA$9,'[1]Table Name'!$G$2:$H$100,2,FALSE),FALSE)),"",VLOOKUP($B29,[1]Cost!$C$5:$CZ$500,VLOOKUP(CA$9,'[1]Table Name'!$G$2:$H$100,2,FALSE),FALSE))</f>
        <v/>
      </c>
      <c r="CB29" s="1">
        <f>IF(ISERROR(VLOOKUP($B29,[1]Cost!$C$5:$CZ$500,VLOOKUP(CB$9,'[1]Table Name'!$G$2:$H$100,2,FALSE),FALSE)),"",VLOOKUP($B29,[1]Cost!$C$5:$CZ$500,VLOOKUP(CB$9,'[1]Table Name'!$G$2:$H$100,2,FALSE),FALSE))</f>
        <v/>
      </c>
      <c r="CC29" s="1">
        <f>IF(ISERROR(VLOOKUP($B29,[1]Cost!$C$5:$CZ$500,VLOOKUP(CC$9,'[1]Table Name'!$G$2:$H$100,2,FALSE),FALSE)),"",VLOOKUP($B29,[1]Cost!$C$5:$CZ$500,VLOOKUP(CC$9,'[1]Table Name'!$G$2:$H$100,2,FALSE),FALSE))</f>
        <v/>
      </c>
      <c r="CD29" s="3" t="n"/>
      <c r="CE29" s="3" t="n"/>
      <c r="CF29" s="3" t="n"/>
      <c r="CG29" s="3" t="n"/>
      <c r="CH29" s="3" t="n"/>
      <c r="CI29" s="3" t="n"/>
      <c r="CJ29" s="3" t="n"/>
    </row>
    <row r="30">
      <c r="B30" s="1">
        <f t="array" ref="B30">IF(ISERROR(INDEX([1]Cost!$C$5:$C$361,MATCH(0,COUNTIF(B$9:B29,[1]Cost!$C$5:$C$361)+([1]Cost!$D$5:$D$361&lt;&gt;$B$4),0))),"",INDEX([1]Cost!$C$5:$C$361,MATCH(0,COUNTIF(B$9:B29,[1]Cost!$C$5:$C$361)+([1]Cost!$D$5:$D$361&lt;&gt;$B$4),0)))</f>
        <v/>
      </c>
      <c r="C30" s="1">
        <f>IF(ISERROR(VLOOKUP($B30,[1]Cost!$C$5:$CZ$500,VLOOKUP(C$9,'[1]Table Name'!$G$2:$H$100,2,FALSE),FALSE)),"",VLOOKUP($B30,[1]Cost!$C$5:$CZ$500,VLOOKUP(C$9,'[1]Table Name'!$G$2:$H$100,2,FALSE),FALSE))</f>
        <v/>
      </c>
      <c r="D30" s="1">
        <f>IF(ISERROR(VLOOKUP($B30,[1]Cost!$C$5:$CZ$500,VLOOKUP(D$9,'[1]Table Name'!$G$2:$H$100,2,FALSE),FALSE)),"",VLOOKUP($B30,[1]Cost!$C$5:$CZ$500,VLOOKUP(D$9,'[1]Table Name'!$G$2:$H$100,2,FALSE),FALSE))</f>
        <v/>
      </c>
      <c r="E30" s="1">
        <f>IF(ISERROR(VLOOKUP($B30,[1]Cost!$C$5:$CZ$500,VLOOKUP(E$9,'[1]Table Name'!$G$2:$H$100,2,FALSE),FALSE)),"",VLOOKUP($B30,[1]Cost!$C$5:$CZ$500,VLOOKUP(E$9,'[1]Table Name'!$G$2:$H$100,2,FALSE),FALSE))</f>
        <v/>
      </c>
      <c r="F30" s="1">
        <f>IF(ISERROR(VLOOKUP($B30,[1]Cost!$C$5:$CZ$500,VLOOKUP(F$9,'[1]Table Name'!$G$2:$H$100,2,FALSE),FALSE)),"",VLOOKUP($B30,[1]Cost!$C$5:$CZ$500,VLOOKUP(F$9,'[1]Table Name'!$G$2:$H$100,2,FALSE),FALSE))</f>
        <v/>
      </c>
      <c r="G30" s="1">
        <f>IF(ISERROR(VLOOKUP($B30,[1]Cost!$C$5:$CZ$500,VLOOKUP(G$9,'[1]Table Name'!$G$2:$H$100,2,FALSE),FALSE)),"",VLOOKUP($B30,[1]Cost!$C$5:$CZ$500,VLOOKUP(G$9,'[1]Table Name'!$G$2:$H$100,2,FALSE),FALSE))</f>
        <v/>
      </c>
      <c r="H30" s="1">
        <f>IF(ISERROR(VLOOKUP($B30,[1]Cost!$C$5:$CZ$500,VLOOKUP(H$9,'[1]Table Name'!$G$2:$H$100,2,FALSE),FALSE)),"",VLOOKUP($B30,[1]Cost!$C$5:$CZ$500,VLOOKUP(H$9,'[1]Table Name'!$G$2:$H$100,2,FALSE),FALSE))</f>
        <v/>
      </c>
      <c r="I30" s="1">
        <f>IF(ISERROR(VLOOKUP($B30,[1]Cost!$C$5:$CZ$500,VLOOKUP(I$9,'[1]Table Name'!$G$2:$H$100,2,FALSE),FALSE)),"",VLOOKUP($B30,[1]Cost!$C$5:$CZ$500,VLOOKUP(I$9,'[1]Table Name'!$G$2:$H$100,2,FALSE),FALSE))</f>
        <v/>
      </c>
      <c r="J30" s="1">
        <f>IF(ISERROR(VLOOKUP($B30,[1]Cost!$C$5:$CZ$500,VLOOKUP(J$9,'[1]Table Name'!$G$2:$H$100,2,FALSE),FALSE)),"",VLOOKUP($B30,[1]Cost!$C$5:$CZ$500,VLOOKUP(J$9,'[1]Table Name'!$G$2:$H$100,2,FALSE),FALSE))</f>
        <v/>
      </c>
      <c r="K30" s="1">
        <f>IF(ISERROR(VLOOKUP($B30,[1]Cost!$C$5:$CZ$500,VLOOKUP(K$9,'[1]Table Name'!$G$2:$H$100,2,FALSE),FALSE)),"",VLOOKUP($B30,[1]Cost!$C$5:$CZ$500,VLOOKUP(K$9,'[1]Table Name'!$G$2:$H$100,2,FALSE),FALSE))</f>
        <v/>
      </c>
      <c r="L30" s="1">
        <f>IF(ISERROR(VLOOKUP($B30,[1]Cost!$C$5:$CZ$500,VLOOKUP(L$9,'[1]Table Name'!$G$2:$H$100,2,FALSE),FALSE)),"",VLOOKUP($B30,[1]Cost!$C$5:$CZ$500,VLOOKUP(L$9,'[1]Table Name'!$G$2:$H$100,2,FALSE),FALSE))</f>
        <v/>
      </c>
      <c r="M30" s="1">
        <f>IF(ISERROR(VLOOKUP($B30,[1]Cost!$C$5:$CZ$500,VLOOKUP(M$9,'[1]Table Name'!$G$2:$H$100,2,FALSE),FALSE)),"",VLOOKUP($B30,[1]Cost!$C$5:$CZ$500,VLOOKUP(M$9,'[1]Table Name'!$G$2:$H$100,2,FALSE),FALSE))</f>
        <v/>
      </c>
      <c r="N30" s="1">
        <f>IF(ISERROR(VLOOKUP($B30,[1]Cost!$C$5:$CZ$500,VLOOKUP(N$9,'[1]Table Name'!$G$2:$H$100,2,FALSE),FALSE)),"",VLOOKUP($B30,[1]Cost!$C$5:$CZ$500,VLOOKUP(N$9,'[1]Table Name'!$G$2:$H$100,2,FALSE),FALSE))</f>
        <v/>
      </c>
      <c r="O30" s="1">
        <f>IF(ISERROR(VLOOKUP($B30,[1]Cost!$C$5:$CZ$500,VLOOKUP(O$9,'[1]Table Name'!$G$2:$H$100,2,FALSE),FALSE)),"",VLOOKUP($B30,[1]Cost!$C$5:$CZ$500,VLOOKUP(O$9,'[1]Table Name'!$G$2:$H$100,2,FALSE),FALSE))</f>
        <v/>
      </c>
      <c r="P30" s="1">
        <f>IF(ISERROR(VLOOKUP($B30,[1]Cost!$C$5:$CZ$500,VLOOKUP(P$9,'[1]Table Name'!$G$2:$H$100,2,FALSE),FALSE)),"",VLOOKUP($B30,[1]Cost!$C$5:$CZ$500,VLOOKUP(P$9,'[1]Table Name'!$G$2:$H$100,2,FALSE),FALSE))</f>
        <v/>
      </c>
      <c r="Q30" s="1">
        <f>IF(ISERROR(VLOOKUP($B30,[1]Cost!$C$5:$CZ$500,VLOOKUP(Q$9,'[1]Table Name'!$G$2:$H$100,2,FALSE),FALSE)),"",VLOOKUP($B30,[1]Cost!$C$5:$CZ$500,VLOOKUP(Q$9,'[1]Table Name'!$G$2:$H$100,2,FALSE),FALSE))</f>
        <v/>
      </c>
      <c r="R30" s="1">
        <f>IF(ISERROR(VLOOKUP($B30,[1]Cost!$C$5:$CZ$500,VLOOKUP(R$9,'[1]Table Name'!$G$2:$H$100,2,FALSE),FALSE)),"",VLOOKUP($B30,[1]Cost!$C$5:$CZ$500,VLOOKUP(R$9,'[1]Table Name'!$G$2:$H$100,2,FALSE),FALSE))</f>
        <v/>
      </c>
      <c r="S30" s="1">
        <f>IF(ISERROR(VLOOKUP($B30,[1]Cost!$C$5:$CZ$500,VLOOKUP(S$9,'[1]Table Name'!$G$2:$H$100,2,FALSE),FALSE)),"",VLOOKUP($B30,[1]Cost!$C$5:$CZ$500,VLOOKUP(S$9,'[1]Table Name'!$G$2:$H$100,2,FALSE),FALSE))</f>
        <v/>
      </c>
      <c r="T30" s="1">
        <f>IF(ISERROR(VLOOKUP($B30,[1]Cost!$C$5:$CZ$500,VLOOKUP(T$9,'[1]Table Name'!$G$2:$H$100,2,FALSE),FALSE)),"",VLOOKUP($B30,[1]Cost!$C$5:$CZ$500,VLOOKUP(T$9,'[1]Table Name'!$G$2:$H$100,2,FALSE),FALSE))</f>
        <v/>
      </c>
      <c r="U30" s="1">
        <f>IF(ISERROR(VLOOKUP($B30,[1]Cost!$C$5:$CZ$500,VLOOKUP(U$9,'[1]Table Name'!$G$2:$H$100,2,FALSE),FALSE)),"",VLOOKUP($B30,[1]Cost!$C$5:$CZ$500,VLOOKUP(U$9,'[1]Table Name'!$G$2:$H$100,2,FALSE),FALSE))</f>
        <v/>
      </c>
      <c r="V30" s="1">
        <f>IF(ISERROR(VLOOKUP($B30,[1]Cost!$C$5:$CZ$500,VLOOKUP(V$9,'[1]Table Name'!$G$2:$H$100,2,FALSE),FALSE)),"",VLOOKUP($B30,[1]Cost!$C$5:$CZ$500,VLOOKUP(V$9,'[1]Table Name'!$G$2:$H$100,2,FALSE),FALSE))</f>
        <v/>
      </c>
      <c r="W30" s="1">
        <f>IF(ISERROR(VLOOKUP($B30,[1]Cost!$C$5:$CZ$500,VLOOKUP(W$9,'[1]Table Name'!$G$2:$H$100,2,FALSE),FALSE)),"",VLOOKUP($B30,[1]Cost!$C$5:$CZ$500,VLOOKUP(W$9,'[1]Table Name'!$G$2:$H$100,2,FALSE),FALSE))</f>
        <v/>
      </c>
      <c r="X30" s="1">
        <f>IF(ISERROR(VLOOKUP($B30,[1]Cost!$C$5:$CZ$500,VLOOKUP(X$9,'[1]Table Name'!$G$2:$H$100,2,FALSE),FALSE)),0,VLOOKUP($B30,[1]Cost!$C$5:$CZ$500,VLOOKUP(X$9,'[1]Table Name'!$G$2:$H$100,2,FALSE),FALSE))</f>
        <v/>
      </c>
      <c r="Y30" s="1">
        <f>IF(ISERROR(VLOOKUP($B30,[1]Cost!$C$5:$CZ$500,VLOOKUP(Y$9,'[1]Table Name'!$G$2:$H$100,2,FALSE),FALSE)),"",VLOOKUP($B30,[1]Cost!$C$5:$CZ$500,VLOOKUP(Y$9,'[1]Table Name'!$G$2:$H$100,2,FALSE),FALSE))</f>
        <v/>
      </c>
      <c r="Z30" s="11">
        <f>IF(ISERROR(VLOOKUP($B30,[1]Cost!$C$5:$CZ$500,VLOOKUP(Z$9,'[1]Table Name'!$G$2:$H$100,2,FALSE),FALSE)),"",VLOOKUP($B30,[1]Cost!$C$5:$CZ$500,VLOOKUP(Z$9,'[1]Table Name'!$G$2:$H$100,2,FALSE),FALSE))</f>
        <v/>
      </c>
      <c r="AA30" s="1">
        <f>IF(ISERROR(VLOOKUP($B30,[1]Cost!$C$5:$CZ$500,VLOOKUP(AA$9,'[1]Table Name'!$G$2:$H$100,2,FALSE),FALSE)),"",VLOOKUP($B30,[1]Cost!$C$5:$CZ$500,VLOOKUP(AA$9,'[1]Table Name'!$G$2:$H$100,2,FALSE),FALSE))</f>
        <v/>
      </c>
      <c r="AB30" s="1">
        <f>IF(ISERROR(VLOOKUP($B30,[1]Cost!$C$5:$CZ$500,VLOOKUP(AB$9,'[1]Table Name'!$G$2:$H$100,2,FALSE),FALSE)),"",VLOOKUP($B30,[1]Cost!$C$5:$CZ$500,VLOOKUP(AB$9,'[1]Table Name'!$G$2:$H$100,2,FALSE),FALSE))</f>
        <v/>
      </c>
      <c r="AC30" s="1">
        <f>IF(ISERROR(VLOOKUP($B30,[1]Cost!$C$5:$CZ$500,VLOOKUP(AC$9,'[1]Table Name'!$G$2:$H$100,2,FALSE),FALSE)),"",VLOOKUP($B30,[1]Cost!$C$5:$CZ$500,VLOOKUP(AC$9,'[1]Table Name'!$G$2:$H$100,2,FALSE),FALSE))</f>
        <v/>
      </c>
      <c r="AD30" s="1">
        <f>IF(ISERROR(VLOOKUP($B30,[1]Cost!$C$5:$CZ$500,VLOOKUP(AD$9,'[1]Table Name'!$G$2:$H$100,2,FALSE),FALSE)),"",VLOOKUP($B30,[1]Cost!$C$5:$CZ$500,VLOOKUP(AD$9,'[1]Table Name'!$G$2:$H$100,2,FALSE),FALSE))</f>
        <v/>
      </c>
      <c r="AE30" s="1">
        <f>IF(ISERROR(VLOOKUP($B30,[1]Cost!$C$5:$CZ$500,VLOOKUP(AE$9,'[1]Table Name'!$G$2:$H$100,2,FALSE),FALSE)),"",VLOOKUP($B30,[1]Cost!$C$5:$CZ$500,VLOOKUP(AE$9,'[1]Table Name'!$G$2:$H$100,2,FALSE),FALSE))</f>
        <v/>
      </c>
      <c r="AF30" s="1">
        <f>IF(ISERROR(VLOOKUP($B30,[1]Cost!$C$5:$CZ$500,VLOOKUP(AF$9,'[1]Table Name'!$G$2:$H$100,2,FALSE),FALSE)),"",VLOOKUP($B30,[1]Cost!$C$5:$CZ$500,VLOOKUP(AF$9,'[1]Table Name'!$G$2:$H$100,2,FALSE),FALSE))</f>
        <v/>
      </c>
      <c r="AG30" s="1">
        <f>IF(ISERROR(VLOOKUP($B30,[1]Cost!$C$5:$CZ$500,VLOOKUP(AG$9,'[1]Table Name'!$G$2:$H$100,2,FALSE),FALSE)),"",VLOOKUP($B30,[1]Cost!$C$5:$CZ$500,VLOOKUP(AG$9,'[1]Table Name'!$G$2:$H$100,2,FALSE),FALSE))</f>
        <v/>
      </c>
      <c r="AH30" s="1">
        <f>IF(ISERROR(VLOOKUP($B30,[1]Cost!$C$5:$CZ$500,VLOOKUP(AH$9,'[1]Table Name'!$G$2:$H$100,2,FALSE),FALSE)),"",VLOOKUP($B30,[1]Cost!$C$5:$CZ$500,VLOOKUP(AH$9,'[1]Table Name'!$G$2:$H$100,2,FALSE),FALSE))</f>
        <v/>
      </c>
      <c r="AI30" s="1">
        <f>IF(ISERROR(VLOOKUP($B30,[1]Cost!$C$5:$CZ$500,VLOOKUP(AI$9,'[1]Table Name'!$G$2:$H$100,2,FALSE),FALSE)),"",VLOOKUP($B30,[1]Cost!$C$5:$CZ$500,VLOOKUP(AI$9,'[1]Table Name'!$G$2:$H$100,2,FALSE),FALSE))</f>
        <v/>
      </c>
      <c r="AJ30" s="1">
        <f>IF(ISERROR(VLOOKUP($B30,[1]Cost!$C$5:$CZ$500,VLOOKUP(AJ$9,'[1]Table Name'!$G$2:$H$100,2,FALSE),FALSE)),"",VLOOKUP($B30,[1]Cost!$C$5:$CZ$500,VLOOKUP(AJ$9,'[1]Table Name'!$G$2:$H$100,2,FALSE),FALSE))</f>
        <v/>
      </c>
      <c r="AK30" s="1">
        <f>IF(ISERROR(VLOOKUP($B30,[1]Cost!$C$5:$CZ$500,VLOOKUP(AK$9,'[1]Table Name'!$G$2:$H$100,2,FALSE),FALSE)),"",VLOOKUP($B30,[1]Cost!$C$5:$CZ$500,VLOOKUP(AK$9,'[1]Table Name'!$G$2:$H$100,2,FALSE),FALSE))</f>
        <v/>
      </c>
      <c r="AL30" s="1">
        <f>IF(ISERROR(VLOOKUP($B30,[1]Cost!$C$5:$CZ$500,VLOOKUP(AL$9,'[1]Table Name'!$G$2:$H$100,2,FALSE),FALSE)),"",VLOOKUP($B30,[1]Cost!$C$5:$CZ$500,VLOOKUP(AL$9,'[1]Table Name'!$G$2:$H$100,2,FALSE),FALSE))</f>
        <v/>
      </c>
      <c r="AM30" s="1">
        <f>IF(ISERROR(VLOOKUP($B30,[1]Cost!$C$5:$CZ$500,VLOOKUP(AM$9,'[1]Table Name'!$G$2:$H$100,2,FALSE),FALSE)),"",VLOOKUP($B30,[1]Cost!$C$5:$CZ$500,VLOOKUP(AM$9,'[1]Table Name'!$G$2:$H$100,2,FALSE),FALSE))</f>
        <v/>
      </c>
      <c r="AN30" s="1">
        <f>IF(ISERROR(VLOOKUP($B30,[1]Cost!$C$5:$CZ$500,VLOOKUP(AN$9,'[1]Table Name'!$G$2:$H$100,2,FALSE),FALSE)),"",VLOOKUP($B30,[1]Cost!$C$5:$CZ$500,VLOOKUP(AN$9,'[1]Table Name'!$G$2:$H$100,2,FALSE),FALSE))</f>
        <v/>
      </c>
      <c r="AO30" s="1">
        <f>IF(ISERROR(VLOOKUP($B30,[1]Cost!$C$5:$CZ$500,VLOOKUP(AO$9,'[1]Table Name'!$G$2:$H$100,2,FALSE),FALSE)),"",VLOOKUP($B30,[1]Cost!$C$5:$CZ$500,VLOOKUP(AO$9,'[1]Table Name'!$G$2:$H$100,2,FALSE),FALSE))</f>
        <v/>
      </c>
      <c r="AP30" s="1">
        <f>IF(ISERROR(VLOOKUP($B30,[1]Cost!$C$5:$CZ$500,VLOOKUP(AP$9,'[1]Table Name'!$G$2:$H$100,2,FALSE),FALSE)),"",VLOOKUP($B30,[1]Cost!$C$5:$CZ$500,VLOOKUP(AP$9,'[1]Table Name'!$G$2:$H$100,2,FALSE),FALSE))</f>
        <v/>
      </c>
      <c r="AQ30" s="1">
        <f>IF(ISERROR(VLOOKUP($B30,[1]Cost!$C$5:$CZ$500,VLOOKUP(AQ$9,'[1]Table Name'!$G$2:$H$100,2,FALSE),FALSE)),"",VLOOKUP($B30,[1]Cost!$C$5:$CZ$500,VLOOKUP(AQ$9,'[1]Table Name'!$G$2:$H$100,2,FALSE),FALSE))</f>
        <v/>
      </c>
      <c r="AR30" s="1">
        <f>IF(ISERROR(VLOOKUP($B30,[1]Cost!$C$5:$CZ$500,VLOOKUP(AR$9,'[1]Table Name'!$G$2:$H$100,2,FALSE),FALSE)),"",VLOOKUP($B30,[1]Cost!$C$5:$CZ$500,VLOOKUP(AR$9,'[1]Table Name'!$G$2:$H$100,2,FALSE),FALSE))</f>
        <v/>
      </c>
      <c r="AS30" s="1">
        <f>IF(ISERROR(VLOOKUP($B30,[1]Cost!$C$5:$CZ$500,VLOOKUP(AS$9,'[1]Table Name'!$G$2:$H$100,2,FALSE),FALSE)),"",VLOOKUP($B30,[1]Cost!$C$5:$CZ$500,VLOOKUP(AS$9,'[1]Table Name'!$G$2:$H$100,2,FALSE),FALSE))</f>
        <v/>
      </c>
      <c r="AT30" s="1">
        <f>IF(ISERROR(VLOOKUP($B30,[1]Cost!$C$5:$CZ$500,VLOOKUP(AT$9,'[1]Table Name'!$G$2:$H$100,2,FALSE),FALSE)),"",VLOOKUP($B30,[1]Cost!$C$5:$CZ$500,VLOOKUP(AT$9,'[1]Table Name'!$G$2:$H$100,2,FALSE),FALSE))</f>
        <v/>
      </c>
      <c r="AU30" s="1">
        <f>IF(ISERROR(VLOOKUP($B30,[1]Cost!$C$5:$CZ$500,VLOOKUP(AU$9,'[1]Table Name'!$G$2:$H$100,2,FALSE),FALSE)),"",VLOOKUP($B30,[1]Cost!$C$5:$CZ$500,VLOOKUP(AU$9,'[1]Table Name'!$G$2:$H$100,2,FALSE),FALSE))</f>
        <v/>
      </c>
      <c r="AV30" s="1">
        <f>IF(ISERROR(VLOOKUP($B30,[1]Cost!$C$5:$CZ$500,VLOOKUP(AV$9,'[1]Table Name'!$G$2:$H$100,2,FALSE),FALSE)),"",VLOOKUP($B30,[1]Cost!$C$5:$CZ$500,VLOOKUP(AV$9,'[1]Table Name'!$G$2:$H$100,2,FALSE),FALSE))</f>
        <v/>
      </c>
      <c r="AW30" s="1">
        <f>IF(ISERROR(VLOOKUP($B30,[1]Cost!$C$5:$CZ$500,VLOOKUP(AW$9,'[1]Table Name'!$G$2:$H$100,2,FALSE),FALSE)),"",VLOOKUP($B30,[1]Cost!$C$5:$CZ$500,VLOOKUP(AW$9,'[1]Table Name'!$G$2:$H$100,2,FALSE),FALSE))</f>
        <v/>
      </c>
      <c r="AX30" s="1">
        <f>IF(ISERROR(VLOOKUP($B30,[1]Cost!$C$5:$CZ$500,VLOOKUP(AX$9,'[1]Table Name'!$G$2:$H$100,2,FALSE),FALSE)),"",VLOOKUP($B30,[1]Cost!$C$5:$CZ$500,VLOOKUP(AX$9,'[1]Table Name'!$G$2:$H$100,2,FALSE),FALSE))</f>
        <v/>
      </c>
      <c r="AY30" s="1">
        <f>IF(ISERROR(VLOOKUP($B30,[1]Cost!$C$5:$CZ$500,VLOOKUP(AY$9,'[1]Table Name'!$G$2:$H$100,2,FALSE),FALSE)),"",VLOOKUP($B30,[1]Cost!$C$5:$CZ$500,VLOOKUP(AY$9,'[1]Table Name'!$G$2:$H$100,2,FALSE),FALSE))</f>
        <v/>
      </c>
      <c r="AZ30" s="1">
        <f>IF(ISERROR(VLOOKUP($B30,[1]Cost!$C$5:$CZ$500,VLOOKUP(AZ$9,'[1]Table Name'!$G$2:$H$100,2,FALSE),FALSE)),"",VLOOKUP($B30,[1]Cost!$C$5:$CZ$500,VLOOKUP(AZ$9,'[1]Table Name'!$G$2:$H$100,2,FALSE),FALSE))</f>
        <v/>
      </c>
      <c r="BA30" s="1">
        <f>IF(ISERROR(VLOOKUP($B30,[1]Cost!$C$5:$CZ$500,VLOOKUP(BA$9,'[1]Table Name'!$G$2:$H$100,2,FALSE),FALSE)),"",VLOOKUP($B30,[1]Cost!$C$5:$CZ$500,VLOOKUP(BA$9,'[1]Table Name'!$G$2:$H$100,2,FALSE),FALSE))</f>
        <v/>
      </c>
      <c r="BB30" s="1">
        <f>IF(ISERROR(VLOOKUP($B30,[1]Cost!$C$5:$CZ$500,VLOOKUP(BB$9,'[1]Table Name'!$G$2:$H$100,2,FALSE),FALSE)),"",VLOOKUP($B30,[1]Cost!$C$5:$CZ$500,VLOOKUP(BB$9,'[1]Table Name'!$G$2:$H$100,2,FALSE),FALSE))</f>
        <v/>
      </c>
      <c r="BC30" s="1">
        <f>IF(ISERROR(VLOOKUP($B30,[1]Cost!$C$5:$CZ$500,VLOOKUP(BC$9,'[1]Table Name'!$G$2:$H$100,2,FALSE),FALSE)),"",VLOOKUP($B30,[1]Cost!$C$5:$CZ$500,VLOOKUP(BC$9,'[1]Table Name'!$G$2:$H$100,2,FALSE),FALSE))</f>
        <v/>
      </c>
      <c r="BD30" s="1">
        <f>IF(ISERROR(VLOOKUP($B30,[1]Cost!$C$5:$CZ$500,VLOOKUP(BD$9,'[1]Table Name'!$G$2:$H$100,2,FALSE),FALSE)),"",VLOOKUP($B30,[1]Cost!$C$5:$CZ$500,VLOOKUP(BD$9,'[1]Table Name'!$G$2:$H$100,2,FALSE),FALSE))</f>
        <v/>
      </c>
      <c r="BE30" s="1">
        <f>IF(ISERROR(VLOOKUP($B30,[1]Cost!$C$5:$CZ$500,VLOOKUP(BE$9,'[1]Table Name'!$G$2:$H$100,2,FALSE),FALSE)),"",VLOOKUP($B30,[1]Cost!$C$5:$CZ$500,VLOOKUP(BE$9,'[1]Table Name'!$G$2:$H$100,2,FALSE),FALSE))</f>
        <v/>
      </c>
      <c r="BF30" s="1">
        <f>IF(ISERROR(VLOOKUP($B30,[1]Cost!$C$5:$CZ$500,VLOOKUP(BF$9,'[1]Table Name'!$G$2:$H$100,2,FALSE),FALSE)),"",VLOOKUP($B30,[1]Cost!$C$5:$CZ$500,VLOOKUP(BF$9,'[1]Table Name'!$G$2:$H$100,2,FALSE),FALSE))</f>
        <v/>
      </c>
      <c r="BG30" s="1">
        <f>IF(ISERROR(VLOOKUP($B30,[1]Cost!$C$5:$CZ$500,VLOOKUP(BG$9,'[1]Table Name'!$G$2:$H$100,2,FALSE),FALSE)),"",VLOOKUP($B30,[1]Cost!$C$5:$CZ$500,VLOOKUP(BG$9,'[1]Table Name'!$G$2:$H$100,2,FALSE),FALSE))</f>
        <v/>
      </c>
      <c r="BH30" s="1">
        <f>IF(ISERROR(VLOOKUP($B30,[1]Cost!$C$5:$CZ$500,VLOOKUP(BH$9,'[1]Table Name'!$G$2:$H$100,2,FALSE),FALSE)),"",VLOOKUP($B30,[1]Cost!$C$5:$CZ$500,VLOOKUP(BH$9,'[1]Table Name'!$G$2:$H$100,2,FALSE),FALSE))</f>
        <v/>
      </c>
      <c r="BI30" s="1">
        <f>IF(ISERROR(VLOOKUP($B30,[1]Cost!$C$5:$CZ$500,VLOOKUP(BI$9,'[1]Table Name'!$G$2:$H$100,2,FALSE),FALSE)),"",VLOOKUP($B30,[1]Cost!$C$5:$CZ$500,VLOOKUP(BI$9,'[1]Table Name'!$G$2:$H$100,2,FALSE),FALSE))</f>
        <v/>
      </c>
      <c r="BJ30" s="1">
        <f>IF(ISERROR(VLOOKUP($B30,[1]Cost!$C$5:$CZ$500,VLOOKUP(BJ$9,'[1]Table Name'!$G$2:$H$100,2,FALSE),FALSE)),"",VLOOKUP($B30,[1]Cost!$C$5:$CZ$500,VLOOKUP(BJ$9,'[1]Table Name'!$G$2:$H$100,2,FALSE),FALSE))</f>
        <v/>
      </c>
      <c r="BK30" s="1">
        <f>IF(ISERROR(VLOOKUP($B30,[1]Cost!$C$5:$CZ$500,VLOOKUP(BK$9,'[1]Table Name'!$G$2:$H$100,2,FALSE),FALSE)),"",VLOOKUP($B30,[1]Cost!$C$5:$CZ$500,VLOOKUP(BK$9,'[1]Table Name'!$G$2:$H$100,2,FALSE),FALSE))</f>
        <v/>
      </c>
      <c r="BL30" s="1">
        <f>IF(ISERROR(VLOOKUP($B30,[1]Cost!$C$5:$CZ$500,VLOOKUP(BL$9,'[1]Table Name'!$G$2:$H$100,2,FALSE),FALSE)),"",VLOOKUP($B30,[1]Cost!$C$5:$CZ$500,VLOOKUP(BL$9,'[1]Table Name'!$G$2:$H$100,2,FALSE),FALSE))</f>
        <v/>
      </c>
      <c r="BM30" s="1">
        <f>IF(ISERROR(VLOOKUP($B30,[1]Cost!$C$5:$CZ$500,VLOOKUP(BM$9,'[1]Table Name'!$G$2:$H$100,2,FALSE),FALSE)),"",VLOOKUP($B30,[1]Cost!$C$5:$CZ$500,VLOOKUP(BM$9,'[1]Table Name'!$G$2:$H$100,2,FALSE),FALSE))</f>
        <v/>
      </c>
      <c r="BN30" s="1">
        <f>IF(ISERROR(VLOOKUP($B30,[1]Cost!$C$5:$CZ$500,VLOOKUP(BN$9,'[1]Table Name'!$G$2:$H$100,2,FALSE),FALSE)),"",VLOOKUP($B30,[1]Cost!$C$5:$CZ$500,VLOOKUP(BN$9,'[1]Table Name'!$G$2:$H$100,2,FALSE),FALSE))</f>
        <v/>
      </c>
      <c r="BO30" s="1">
        <f>IF(ISERROR(VLOOKUP($B30,[1]Cost!$C$5:$CZ$500,VLOOKUP(BO$9,'[1]Table Name'!$G$2:$H$100,2,FALSE),FALSE)),"",VLOOKUP($B30,[1]Cost!$C$5:$CZ$500,VLOOKUP(BO$9,'[1]Table Name'!$G$2:$H$100,2,FALSE),FALSE))</f>
        <v/>
      </c>
      <c r="BP30" s="1">
        <f>IF(ISERROR(VLOOKUP($B30,[1]Cost!$C$5:$CZ$500,VLOOKUP(BP$9,'[1]Table Name'!$G$2:$H$100,2,FALSE),FALSE)),"",VLOOKUP($B30,[1]Cost!$C$5:$CZ$500,VLOOKUP(BP$9,'[1]Table Name'!$G$2:$H$100,2,FALSE),FALSE))</f>
        <v/>
      </c>
      <c r="BQ30" s="1">
        <f>IF(ISERROR(VLOOKUP($B30,[1]Cost!$C$5:$CZ$500,VLOOKUP(BQ$9,'[1]Table Name'!$G$2:$H$100,2,FALSE),FALSE)),"",VLOOKUP($B30,[1]Cost!$C$5:$CZ$500,VLOOKUP(BQ$9,'[1]Table Name'!$G$2:$H$100,2,FALSE),FALSE))</f>
        <v/>
      </c>
      <c r="BR30" s="1">
        <f>IF(ISERROR(VLOOKUP($B30,[1]Cost!$C$5:$CZ$500,VLOOKUP(BR$9,'[1]Table Name'!$G$2:$H$100,2,FALSE),FALSE)),"",VLOOKUP($B30,[1]Cost!$C$5:$CZ$500,VLOOKUP(BR$9,'[1]Table Name'!$G$2:$H$100,2,FALSE),FALSE))</f>
        <v/>
      </c>
      <c r="BS30" s="1">
        <f>IF(ISERROR(VLOOKUP($B30,[1]Cost!$C$5:$CZ$500,VLOOKUP(BS$9,'[1]Table Name'!$G$2:$H$100,2,FALSE),FALSE)),"",VLOOKUP($B30,[1]Cost!$C$5:$CZ$500,VLOOKUP(BS$9,'[1]Table Name'!$G$2:$H$100,2,FALSE),FALSE))</f>
        <v/>
      </c>
      <c r="BT30" s="1">
        <f>IF(ISERROR(VLOOKUP($B30,[1]Cost!$C$5:$CZ$500,VLOOKUP(BT$9,'[1]Table Name'!$G$2:$H$100,2,FALSE),FALSE)),"",VLOOKUP($B30,[1]Cost!$C$5:$CZ$500,VLOOKUP(BT$9,'[1]Table Name'!$G$2:$H$100,2,FALSE),FALSE))</f>
        <v/>
      </c>
      <c r="BU30" s="1">
        <f>IF(ISERROR(VLOOKUP($B30,[1]Cost!$C$5:$CZ$500,VLOOKUP(BU$9,'[1]Table Name'!$G$2:$H$100,2,FALSE),FALSE)),"",VLOOKUP($B30,[1]Cost!$C$5:$CZ$500,VLOOKUP(BU$9,'[1]Table Name'!$G$2:$H$100,2,FALSE),FALSE))</f>
        <v/>
      </c>
      <c r="BV30" s="1">
        <f>IF(ISERROR(VLOOKUP($B30,[1]Cost!$C$5:$CZ$500,VLOOKUP(BV$9,'[1]Table Name'!$G$2:$H$100,2,FALSE),FALSE)),"",VLOOKUP($B30,[1]Cost!$C$5:$CZ$500,VLOOKUP(BV$9,'[1]Table Name'!$G$2:$H$100,2,FALSE),FALSE))</f>
        <v/>
      </c>
      <c r="BW30" s="1">
        <f>IF(ISERROR(VLOOKUP($B30,[1]Cost!$C$5:$CZ$500,VLOOKUP(BW$9,'[1]Table Name'!$G$2:$H$100,2,FALSE),FALSE)),"",VLOOKUP($B30,[1]Cost!$C$5:$CZ$500,VLOOKUP(BW$9,'[1]Table Name'!$G$2:$H$100,2,FALSE),FALSE))</f>
        <v/>
      </c>
      <c r="BX30" s="1">
        <f>IF(ISERROR(VLOOKUP($B30,[1]Cost!$C$5:$CZ$500,VLOOKUP(BX$9,'[1]Table Name'!$G$2:$H$100,2,FALSE),FALSE)),"",VLOOKUP($B30,[1]Cost!$C$5:$CZ$500,VLOOKUP(BX$9,'[1]Table Name'!$G$2:$H$100,2,FALSE),FALSE))</f>
        <v/>
      </c>
      <c r="BY30" s="1">
        <f>IF(ISERROR(VLOOKUP($B30,[1]Cost!$C$5:$CZ$500,VLOOKUP(BY$9,'[1]Table Name'!$G$2:$H$100,2,FALSE),FALSE)),"",VLOOKUP($B30,[1]Cost!$C$5:$CZ$500,VLOOKUP(BY$9,'[1]Table Name'!$G$2:$H$100,2,FALSE),FALSE))</f>
        <v/>
      </c>
      <c r="BZ30" s="137">
        <f>IF(ISERROR(VLOOKUP($B30,[1]Cost!$C$5:$CZ$500,VLOOKUP(BZ$9,'[1]Table Name'!$G$2:$H$100,2,FALSE),FALSE)),"",VLOOKUP($B30,[1]Cost!$C$5:$CZ$500,VLOOKUP(BZ$9,'[1]Table Name'!$G$2:$H$100,2,FALSE),FALSE))</f>
        <v/>
      </c>
      <c r="CA30" s="1">
        <f>IF(ISERROR(VLOOKUP($B30,[1]Cost!$C$5:$CZ$500,VLOOKUP(CA$9,'[1]Table Name'!$G$2:$H$100,2,FALSE),FALSE)),"",VLOOKUP($B30,[1]Cost!$C$5:$CZ$500,VLOOKUP(CA$9,'[1]Table Name'!$G$2:$H$100,2,FALSE),FALSE))</f>
        <v/>
      </c>
      <c r="CB30" s="1">
        <f>IF(ISERROR(VLOOKUP($B30,[1]Cost!$C$5:$CZ$500,VLOOKUP(CB$9,'[1]Table Name'!$G$2:$H$100,2,FALSE),FALSE)),"",VLOOKUP($B30,[1]Cost!$C$5:$CZ$500,VLOOKUP(CB$9,'[1]Table Name'!$G$2:$H$100,2,FALSE),FALSE))</f>
        <v/>
      </c>
      <c r="CC30" s="1">
        <f>IF(ISERROR(VLOOKUP($B30,[1]Cost!$C$5:$CZ$500,VLOOKUP(CC$9,'[1]Table Name'!$G$2:$H$100,2,FALSE),FALSE)),"",VLOOKUP($B30,[1]Cost!$C$5:$CZ$500,VLOOKUP(CC$9,'[1]Table Name'!$G$2:$H$100,2,FALSE),FALSE))</f>
        <v/>
      </c>
      <c r="CD30" s="3" t="n"/>
      <c r="CE30" s="3" t="n"/>
      <c r="CF30" s="3" t="n"/>
      <c r="CG30" s="3" t="n"/>
      <c r="CH30" s="3" t="n"/>
      <c r="CI30" s="3" t="n"/>
      <c r="CJ30" s="3" t="n"/>
    </row>
    <row r="31">
      <c r="B31" s="1">
        <f t="array" ref="B31">IF(ISERROR(INDEX([1]Cost!$C$5:$C$361,MATCH(0,COUNTIF(B$9:B30,[1]Cost!$C$5:$C$361)+([1]Cost!$D$5:$D$361&lt;&gt;$B$4),0))),"",INDEX([1]Cost!$C$5:$C$361,MATCH(0,COUNTIF(B$9:B30,[1]Cost!$C$5:$C$361)+([1]Cost!$D$5:$D$361&lt;&gt;$B$4),0)))</f>
        <v/>
      </c>
      <c r="C31" s="1">
        <f>IF(ISERROR(VLOOKUP($B31,[1]Cost!$C$5:$CZ$500,VLOOKUP(C$9,'[1]Table Name'!$G$2:$H$100,2,FALSE),FALSE)),"",VLOOKUP($B31,[1]Cost!$C$5:$CZ$500,VLOOKUP(C$9,'[1]Table Name'!$G$2:$H$100,2,FALSE),FALSE))</f>
        <v/>
      </c>
      <c r="D31" s="1">
        <f>IF(ISERROR(VLOOKUP($B31,[1]Cost!$C$5:$CZ$500,VLOOKUP(D$9,'[1]Table Name'!$G$2:$H$100,2,FALSE),FALSE)),"",VLOOKUP($B31,[1]Cost!$C$5:$CZ$500,VLOOKUP(D$9,'[1]Table Name'!$G$2:$H$100,2,FALSE),FALSE))</f>
        <v/>
      </c>
      <c r="E31" s="1">
        <f>IF(ISERROR(VLOOKUP($B31,[1]Cost!$C$5:$CZ$500,VLOOKUP(E$9,'[1]Table Name'!$G$2:$H$100,2,FALSE),FALSE)),"",VLOOKUP($B31,[1]Cost!$C$5:$CZ$500,VLOOKUP(E$9,'[1]Table Name'!$G$2:$H$100,2,FALSE),FALSE))</f>
        <v/>
      </c>
      <c r="F31" s="1">
        <f>IF(ISERROR(VLOOKUP($B31,[1]Cost!$C$5:$CZ$500,VLOOKUP(F$9,'[1]Table Name'!$G$2:$H$100,2,FALSE),FALSE)),"",VLOOKUP($B31,[1]Cost!$C$5:$CZ$500,VLOOKUP(F$9,'[1]Table Name'!$G$2:$H$100,2,FALSE),FALSE))</f>
        <v/>
      </c>
      <c r="G31" s="1">
        <f>IF(ISERROR(VLOOKUP($B31,[1]Cost!$C$5:$CZ$500,VLOOKUP(G$9,'[1]Table Name'!$G$2:$H$100,2,FALSE),FALSE)),"",VLOOKUP($B31,[1]Cost!$C$5:$CZ$500,VLOOKUP(G$9,'[1]Table Name'!$G$2:$H$100,2,FALSE),FALSE))</f>
        <v/>
      </c>
      <c r="H31" s="1">
        <f>IF(ISERROR(VLOOKUP($B31,[1]Cost!$C$5:$CZ$500,VLOOKUP(H$9,'[1]Table Name'!$G$2:$H$100,2,FALSE),FALSE)),"",VLOOKUP($B31,[1]Cost!$C$5:$CZ$500,VLOOKUP(H$9,'[1]Table Name'!$G$2:$H$100,2,FALSE),FALSE))</f>
        <v/>
      </c>
      <c r="I31" s="1">
        <f>IF(ISERROR(VLOOKUP($B31,[1]Cost!$C$5:$CZ$500,VLOOKUP(I$9,'[1]Table Name'!$G$2:$H$100,2,FALSE),FALSE)),"",VLOOKUP($B31,[1]Cost!$C$5:$CZ$500,VLOOKUP(I$9,'[1]Table Name'!$G$2:$H$100,2,FALSE),FALSE))</f>
        <v/>
      </c>
      <c r="J31" s="1">
        <f>IF(ISERROR(VLOOKUP($B31,[1]Cost!$C$5:$CZ$500,VLOOKUP(J$9,'[1]Table Name'!$G$2:$H$100,2,FALSE),FALSE)),"",VLOOKUP($B31,[1]Cost!$C$5:$CZ$500,VLOOKUP(J$9,'[1]Table Name'!$G$2:$H$100,2,FALSE),FALSE))</f>
        <v/>
      </c>
      <c r="K31" s="1">
        <f>IF(ISERROR(VLOOKUP($B31,[1]Cost!$C$5:$CZ$500,VLOOKUP(K$9,'[1]Table Name'!$G$2:$H$100,2,FALSE),FALSE)),"",VLOOKUP($B31,[1]Cost!$C$5:$CZ$500,VLOOKUP(K$9,'[1]Table Name'!$G$2:$H$100,2,FALSE),FALSE))</f>
        <v/>
      </c>
      <c r="L31" s="1">
        <f>IF(ISERROR(VLOOKUP($B31,[1]Cost!$C$5:$CZ$500,VLOOKUP(L$9,'[1]Table Name'!$G$2:$H$100,2,FALSE),FALSE)),"",VLOOKUP($B31,[1]Cost!$C$5:$CZ$500,VLOOKUP(L$9,'[1]Table Name'!$G$2:$H$100,2,FALSE),FALSE))</f>
        <v/>
      </c>
      <c r="M31" s="1">
        <f>IF(ISERROR(VLOOKUP($B31,[1]Cost!$C$5:$CZ$500,VLOOKUP(M$9,'[1]Table Name'!$G$2:$H$100,2,FALSE),FALSE)),"",VLOOKUP($B31,[1]Cost!$C$5:$CZ$500,VLOOKUP(M$9,'[1]Table Name'!$G$2:$H$100,2,FALSE),FALSE))</f>
        <v/>
      </c>
      <c r="N31" s="1">
        <f>IF(ISERROR(VLOOKUP($B31,[1]Cost!$C$5:$CZ$500,VLOOKUP(N$9,'[1]Table Name'!$G$2:$H$100,2,FALSE),FALSE)),"",VLOOKUP($B31,[1]Cost!$C$5:$CZ$500,VLOOKUP(N$9,'[1]Table Name'!$G$2:$H$100,2,FALSE),FALSE))</f>
        <v/>
      </c>
      <c r="O31" s="1">
        <f>IF(ISERROR(VLOOKUP($B31,[1]Cost!$C$5:$CZ$500,VLOOKUP(O$9,'[1]Table Name'!$G$2:$H$100,2,FALSE),FALSE)),"",VLOOKUP($B31,[1]Cost!$C$5:$CZ$500,VLOOKUP(O$9,'[1]Table Name'!$G$2:$H$100,2,FALSE),FALSE))</f>
        <v/>
      </c>
      <c r="P31" s="1">
        <f>IF(ISERROR(VLOOKUP($B31,[1]Cost!$C$5:$CZ$500,VLOOKUP(P$9,'[1]Table Name'!$G$2:$H$100,2,FALSE),FALSE)),"",VLOOKUP($B31,[1]Cost!$C$5:$CZ$500,VLOOKUP(P$9,'[1]Table Name'!$G$2:$H$100,2,FALSE),FALSE))</f>
        <v/>
      </c>
      <c r="Q31" s="1">
        <f>IF(ISERROR(VLOOKUP($B31,[1]Cost!$C$5:$CZ$500,VLOOKUP(Q$9,'[1]Table Name'!$G$2:$H$100,2,FALSE),FALSE)),"",VLOOKUP($B31,[1]Cost!$C$5:$CZ$500,VLOOKUP(Q$9,'[1]Table Name'!$G$2:$H$100,2,FALSE),FALSE))</f>
        <v/>
      </c>
      <c r="R31" s="1">
        <f>IF(ISERROR(VLOOKUP($B31,[1]Cost!$C$5:$CZ$500,VLOOKUP(R$9,'[1]Table Name'!$G$2:$H$100,2,FALSE),FALSE)),"",VLOOKUP($B31,[1]Cost!$C$5:$CZ$500,VLOOKUP(R$9,'[1]Table Name'!$G$2:$H$100,2,FALSE),FALSE))</f>
        <v/>
      </c>
      <c r="S31" s="1">
        <f>IF(ISERROR(VLOOKUP($B31,[1]Cost!$C$5:$CZ$500,VLOOKUP(S$9,'[1]Table Name'!$G$2:$H$100,2,FALSE),FALSE)),"",VLOOKUP($B31,[1]Cost!$C$5:$CZ$500,VLOOKUP(S$9,'[1]Table Name'!$G$2:$H$100,2,FALSE),FALSE))</f>
        <v/>
      </c>
      <c r="T31" s="1">
        <f>IF(ISERROR(VLOOKUP($B31,[1]Cost!$C$5:$CZ$500,VLOOKUP(T$9,'[1]Table Name'!$G$2:$H$100,2,FALSE),FALSE)),"",VLOOKUP($B31,[1]Cost!$C$5:$CZ$500,VLOOKUP(T$9,'[1]Table Name'!$G$2:$H$100,2,FALSE),FALSE))</f>
        <v/>
      </c>
      <c r="U31" s="1">
        <f>IF(ISERROR(VLOOKUP($B31,[1]Cost!$C$5:$CZ$500,VLOOKUP(U$9,'[1]Table Name'!$G$2:$H$100,2,FALSE),FALSE)),"",VLOOKUP($B31,[1]Cost!$C$5:$CZ$500,VLOOKUP(U$9,'[1]Table Name'!$G$2:$H$100,2,FALSE),FALSE))</f>
        <v/>
      </c>
      <c r="V31" s="1">
        <f>IF(ISERROR(VLOOKUP($B31,[1]Cost!$C$5:$CZ$500,VLOOKUP(V$9,'[1]Table Name'!$G$2:$H$100,2,FALSE),FALSE)),"",VLOOKUP($B31,[1]Cost!$C$5:$CZ$500,VLOOKUP(V$9,'[1]Table Name'!$G$2:$H$100,2,FALSE),FALSE))</f>
        <v/>
      </c>
      <c r="W31" s="1">
        <f>IF(ISERROR(VLOOKUP($B31,[1]Cost!$C$5:$CZ$500,VLOOKUP(W$9,'[1]Table Name'!$G$2:$H$100,2,FALSE),FALSE)),"",VLOOKUP($B31,[1]Cost!$C$5:$CZ$500,VLOOKUP(W$9,'[1]Table Name'!$G$2:$H$100,2,FALSE),FALSE))</f>
        <v/>
      </c>
      <c r="X31" s="1">
        <f>IF(ISERROR(VLOOKUP($B31,[1]Cost!$C$5:$CZ$500,VLOOKUP(X$9,'[1]Table Name'!$G$2:$H$100,2,FALSE),FALSE)),0,VLOOKUP($B31,[1]Cost!$C$5:$CZ$500,VLOOKUP(X$9,'[1]Table Name'!$G$2:$H$100,2,FALSE),FALSE))</f>
        <v/>
      </c>
      <c r="Y31" s="1">
        <f>IF(ISERROR(VLOOKUP($B31,[1]Cost!$C$5:$CZ$500,VLOOKUP(Y$9,'[1]Table Name'!$G$2:$H$100,2,FALSE),FALSE)),"",VLOOKUP($B31,[1]Cost!$C$5:$CZ$500,VLOOKUP(Y$9,'[1]Table Name'!$G$2:$H$100,2,FALSE),FALSE))</f>
        <v/>
      </c>
      <c r="Z31" s="11">
        <f>IF(ISERROR(VLOOKUP($B31,[1]Cost!$C$5:$CZ$500,VLOOKUP(Z$9,'[1]Table Name'!$G$2:$H$100,2,FALSE),FALSE)),"",VLOOKUP($B31,[1]Cost!$C$5:$CZ$500,VLOOKUP(Z$9,'[1]Table Name'!$G$2:$H$100,2,FALSE),FALSE))</f>
        <v/>
      </c>
      <c r="AA31" s="1">
        <f>IF(ISERROR(VLOOKUP($B31,[1]Cost!$C$5:$CZ$500,VLOOKUP(AA$9,'[1]Table Name'!$G$2:$H$100,2,FALSE),FALSE)),"",VLOOKUP($B31,[1]Cost!$C$5:$CZ$500,VLOOKUP(AA$9,'[1]Table Name'!$G$2:$H$100,2,FALSE),FALSE))</f>
        <v/>
      </c>
      <c r="AB31" s="1">
        <f>IF(ISERROR(VLOOKUP($B31,[1]Cost!$C$5:$CZ$500,VLOOKUP(AB$9,'[1]Table Name'!$G$2:$H$100,2,FALSE),FALSE)),"",VLOOKUP($B31,[1]Cost!$C$5:$CZ$500,VLOOKUP(AB$9,'[1]Table Name'!$G$2:$H$100,2,FALSE),FALSE))</f>
        <v/>
      </c>
      <c r="AC31" s="1">
        <f>IF(ISERROR(VLOOKUP($B31,[1]Cost!$C$5:$CZ$500,VLOOKUP(AC$9,'[1]Table Name'!$G$2:$H$100,2,FALSE),FALSE)),"",VLOOKUP($B31,[1]Cost!$C$5:$CZ$500,VLOOKUP(AC$9,'[1]Table Name'!$G$2:$H$100,2,FALSE),FALSE))</f>
        <v/>
      </c>
      <c r="AD31" s="1">
        <f>IF(ISERROR(VLOOKUP($B31,[1]Cost!$C$5:$CZ$500,VLOOKUP(AD$9,'[1]Table Name'!$G$2:$H$100,2,FALSE),FALSE)),"",VLOOKUP($B31,[1]Cost!$C$5:$CZ$500,VLOOKUP(AD$9,'[1]Table Name'!$G$2:$H$100,2,FALSE),FALSE))</f>
        <v/>
      </c>
      <c r="AE31" s="1">
        <f>IF(ISERROR(VLOOKUP($B31,[1]Cost!$C$5:$CZ$500,VLOOKUP(AE$9,'[1]Table Name'!$G$2:$H$100,2,FALSE),FALSE)),"",VLOOKUP($B31,[1]Cost!$C$5:$CZ$500,VLOOKUP(AE$9,'[1]Table Name'!$G$2:$H$100,2,FALSE),FALSE))</f>
        <v/>
      </c>
      <c r="AF31" s="1">
        <f>IF(ISERROR(VLOOKUP($B31,[1]Cost!$C$5:$CZ$500,VLOOKUP(AF$9,'[1]Table Name'!$G$2:$H$100,2,FALSE),FALSE)),"",VLOOKUP($B31,[1]Cost!$C$5:$CZ$500,VLOOKUP(AF$9,'[1]Table Name'!$G$2:$H$100,2,FALSE),FALSE))</f>
        <v/>
      </c>
      <c r="AG31" s="1">
        <f>IF(ISERROR(VLOOKUP($B31,[1]Cost!$C$5:$CZ$500,VLOOKUP(AG$9,'[1]Table Name'!$G$2:$H$100,2,FALSE),FALSE)),"",VLOOKUP($B31,[1]Cost!$C$5:$CZ$500,VLOOKUP(AG$9,'[1]Table Name'!$G$2:$H$100,2,FALSE),FALSE))</f>
        <v/>
      </c>
      <c r="AH31" s="1">
        <f>IF(ISERROR(VLOOKUP($B31,[1]Cost!$C$5:$CZ$500,VLOOKUP(AH$9,'[1]Table Name'!$G$2:$H$100,2,FALSE),FALSE)),"",VLOOKUP($B31,[1]Cost!$C$5:$CZ$500,VLOOKUP(AH$9,'[1]Table Name'!$G$2:$H$100,2,FALSE),FALSE))</f>
        <v/>
      </c>
      <c r="AI31" s="1">
        <f>IF(ISERROR(VLOOKUP($B31,[1]Cost!$C$5:$CZ$500,VLOOKUP(AI$9,'[1]Table Name'!$G$2:$H$100,2,FALSE),FALSE)),"",VLOOKUP($B31,[1]Cost!$C$5:$CZ$500,VLOOKUP(AI$9,'[1]Table Name'!$G$2:$H$100,2,FALSE),FALSE))</f>
        <v/>
      </c>
      <c r="AJ31" s="1">
        <f>IF(ISERROR(VLOOKUP($B31,[1]Cost!$C$5:$CZ$500,VLOOKUP(AJ$9,'[1]Table Name'!$G$2:$H$100,2,FALSE),FALSE)),"",VLOOKUP($B31,[1]Cost!$C$5:$CZ$500,VLOOKUP(AJ$9,'[1]Table Name'!$G$2:$H$100,2,FALSE),FALSE))</f>
        <v/>
      </c>
      <c r="AK31" s="1">
        <f>IF(ISERROR(VLOOKUP($B31,[1]Cost!$C$5:$CZ$500,VLOOKUP(AK$9,'[1]Table Name'!$G$2:$H$100,2,FALSE),FALSE)),"",VLOOKUP($B31,[1]Cost!$C$5:$CZ$500,VLOOKUP(AK$9,'[1]Table Name'!$G$2:$H$100,2,FALSE),FALSE))</f>
        <v/>
      </c>
      <c r="AL31" s="1">
        <f>IF(ISERROR(VLOOKUP($B31,[1]Cost!$C$5:$CZ$500,VLOOKUP(AL$9,'[1]Table Name'!$G$2:$H$100,2,FALSE),FALSE)),"",VLOOKUP($B31,[1]Cost!$C$5:$CZ$500,VLOOKUP(AL$9,'[1]Table Name'!$G$2:$H$100,2,FALSE),FALSE))</f>
        <v/>
      </c>
      <c r="AM31" s="1">
        <f>IF(ISERROR(VLOOKUP($B31,[1]Cost!$C$5:$CZ$500,VLOOKUP(AM$9,'[1]Table Name'!$G$2:$H$100,2,FALSE),FALSE)),"",VLOOKUP($B31,[1]Cost!$C$5:$CZ$500,VLOOKUP(AM$9,'[1]Table Name'!$G$2:$H$100,2,FALSE),FALSE))</f>
        <v/>
      </c>
      <c r="AN31" s="1">
        <f>IF(ISERROR(VLOOKUP($B31,[1]Cost!$C$5:$CZ$500,VLOOKUP(AN$9,'[1]Table Name'!$G$2:$H$100,2,FALSE),FALSE)),"",VLOOKUP($B31,[1]Cost!$C$5:$CZ$500,VLOOKUP(AN$9,'[1]Table Name'!$G$2:$H$100,2,FALSE),FALSE))</f>
        <v/>
      </c>
      <c r="AO31" s="1">
        <f>IF(ISERROR(VLOOKUP($B31,[1]Cost!$C$5:$CZ$500,VLOOKUP(AO$9,'[1]Table Name'!$G$2:$H$100,2,FALSE),FALSE)),"",VLOOKUP($B31,[1]Cost!$C$5:$CZ$500,VLOOKUP(AO$9,'[1]Table Name'!$G$2:$H$100,2,FALSE),FALSE))</f>
        <v/>
      </c>
      <c r="AP31" s="1">
        <f>IF(ISERROR(VLOOKUP($B31,[1]Cost!$C$5:$CZ$500,VLOOKUP(AP$9,'[1]Table Name'!$G$2:$H$100,2,FALSE),FALSE)),"",VLOOKUP($B31,[1]Cost!$C$5:$CZ$500,VLOOKUP(AP$9,'[1]Table Name'!$G$2:$H$100,2,FALSE),FALSE))</f>
        <v/>
      </c>
      <c r="AQ31" s="1">
        <f>IF(ISERROR(VLOOKUP($B31,[1]Cost!$C$5:$CZ$500,VLOOKUP(AQ$9,'[1]Table Name'!$G$2:$H$100,2,FALSE),FALSE)),"",VLOOKUP($B31,[1]Cost!$C$5:$CZ$500,VLOOKUP(AQ$9,'[1]Table Name'!$G$2:$H$100,2,FALSE),FALSE))</f>
        <v/>
      </c>
      <c r="AR31" s="1">
        <f>IF(ISERROR(VLOOKUP($B31,[1]Cost!$C$5:$CZ$500,VLOOKUP(AR$9,'[1]Table Name'!$G$2:$H$100,2,FALSE),FALSE)),"",VLOOKUP($B31,[1]Cost!$C$5:$CZ$500,VLOOKUP(AR$9,'[1]Table Name'!$G$2:$H$100,2,FALSE),FALSE))</f>
        <v/>
      </c>
      <c r="AS31" s="1">
        <f>IF(ISERROR(VLOOKUP($B31,[1]Cost!$C$5:$CZ$500,VLOOKUP(AS$9,'[1]Table Name'!$G$2:$H$100,2,FALSE),FALSE)),"",VLOOKUP($B31,[1]Cost!$C$5:$CZ$500,VLOOKUP(AS$9,'[1]Table Name'!$G$2:$H$100,2,FALSE),FALSE))</f>
        <v/>
      </c>
      <c r="AT31" s="1">
        <f>IF(ISERROR(VLOOKUP($B31,[1]Cost!$C$5:$CZ$500,VLOOKUP(AT$9,'[1]Table Name'!$G$2:$H$100,2,FALSE),FALSE)),"",VLOOKUP($B31,[1]Cost!$C$5:$CZ$500,VLOOKUP(AT$9,'[1]Table Name'!$G$2:$H$100,2,FALSE),FALSE))</f>
        <v/>
      </c>
      <c r="AU31" s="1">
        <f>IF(ISERROR(VLOOKUP($B31,[1]Cost!$C$5:$CZ$500,VLOOKUP(AU$9,'[1]Table Name'!$G$2:$H$100,2,FALSE),FALSE)),"",VLOOKUP($B31,[1]Cost!$C$5:$CZ$500,VLOOKUP(AU$9,'[1]Table Name'!$G$2:$H$100,2,FALSE),FALSE))</f>
        <v/>
      </c>
      <c r="AV31" s="1">
        <f>IF(ISERROR(VLOOKUP($B31,[1]Cost!$C$5:$CZ$500,VLOOKUP(AV$9,'[1]Table Name'!$G$2:$H$100,2,FALSE),FALSE)),"",VLOOKUP($B31,[1]Cost!$C$5:$CZ$500,VLOOKUP(AV$9,'[1]Table Name'!$G$2:$H$100,2,FALSE),FALSE))</f>
        <v/>
      </c>
      <c r="AW31" s="1">
        <f>IF(ISERROR(VLOOKUP($B31,[1]Cost!$C$5:$CZ$500,VLOOKUP(AW$9,'[1]Table Name'!$G$2:$H$100,2,FALSE),FALSE)),"",VLOOKUP($B31,[1]Cost!$C$5:$CZ$500,VLOOKUP(AW$9,'[1]Table Name'!$G$2:$H$100,2,FALSE),FALSE))</f>
        <v/>
      </c>
      <c r="AX31" s="1">
        <f>IF(ISERROR(VLOOKUP($B31,[1]Cost!$C$5:$CZ$500,VLOOKUP(AX$9,'[1]Table Name'!$G$2:$H$100,2,FALSE),FALSE)),"",VLOOKUP($B31,[1]Cost!$C$5:$CZ$500,VLOOKUP(AX$9,'[1]Table Name'!$G$2:$H$100,2,FALSE),FALSE))</f>
        <v/>
      </c>
      <c r="AY31" s="1">
        <f>IF(ISERROR(VLOOKUP($B31,[1]Cost!$C$5:$CZ$500,VLOOKUP(AY$9,'[1]Table Name'!$G$2:$H$100,2,FALSE),FALSE)),"",VLOOKUP($B31,[1]Cost!$C$5:$CZ$500,VLOOKUP(AY$9,'[1]Table Name'!$G$2:$H$100,2,FALSE),FALSE))</f>
        <v/>
      </c>
      <c r="AZ31" s="1">
        <f>IF(ISERROR(VLOOKUP($B31,[1]Cost!$C$5:$CZ$500,VLOOKUP(AZ$9,'[1]Table Name'!$G$2:$H$100,2,FALSE),FALSE)),"",VLOOKUP($B31,[1]Cost!$C$5:$CZ$500,VLOOKUP(AZ$9,'[1]Table Name'!$G$2:$H$100,2,FALSE),FALSE))</f>
        <v/>
      </c>
      <c r="BA31" s="1">
        <f>IF(ISERROR(VLOOKUP($B31,[1]Cost!$C$5:$CZ$500,VLOOKUP(BA$9,'[1]Table Name'!$G$2:$H$100,2,FALSE),FALSE)),"",VLOOKUP($B31,[1]Cost!$C$5:$CZ$500,VLOOKUP(BA$9,'[1]Table Name'!$G$2:$H$100,2,FALSE),FALSE))</f>
        <v/>
      </c>
      <c r="BB31" s="1">
        <f>IF(ISERROR(VLOOKUP($B31,[1]Cost!$C$5:$CZ$500,VLOOKUP(BB$9,'[1]Table Name'!$G$2:$H$100,2,FALSE),FALSE)),"",VLOOKUP($B31,[1]Cost!$C$5:$CZ$500,VLOOKUP(BB$9,'[1]Table Name'!$G$2:$H$100,2,FALSE),FALSE))</f>
        <v/>
      </c>
      <c r="BC31" s="1">
        <f>IF(ISERROR(VLOOKUP($B31,[1]Cost!$C$5:$CZ$500,VLOOKUP(BC$9,'[1]Table Name'!$G$2:$H$100,2,FALSE),FALSE)),"",VLOOKUP($B31,[1]Cost!$C$5:$CZ$500,VLOOKUP(BC$9,'[1]Table Name'!$G$2:$H$100,2,FALSE),FALSE))</f>
        <v/>
      </c>
      <c r="BD31" s="1">
        <f>IF(ISERROR(VLOOKUP($B31,[1]Cost!$C$5:$CZ$500,VLOOKUP(BD$9,'[1]Table Name'!$G$2:$H$100,2,FALSE),FALSE)),"",VLOOKUP($B31,[1]Cost!$C$5:$CZ$500,VLOOKUP(BD$9,'[1]Table Name'!$G$2:$H$100,2,FALSE),FALSE))</f>
        <v/>
      </c>
      <c r="BE31" s="1">
        <f>IF(ISERROR(VLOOKUP($B31,[1]Cost!$C$5:$CZ$500,VLOOKUP(BE$9,'[1]Table Name'!$G$2:$H$100,2,FALSE),FALSE)),"",VLOOKUP($B31,[1]Cost!$C$5:$CZ$500,VLOOKUP(BE$9,'[1]Table Name'!$G$2:$H$100,2,FALSE),FALSE))</f>
        <v/>
      </c>
      <c r="BF31" s="1">
        <f>IF(ISERROR(VLOOKUP($B31,[1]Cost!$C$5:$CZ$500,VLOOKUP(BF$9,'[1]Table Name'!$G$2:$H$100,2,FALSE),FALSE)),"",VLOOKUP($B31,[1]Cost!$C$5:$CZ$500,VLOOKUP(BF$9,'[1]Table Name'!$G$2:$H$100,2,FALSE),FALSE))</f>
        <v/>
      </c>
      <c r="BG31" s="1">
        <f>IF(ISERROR(VLOOKUP($B31,[1]Cost!$C$5:$CZ$500,VLOOKUP(BG$9,'[1]Table Name'!$G$2:$H$100,2,FALSE),FALSE)),"",VLOOKUP($B31,[1]Cost!$C$5:$CZ$500,VLOOKUP(BG$9,'[1]Table Name'!$G$2:$H$100,2,FALSE),FALSE))</f>
        <v/>
      </c>
      <c r="BH31" s="1">
        <f>IF(ISERROR(VLOOKUP($B31,[1]Cost!$C$5:$CZ$500,VLOOKUP(BH$9,'[1]Table Name'!$G$2:$H$100,2,FALSE),FALSE)),"",VLOOKUP($B31,[1]Cost!$C$5:$CZ$500,VLOOKUP(BH$9,'[1]Table Name'!$G$2:$H$100,2,FALSE),FALSE))</f>
        <v/>
      </c>
      <c r="BI31" s="1">
        <f>IF(ISERROR(VLOOKUP($B31,[1]Cost!$C$5:$CZ$500,VLOOKUP(BI$9,'[1]Table Name'!$G$2:$H$100,2,FALSE),FALSE)),"",VLOOKUP($B31,[1]Cost!$C$5:$CZ$500,VLOOKUP(BI$9,'[1]Table Name'!$G$2:$H$100,2,FALSE),FALSE))</f>
        <v/>
      </c>
      <c r="BJ31" s="1">
        <f>IF(ISERROR(VLOOKUP($B31,[1]Cost!$C$5:$CZ$500,VLOOKUP(BJ$9,'[1]Table Name'!$G$2:$H$100,2,FALSE),FALSE)),"",VLOOKUP($B31,[1]Cost!$C$5:$CZ$500,VLOOKUP(BJ$9,'[1]Table Name'!$G$2:$H$100,2,FALSE),FALSE))</f>
        <v/>
      </c>
      <c r="BK31" s="1">
        <f>IF(ISERROR(VLOOKUP($B31,[1]Cost!$C$5:$CZ$500,VLOOKUP(BK$9,'[1]Table Name'!$G$2:$H$100,2,FALSE),FALSE)),"",VLOOKUP($B31,[1]Cost!$C$5:$CZ$500,VLOOKUP(BK$9,'[1]Table Name'!$G$2:$H$100,2,FALSE),FALSE))</f>
        <v/>
      </c>
      <c r="BL31" s="1">
        <f>IF(ISERROR(VLOOKUP($B31,[1]Cost!$C$5:$CZ$500,VLOOKUP(BL$9,'[1]Table Name'!$G$2:$H$100,2,FALSE),FALSE)),"",VLOOKUP($B31,[1]Cost!$C$5:$CZ$500,VLOOKUP(BL$9,'[1]Table Name'!$G$2:$H$100,2,FALSE),FALSE))</f>
        <v/>
      </c>
      <c r="BM31" s="1">
        <f>IF(ISERROR(VLOOKUP($B31,[1]Cost!$C$5:$CZ$500,VLOOKUP(BM$9,'[1]Table Name'!$G$2:$H$100,2,FALSE),FALSE)),"",VLOOKUP($B31,[1]Cost!$C$5:$CZ$500,VLOOKUP(BM$9,'[1]Table Name'!$G$2:$H$100,2,FALSE),FALSE))</f>
        <v/>
      </c>
      <c r="BN31" s="1">
        <f>IF(ISERROR(VLOOKUP($B31,[1]Cost!$C$5:$CZ$500,VLOOKUP(BN$9,'[1]Table Name'!$G$2:$H$100,2,FALSE),FALSE)),"",VLOOKUP($B31,[1]Cost!$C$5:$CZ$500,VLOOKUP(BN$9,'[1]Table Name'!$G$2:$H$100,2,FALSE),FALSE))</f>
        <v/>
      </c>
      <c r="BO31" s="1">
        <f>IF(ISERROR(VLOOKUP($B31,[1]Cost!$C$5:$CZ$500,VLOOKUP(BO$9,'[1]Table Name'!$G$2:$H$100,2,FALSE),FALSE)),"",VLOOKUP($B31,[1]Cost!$C$5:$CZ$500,VLOOKUP(BO$9,'[1]Table Name'!$G$2:$H$100,2,FALSE),FALSE))</f>
        <v/>
      </c>
      <c r="BP31" s="1">
        <f>IF(ISERROR(VLOOKUP($B31,[1]Cost!$C$5:$CZ$500,VLOOKUP(BP$9,'[1]Table Name'!$G$2:$H$100,2,FALSE),FALSE)),"",VLOOKUP($B31,[1]Cost!$C$5:$CZ$500,VLOOKUP(BP$9,'[1]Table Name'!$G$2:$H$100,2,FALSE),FALSE))</f>
        <v/>
      </c>
      <c r="BQ31" s="1">
        <f>IF(ISERROR(VLOOKUP($B31,[1]Cost!$C$5:$CZ$500,VLOOKUP(BQ$9,'[1]Table Name'!$G$2:$H$100,2,FALSE),FALSE)),"",VLOOKUP($B31,[1]Cost!$C$5:$CZ$500,VLOOKUP(BQ$9,'[1]Table Name'!$G$2:$H$100,2,FALSE),FALSE))</f>
        <v/>
      </c>
      <c r="BR31" s="1">
        <f>IF(ISERROR(VLOOKUP($B31,[1]Cost!$C$5:$CZ$500,VLOOKUP(BR$9,'[1]Table Name'!$G$2:$H$100,2,FALSE),FALSE)),"",VLOOKUP($B31,[1]Cost!$C$5:$CZ$500,VLOOKUP(BR$9,'[1]Table Name'!$G$2:$H$100,2,FALSE),FALSE))</f>
        <v/>
      </c>
      <c r="BS31" s="1">
        <f>IF(ISERROR(VLOOKUP($B31,[1]Cost!$C$5:$CZ$500,VLOOKUP(BS$9,'[1]Table Name'!$G$2:$H$100,2,FALSE),FALSE)),"",VLOOKUP($B31,[1]Cost!$C$5:$CZ$500,VLOOKUP(BS$9,'[1]Table Name'!$G$2:$H$100,2,FALSE),FALSE))</f>
        <v/>
      </c>
      <c r="BT31" s="1">
        <f>IF(ISERROR(VLOOKUP($B31,[1]Cost!$C$5:$CZ$500,VLOOKUP(BT$9,'[1]Table Name'!$G$2:$H$100,2,FALSE),FALSE)),"",VLOOKUP($B31,[1]Cost!$C$5:$CZ$500,VLOOKUP(BT$9,'[1]Table Name'!$G$2:$H$100,2,FALSE),FALSE))</f>
        <v/>
      </c>
      <c r="BU31" s="1">
        <f>IF(ISERROR(VLOOKUP($B31,[1]Cost!$C$5:$CZ$500,VLOOKUP(BU$9,'[1]Table Name'!$G$2:$H$100,2,FALSE),FALSE)),"",VLOOKUP($B31,[1]Cost!$C$5:$CZ$500,VLOOKUP(BU$9,'[1]Table Name'!$G$2:$H$100,2,FALSE),FALSE))</f>
        <v/>
      </c>
      <c r="BV31" s="1">
        <f>IF(ISERROR(VLOOKUP($B31,[1]Cost!$C$5:$CZ$500,VLOOKUP(BV$9,'[1]Table Name'!$G$2:$H$100,2,FALSE),FALSE)),"",VLOOKUP($B31,[1]Cost!$C$5:$CZ$500,VLOOKUP(BV$9,'[1]Table Name'!$G$2:$H$100,2,FALSE),FALSE))</f>
        <v/>
      </c>
      <c r="BW31" s="1">
        <f>IF(ISERROR(VLOOKUP($B31,[1]Cost!$C$5:$CZ$500,VLOOKUP(BW$9,'[1]Table Name'!$G$2:$H$100,2,FALSE),FALSE)),"",VLOOKUP($B31,[1]Cost!$C$5:$CZ$500,VLOOKUP(BW$9,'[1]Table Name'!$G$2:$H$100,2,FALSE),FALSE))</f>
        <v/>
      </c>
      <c r="BX31" s="1">
        <f>IF(ISERROR(VLOOKUP($B31,[1]Cost!$C$5:$CZ$500,VLOOKUP(BX$9,'[1]Table Name'!$G$2:$H$100,2,FALSE),FALSE)),"",VLOOKUP($B31,[1]Cost!$C$5:$CZ$500,VLOOKUP(BX$9,'[1]Table Name'!$G$2:$H$100,2,FALSE),FALSE))</f>
        <v/>
      </c>
      <c r="BY31" s="1">
        <f>IF(ISERROR(VLOOKUP($B31,[1]Cost!$C$5:$CZ$500,VLOOKUP(BY$9,'[1]Table Name'!$G$2:$H$100,2,FALSE),FALSE)),"",VLOOKUP($B31,[1]Cost!$C$5:$CZ$500,VLOOKUP(BY$9,'[1]Table Name'!$G$2:$H$100,2,FALSE),FALSE))</f>
        <v/>
      </c>
      <c r="BZ31" s="137">
        <f>IF(ISERROR(VLOOKUP($B31,[1]Cost!$C$5:$CZ$500,VLOOKUP(BZ$9,'[1]Table Name'!$G$2:$H$100,2,FALSE),FALSE)),"",VLOOKUP($B31,[1]Cost!$C$5:$CZ$500,VLOOKUP(BZ$9,'[1]Table Name'!$G$2:$H$100,2,FALSE),FALSE))</f>
        <v/>
      </c>
      <c r="CA31" s="1">
        <f>IF(ISERROR(VLOOKUP($B31,[1]Cost!$C$5:$CZ$500,VLOOKUP(CA$9,'[1]Table Name'!$G$2:$H$100,2,FALSE),FALSE)),"",VLOOKUP($B31,[1]Cost!$C$5:$CZ$500,VLOOKUP(CA$9,'[1]Table Name'!$G$2:$H$100,2,FALSE),FALSE))</f>
        <v/>
      </c>
      <c r="CB31" s="1">
        <f>IF(ISERROR(VLOOKUP($B31,[1]Cost!$C$5:$CZ$500,VLOOKUP(CB$9,'[1]Table Name'!$G$2:$H$100,2,FALSE),FALSE)),"",VLOOKUP($B31,[1]Cost!$C$5:$CZ$500,VLOOKUP(CB$9,'[1]Table Name'!$G$2:$H$100,2,FALSE),FALSE))</f>
        <v/>
      </c>
      <c r="CC31" s="1">
        <f>IF(ISERROR(VLOOKUP($B31,[1]Cost!$C$5:$CZ$500,VLOOKUP(CC$9,'[1]Table Name'!$G$2:$H$100,2,FALSE),FALSE)),"",VLOOKUP($B31,[1]Cost!$C$5:$CZ$500,VLOOKUP(CC$9,'[1]Table Name'!$G$2:$H$100,2,FALSE),FALSE))</f>
        <v/>
      </c>
      <c r="CD31" s="3" t="n"/>
      <c r="CE31" s="3" t="n"/>
      <c r="CF31" s="3" t="n"/>
      <c r="CG31" s="3" t="n"/>
      <c r="CH31" s="3" t="n"/>
      <c r="CI31" s="3" t="n"/>
      <c r="CJ31" s="3" t="n"/>
    </row>
    <row r="32">
      <c r="B32" s="1">
        <f t="array" ref="B32">IF(ISERROR(INDEX([1]Cost!$C$5:$C$361,MATCH(0,COUNTIF(B$9:B31,[1]Cost!$C$5:$C$361)+([1]Cost!$D$5:$D$361&lt;&gt;$B$4),0))),"",INDEX([1]Cost!$C$5:$C$361,MATCH(0,COUNTIF(B$9:B31,[1]Cost!$C$5:$C$361)+([1]Cost!$D$5:$D$361&lt;&gt;$B$4),0)))</f>
        <v/>
      </c>
      <c r="C32" s="1">
        <f>IF(ISERROR(VLOOKUP($B32,[1]Cost!$C$5:$CZ$500,VLOOKUP(C$9,'[1]Table Name'!$G$2:$H$100,2,FALSE),FALSE)),"",VLOOKUP($B32,[1]Cost!$C$5:$CZ$500,VLOOKUP(C$9,'[1]Table Name'!$G$2:$H$100,2,FALSE),FALSE))</f>
        <v/>
      </c>
      <c r="D32" s="1">
        <f>IF(ISERROR(VLOOKUP($B32,[1]Cost!$C$5:$CZ$500,VLOOKUP(D$9,'[1]Table Name'!$G$2:$H$100,2,FALSE),FALSE)),"",VLOOKUP($B32,[1]Cost!$C$5:$CZ$500,VLOOKUP(D$9,'[1]Table Name'!$G$2:$H$100,2,FALSE),FALSE))</f>
        <v/>
      </c>
      <c r="E32" s="1">
        <f>IF(ISERROR(VLOOKUP($B32,[1]Cost!$C$5:$CZ$500,VLOOKUP(E$9,'[1]Table Name'!$G$2:$H$100,2,FALSE),FALSE)),"",VLOOKUP($B32,[1]Cost!$C$5:$CZ$500,VLOOKUP(E$9,'[1]Table Name'!$G$2:$H$100,2,FALSE),FALSE))</f>
        <v/>
      </c>
      <c r="F32" s="1">
        <f>IF(ISERROR(VLOOKUP($B32,[1]Cost!$C$5:$CZ$500,VLOOKUP(F$9,'[1]Table Name'!$G$2:$H$100,2,FALSE),FALSE)),"",VLOOKUP($B32,[1]Cost!$C$5:$CZ$500,VLOOKUP(F$9,'[1]Table Name'!$G$2:$H$100,2,FALSE),FALSE))</f>
        <v/>
      </c>
      <c r="G32" s="1">
        <f>IF(ISERROR(VLOOKUP($B32,[1]Cost!$C$5:$CZ$500,VLOOKUP(G$9,'[1]Table Name'!$G$2:$H$100,2,FALSE),FALSE)),"",VLOOKUP($B32,[1]Cost!$C$5:$CZ$500,VLOOKUP(G$9,'[1]Table Name'!$G$2:$H$100,2,FALSE),FALSE))</f>
        <v/>
      </c>
      <c r="H32" s="1">
        <f>IF(ISERROR(VLOOKUP($B32,[1]Cost!$C$5:$CZ$500,VLOOKUP(H$9,'[1]Table Name'!$G$2:$H$100,2,FALSE),FALSE)),"",VLOOKUP($B32,[1]Cost!$C$5:$CZ$500,VLOOKUP(H$9,'[1]Table Name'!$G$2:$H$100,2,FALSE),FALSE))</f>
        <v/>
      </c>
      <c r="I32" s="1">
        <f>IF(ISERROR(VLOOKUP($B32,[1]Cost!$C$5:$CZ$500,VLOOKUP(I$9,'[1]Table Name'!$G$2:$H$100,2,FALSE),FALSE)),"",VLOOKUP($B32,[1]Cost!$C$5:$CZ$500,VLOOKUP(I$9,'[1]Table Name'!$G$2:$H$100,2,FALSE),FALSE))</f>
        <v/>
      </c>
      <c r="J32" s="1">
        <f>IF(ISERROR(VLOOKUP($B32,[1]Cost!$C$5:$CZ$500,VLOOKUP(J$9,'[1]Table Name'!$G$2:$H$100,2,FALSE),FALSE)),"",VLOOKUP($B32,[1]Cost!$C$5:$CZ$500,VLOOKUP(J$9,'[1]Table Name'!$G$2:$H$100,2,FALSE),FALSE))</f>
        <v/>
      </c>
      <c r="K32" s="1">
        <f>IF(ISERROR(VLOOKUP($B32,[1]Cost!$C$5:$CZ$500,VLOOKUP(K$9,'[1]Table Name'!$G$2:$H$100,2,FALSE),FALSE)),"",VLOOKUP($B32,[1]Cost!$C$5:$CZ$500,VLOOKUP(K$9,'[1]Table Name'!$G$2:$H$100,2,FALSE),FALSE))</f>
        <v/>
      </c>
      <c r="L32" s="1">
        <f>IF(ISERROR(VLOOKUP($B32,[1]Cost!$C$5:$CZ$500,VLOOKUP(L$9,'[1]Table Name'!$G$2:$H$100,2,FALSE),FALSE)),"",VLOOKUP($B32,[1]Cost!$C$5:$CZ$500,VLOOKUP(L$9,'[1]Table Name'!$G$2:$H$100,2,FALSE),FALSE))</f>
        <v/>
      </c>
      <c r="M32" s="1">
        <f>IF(ISERROR(VLOOKUP($B32,[1]Cost!$C$5:$CZ$500,VLOOKUP(M$9,'[1]Table Name'!$G$2:$H$100,2,FALSE),FALSE)),"",VLOOKUP($B32,[1]Cost!$C$5:$CZ$500,VLOOKUP(M$9,'[1]Table Name'!$G$2:$H$100,2,FALSE),FALSE))</f>
        <v/>
      </c>
      <c r="N32" s="1">
        <f>IF(ISERROR(VLOOKUP($B32,[1]Cost!$C$5:$CZ$500,VLOOKUP(N$9,'[1]Table Name'!$G$2:$H$100,2,FALSE),FALSE)),"",VLOOKUP($B32,[1]Cost!$C$5:$CZ$500,VLOOKUP(N$9,'[1]Table Name'!$G$2:$H$100,2,FALSE),FALSE))</f>
        <v/>
      </c>
      <c r="O32" s="1">
        <f>IF(ISERROR(VLOOKUP($B32,[1]Cost!$C$5:$CZ$500,VLOOKUP(O$9,'[1]Table Name'!$G$2:$H$100,2,FALSE),FALSE)),"",VLOOKUP($B32,[1]Cost!$C$5:$CZ$500,VLOOKUP(O$9,'[1]Table Name'!$G$2:$H$100,2,FALSE),FALSE))</f>
        <v/>
      </c>
      <c r="P32" s="1">
        <f>IF(ISERROR(VLOOKUP($B32,[1]Cost!$C$5:$CZ$500,VLOOKUP(P$9,'[1]Table Name'!$G$2:$H$100,2,FALSE),FALSE)),"",VLOOKUP($B32,[1]Cost!$C$5:$CZ$500,VLOOKUP(P$9,'[1]Table Name'!$G$2:$H$100,2,FALSE),FALSE))</f>
        <v/>
      </c>
      <c r="Q32" s="1">
        <f>IF(ISERROR(VLOOKUP($B32,[1]Cost!$C$5:$CZ$500,VLOOKUP(Q$9,'[1]Table Name'!$G$2:$H$100,2,FALSE),FALSE)),"",VLOOKUP($B32,[1]Cost!$C$5:$CZ$500,VLOOKUP(Q$9,'[1]Table Name'!$G$2:$H$100,2,FALSE),FALSE))</f>
        <v/>
      </c>
      <c r="R32" s="1">
        <f>IF(ISERROR(VLOOKUP($B32,[1]Cost!$C$5:$CZ$500,VLOOKUP(R$9,'[1]Table Name'!$G$2:$H$100,2,FALSE),FALSE)),"",VLOOKUP($B32,[1]Cost!$C$5:$CZ$500,VLOOKUP(R$9,'[1]Table Name'!$G$2:$H$100,2,FALSE),FALSE))</f>
        <v/>
      </c>
      <c r="S32" s="1">
        <f>IF(ISERROR(VLOOKUP($B32,[1]Cost!$C$5:$CZ$500,VLOOKUP(S$9,'[1]Table Name'!$G$2:$H$100,2,FALSE),FALSE)),"",VLOOKUP($B32,[1]Cost!$C$5:$CZ$500,VLOOKUP(S$9,'[1]Table Name'!$G$2:$H$100,2,FALSE),FALSE))</f>
        <v/>
      </c>
      <c r="T32" s="1">
        <f>IF(ISERROR(VLOOKUP($B32,[1]Cost!$C$5:$CZ$500,VLOOKUP(T$9,'[1]Table Name'!$G$2:$H$100,2,FALSE),FALSE)),"",VLOOKUP($B32,[1]Cost!$C$5:$CZ$500,VLOOKUP(T$9,'[1]Table Name'!$G$2:$H$100,2,FALSE),FALSE))</f>
        <v/>
      </c>
      <c r="U32" s="1">
        <f>IF(ISERROR(VLOOKUP($B32,[1]Cost!$C$5:$CZ$500,VLOOKUP(U$9,'[1]Table Name'!$G$2:$H$100,2,FALSE),FALSE)),"",VLOOKUP($B32,[1]Cost!$C$5:$CZ$500,VLOOKUP(U$9,'[1]Table Name'!$G$2:$H$100,2,FALSE),FALSE))</f>
        <v/>
      </c>
      <c r="V32" s="1">
        <f>IF(ISERROR(VLOOKUP($B32,[1]Cost!$C$5:$CZ$500,VLOOKUP(V$9,'[1]Table Name'!$G$2:$H$100,2,FALSE),FALSE)),"",VLOOKUP($B32,[1]Cost!$C$5:$CZ$500,VLOOKUP(V$9,'[1]Table Name'!$G$2:$H$100,2,FALSE),FALSE))</f>
        <v/>
      </c>
      <c r="W32" s="1">
        <f>IF(ISERROR(VLOOKUP($B32,[1]Cost!$C$5:$CZ$500,VLOOKUP(W$9,'[1]Table Name'!$G$2:$H$100,2,FALSE),FALSE)),"",VLOOKUP($B32,[1]Cost!$C$5:$CZ$500,VLOOKUP(W$9,'[1]Table Name'!$G$2:$H$100,2,FALSE),FALSE))</f>
        <v/>
      </c>
      <c r="X32" s="1">
        <f>IF(ISERROR(VLOOKUP($B32,[1]Cost!$C$5:$CZ$500,VLOOKUP(X$9,'[1]Table Name'!$G$2:$H$100,2,FALSE),FALSE)),0,VLOOKUP($B32,[1]Cost!$C$5:$CZ$500,VLOOKUP(X$9,'[1]Table Name'!$G$2:$H$100,2,FALSE),FALSE))</f>
        <v/>
      </c>
      <c r="Y32" s="1">
        <f>IF(ISERROR(VLOOKUP($B32,[1]Cost!$C$5:$CZ$500,VLOOKUP(Y$9,'[1]Table Name'!$G$2:$H$100,2,FALSE),FALSE)),"",VLOOKUP($B32,[1]Cost!$C$5:$CZ$500,VLOOKUP(Y$9,'[1]Table Name'!$G$2:$H$100,2,FALSE),FALSE))</f>
        <v/>
      </c>
      <c r="Z32" s="11">
        <f>IF(ISERROR(VLOOKUP($B32,[1]Cost!$C$5:$CZ$500,VLOOKUP(Z$9,'[1]Table Name'!$G$2:$H$100,2,FALSE),FALSE)),"",VLOOKUP($B32,[1]Cost!$C$5:$CZ$500,VLOOKUP(Z$9,'[1]Table Name'!$G$2:$H$100,2,FALSE),FALSE))</f>
        <v/>
      </c>
      <c r="AA32" s="1">
        <f>IF(ISERROR(VLOOKUP($B32,[1]Cost!$C$5:$CZ$500,VLOOKUP(AA$9,'[1]Table Name'!$G$2:$H$100,2,FALSE),FALSE)),"",VLOOKUP($B32,[1]Cost!$C$5:$CZ$500,VLOOKUP(AA$9,'[1]Table Name'!$G$2:$H$100,2,FALSE),FALSE))</f>
        <v/>
      </c>
      <c r="AB32" s="1">
        <f>IF(ISERROR(VLOOKUP($B32,[1]Cost!$C$5:$CZ$500,VLOOKUP(AB$9,'[1]Table Name'!$G$2:$H$100,2,FALSE),FALSE)),"",VLOOKUP($B32,[1]Cost!$C$5:$CZ$500,VLOOKUP(AB$9,'[1]Table Name'!$G$2:$H$100,2,FALSE),FALSE))</f>
        <v/>
      </c>
      <c r="AC32" s="1">
        <f>IF(ISERROR(VLOOKUP($B32,[1]Cost!$C$5:$CZ$500,VLOOKUP(AC$9,'[1]Table Name'!$G$2:$H$100,2,FALSE),FALSE)),"",VLOOKUP($B32,[1]Cost!$C$5:$CZ$500,VLOOKUP(AC$9,'[1]Table Name'!$G$2:$H$100,2,FALSE),FALSE))</f>
        <v/>
      </c>
      <c r="AD32" s="1">
        <f>IF(ISERROR(VLOOKUP($B32,[1]Cost!$C$5:$CZ$500,VLOOKUP(AD$9,'[1]Table Name'!$G$2:$H$100,2,FALSE),FALSE)),"",VLOOKUP($B32,[1]Cost!$C$5:$CZ$500,VLOOKUP(AD$9,'[1]Table Name'!$G$2:$H$100,2,FALSE),FALSE))</f>
        <v/>
      </c>
      <c r="AE32" s="1">
        <f>IF(ISERROR(VLOOKUP($B32,[1]Cost!$C$5:$CZ$500,VLOOKUP(AE$9,'[1]Table Name'!$G$2:$H$100,2,FALSE),FALSE)),"",VLOOKUP($B32,[1]Cost!$C$5:$CZ$500,VLOOKUP(AE$9,'[1]Table Name'!$G$2:$H$100,2,FALSE),FALSE))</f>
        <v/>
      </c>
      <c r="AF32" s="1">
        <f>IF(ISERROR(VLOOKUP($B32,[1]Cost!$C$5:$CZ$500,VLOOKUP(AF$9,'[1]Table Name'!$G$2:$H$100,2,FALSE),FALSE)),"",VLOOKUP($B32,[1]Cost!$C$5:$CZ$500,VLOOKUP(AF$9,'[1]Table Name'!$G$2:$H$100,2,FALSE),FALSE))</f>
        <v/>
      </c>
      <c r="AG32" s="1">
        <f>IF(ISERROR(VLOOKUP($B32,[1]Cost!$C$5:$CZ$500,VLOOKUP(AG$9,'[1]Table Name'!$G$2:$H$100,2,FALSE),FALSE)),"",VLOOKUP($B32,[1]Cost!$C$5:$CZ$500,VLOOKUP(AG$9,'[1]Table Name'!$G$2:$H$100,2,FALSE),FALSE))</f>
        <v/>
      </c>
      <c r="AH32" s="1">
        <f>IF(ISERROR(VLOOKUP($B32,[1]Cost!$C$5:$CZ$500,VLOOKUP(AH$9,'[1]Table Name'!$G$2:$H$100,2,FALSE),FALSE)),"",VLOOKUP($B32,[1]Cost!$C$5:$CZ$500,VLOOKUP(AH$9,'[1]Table Name'!$G$2:$H$100,2,FALSE),FALSE))</f>
        <v/>
      </c>
      <c r="AI32" s="1">
        <f>IF(ISERROR(VLOOKUP($B32,[1]Cost!$C$5:$CZ$500,VLOOKUP(AI$9,'[1]Table Name'!$G$2:$H$100,2,FALSE),FALSE)),"",VLOOKUP($B32,[1]Cost!$C$5:$CZ$500,VLOOKUP(AI$9,'[1]Table Name'!$G$2:$H$100,2,FALSE),FALSE))</f>
        <v/>
      </c>
      <c r="AJ32" s="1">
        <f>IF(ISERROR(VLOOKUP($B32,[1]Cost!$C$5:$CZ$500,VLOOKUP(AJ$9,'[1]Table Name'!$G$2:$H$100,2,FALSE),FALSE)),"",VLOOKUP($B32,[1]Cost!$C$5:$CZ$500,VLOOKUP(AJ$9,'[1]Table Name'!$G$2:$H$100,2,FALSE),FALSE))</f>
        <v/>
      </c>
      <c r="AK32" s="1">
        <f>IF(ISERROR(VLOOKUP($B32,[1]Cost!$C$5:$CZ$500,VLOOKUP(AK$9,'[1]Table Name'!$G$2:$H$100,2,FALSE),FALSE)),"",VLOOKUP($B32,[1]Cost!$C$5:$CZ$500,VLOOKUP(AK$9,'[1]Table Name'!$G$2:$H$100,2,FALSE),FALSE))</f>
        <v/>
      </c>
      <c r="AL32" s="1">
        <f>IF(ISERROR(VLOOKUP($B32,[1]Cost!$C$5:$CZ$500,VLOOKUP(AL$9,'[1]Table Name'!$G$2:$H$100,2,FALSE),FALSE)),"",VLOOKUP($B32,[1]Cost!$C$5:$CZ$500,VLOOKUP(AL$9,'[1]Table Name'!$G$2:$H$100,2,FALSE),FALSE))</f>
        <v/>
      </c>
      <c r="AM32" s="1">
        <f>IF(ISERROR(VLOOKUP($B32,[1]Cost!$C$5:$CZ$500,VLOOKUP(AM$9,'[1]Table Name'!$G$2:$H$100,2,FALSE),FALSE)),"",VLOOKUP($B32,[1]Cost!$C$5:$CZ$500,VLOOKUP(AM$9,'[1]Table Name'!$G$2:$H$100,2,FALSE),FALSE))</f>
        <v/>
      </c>
      <c r="AN32" s="1">
        <f>IF(ISERROR(VLOOKUP($B32,[1]Cost!$C$5:$CZ$500,VLOOKUP(AN$9,'[1]Table Name'!$G$2:$H$100,2,FALSE),FALSE)),"",VLOOKUP($B32,[1]Cost!$C$5:$CZ$500,VLOOKUP(AN$9,'[1]Table Name'!$G$2:$H$100,2,FALSE),FALSE))</f>
        <v/>
      </c>
      <c r="AO32" s="1">
        <f>IF(ISERROR(VLOOKUP($B32,[1]Cost!$C$5:$CZ$500,VLOOKUP(AO$9,'[1]Table Name'!$G$2:$H$100,2,FALSE),FALSE)),"",VLOOKUP($B32,[1]Cost!$C$5:$CZ$500,VLOOKUP(AO$9,'[1]Table Name'!$G$2:$H$100,2,FALSE),FALSE))</f>
        <v/>
      </c>
      <c r="AP32" s="1">
        <f>IF(ISERROR(VLOOKUP($B32,[1]Cost!$C$5:$CZ$500,VLOOKUP(AP$9,'[1]Table Name'!$G$2:$H$100,2,FALSE),FALSE)),"",VLOOKUP($B32,[1]Cost!$C$5:$CZ$500,VLOOKUP(AP$9,'[1]Table Name'!$G$2:$H$100,2,FALSE),FALSE))</f>
        <v/>
      </c>
      <c r="AQ32" s="1">
        <f>IF(ISERROR(VLOOKUP($B32,[1]Cost!$C$5:$CZ$500,VLOOKUP(AQ$9,'[1]Table Name'!$G$2:$H$100,2,FALSE),FALSE)),"",VLOOKUP($B32,[1]Cost!$C$5:$CZ$500,VLOOKUP(AQ$9,'[1]Table Name'!$G$2:$H$100,2,FALSE),FALSE))</f>
        <v/>
      </c>
      <c r="AR32" s="1">
        <f>IF(ISERROR(VLOOKUP($B32,[1]Cost!$C$5:$CZ$500,VLOOKUP(AR$9,'[1]Table Name'!$G$2:$H$100,2,FALSE),FALSE)),"",VLOOKUP($B32,[1]Cost!$C$5:$CZ$500,VLOOKUP(AR$9,'[1]Table Name'!$G$2:$H$100,2,FALSE),FALSE))</f>
        <v/>
      </c>
      <c r="AS32" s="1">
        <f>IF(ISERROR(VLOOKUP($B32,[1]Cost!$C$5:$CZ$500,VLOOKUP(AS$9,'[1]Table Name'!$G$2:$H$100,2,FALSE),FALSE)),"",VLOOKUP($B32,[1]Cost!$C$5:$CZ$500,VLOOKUP(AS$9,'[1]Table Name'!$G$2:$H$100,2,FALSE),FALSE))</f>
        <v/>
      </c>
      <c r="AT32" s="1">
        <f>IF(ISERROR(VLOOKUP($B32,[1]Cost!$C$5:$CZ$500,VLOOKUP(AT$9,'[1]Table Name'!$G$2:$H$100,2,FALSE),FALSE)),"",VLOOKUP($B32,[1]Cost!$C$5:$CZ$500,VLOOKUP(AT$9,'[1]Table Name'!$G$2:$H$100,2,FALSE),FALSE))</f>
        <v/>
      </c>
      <c r="AU32" s="1">
        <f>IF(ISERROR(VLOOKUP($B32,[1]Cost!$C$5:$CZ$500,VLOOKUP(AU$9,'[1]Table Name'!$G$2:$H$100,2,FALSE),FALSE)),"",VLOOKUP($B32,[1]Cost!$C$5:$CZ$500,VLOOKUP(AU$9,'[1]Table Name'!$G$2:$H$100,2,FALSE),FALSE))</f>
        <v/>
      </c>
      <c r="AV32" s="1">
        <f>IF(ISERROR(VLOOKUP($B32,[1]Cost!$C$5:$CZ$500,VLOOKUP(AV$9,'[1]Table Name'!$G$2:$H$100,2,FALSE),FALSE)),"",VLOOKUP($B32,[1]Cost!$C$5:$CZ$500,VLOOKUP(AV$9,'[1]Table Name'!$G$2:$H$100,2,FALSE),FALSE))</f>
        <v/>
      </c>
      <c r="AW32" s="1">
        <f>IF(ISERROR(VLOOKUP($B32,[1]Cost!$C$5:$CZ$500,VLOOKUP(AW$9,'[1]Table Name'!$G$2:$H$100,2,FALSE),FALSE)),"",VLOOKUP($B32,[1]Cost!$C$5:$CZ$500,VLOOKUP(AW$9,'[1]Table Name'!$G$2:$H$100,2,FALSE),FALSE))</f>
        <v/>
      </c>
      <c r="AX32" s="1">
        <f>IF(ISERROR(VLOOKUP($B32,[1]Cost!$C$5:$CZ$500,VLOOKUP(AX$9,'[1]Table Name'!$G$2:$H$100,2,FALSE),FALSE)),"",VLOOKUP($B32,[1]Cost!$C$5:$CZ$500,VLOOKUP(AX$9,'[1]Table Name'!$G$2:$H$100,2,FALSE),FALSE))</f>
        <v/>
      </c>
      <c r="AY32" s="1">
        <f>IF(ISERROR(VLOOKUP($B32,[1]Cost!$C$5:$CZ$500,VLOOKUP(AY$9,'[1]Table Name'!$G$2:$H$100,2,FALSE),FALSE)),"",VLOOKUP($B32,[1]Cost!$C$5:$CZ$500,VLOOKUP(AY$9,'[1]Table Name'!$G$2:$H$100,2,FALSE),FALSE))</f>
        <v/>
      </c>
      <c r="AZ32" s="1">
        <f>IF(ISERROR(VLOOKUP($B32,[1]Cost!$C$5:$CZ$500,VLOOKUP(AZ$9,'[1]Table Name'!$G$2:$H$100,2,FALSE),FALSE)),"",VLOOKUP($B32,[1]Cost!$C$5:$CZ$500,VLOOKUP(AZ$9,'[1]Table Name'!$G$2:$H$100,2,FALSE),FALSE))</f>
        <v/>
      </c>
      <c r="BA32" s="1">
        <f>IF(ISERROR(VLOOKUP($B32,[1]Cost!$C$5:$CZ$500,VLOOKUP(BA$9,'[1]Table Name'!$G$2:$H$100,2,FALSE),FALSE)),"",VLOOKUP($B32,[1]Cost!$C$5:$CZ$500,VLOOKUP(BA$9,'[1]Table Name'!$G$2:$H$100,2,FALSE),FALSE))</f>
        <v/>
      </c>
      <c r="BB32" s="1">
        <f>IF(ISERROR(VLOOKUP($B32,[1]Cost!$C$5:$CZ$500,VLOOKUP(BB$9,'[1]Table Name'!$G$2:$H$100,2,FALSE),FALSE)),"",VLOOKUP($B32,[1]Cost!$C$5:$CZ$500,VLOOKUP(BB$9,'[1]Table Name'!$G$2:$H$100,2,FALSE),FALSE))</f>
        <v/>
      </c>
      <c r="BC32" s="1">
        <f>IF(ISERROR(VLOOKUP($B32,[1]Cost!$C$5:$CZ$500,VLOOKUP(BC$9,'[1]Table Name'!$G$2:$H$100,2,FALSE),FALSE)),"",VLOOKUP($B32,[1]Cost!$C$5:$CZ$500,VLOOKUP(BC$9,'[1]Table Name'!$G$2:$H$100,2,FALSE),FALSE))</f>
        <v/>
      </c>
      <c r="BD32" s="1">
        <f>IF(ISERROR(VLOOKUP($B32,[1]Cost!$C$5:$CZ$500,VLOOKUP(BD$9,'[1]Table Name'!$G$2:$H$100,2,FALSE),FALSE)),"",VLOOKUP($B32,[1]Cost!$C$5:$CZ$500,VLOOKUP(BD$9,'[1]Table Name'!$G$2:$H$100,2,FALSE),FALSE))</f>
        <v/>
      </c>
      <c r="BE32" s="1">
        <f>IF(ISERROR(VLOOKUP($B32,[1]Cost!$C$5:$CZ$500,VLOOKUP(BE$9,'[1]Table Name'!$G$2:$H$100,2,FALSE),FALSE)),"",VLOOKUP($B32,[1]Cost!$C$5:$CZ$500,VLOOKUP(BE$9,'[1]Table Name'!$G$2:$H$100,2,FALSE),FALSE))</f>
        <v/>
      </c>
      <c r="BF32" s="1">
        <f>IF(ISERROR(VLOOKUP($B32,[1]Cost!$C$5:$CZ$500,VLOOKUP(BF$9,'[1]Table Name'!$G$2:$H$100,2,FALSE),FALSE)),"",VLOOKUP($B32,[1]Cost!$C$5:$CZ$500,VLOOKUP(BF$9,'[1]Table Name'!$G$2:$H$100,2,FALSE),FALSE))</f>
        <v/>
      </c>
      <c r="BG32" s="1">
        <f>IF(ISERROR(VLOOKUP($B32,[1]Cost!$C$5:$CZ$500,VLOOKUP(BG$9,'[1]Table Name'!$G$2:$H$100,2,FALSE),FALSE)),"",VLOOKUP($B32,[1]Cost!$C$5:$CZ$500,VLOOKUP(BG$9,'[1]Table Name'!$G$2:$H$100,2,FALSE),FALSE))</f>
        <v/>
      </c>
      <c r="BH32" s="1">
        <f>IF(ISERROR(VLOOKUP($B32,[1]Cost!$C$5:$CZ$500,VLOOKUP(BH$9,'[1]Table Name'!$G$2:$H$100,2,FALSE),FALSE)),"",VLOOKUP($B32,[1]Cost!$C$5:$CZ$500,VLOOKUP(BH$9,'[1]Table Name'!$G$2:$H$100,2,FALSE),FALSE))</f>
        <v/>
      </c>
      <c r="BI32" s="1">
        <f>IF(ISERROR(VLOOKUP($B32,[1]Cost!$C$5:$CZ$500,VLOOKUP(BI$9,'[1]Table Name'!$G$2:$H$100,2,FALSE),FALSE)),"",VLOOKUP($B32,[1]Cost!$C$5:$CZ$500,VLOOKUP(BI$9,'[1]Table Name'!$G$2:$H$100,2,FALSE),FALSE))</f>
        <v/>
      </c>
      <c r="BJ32" s="1">
        <f>IF(ISERROR(VLOOKUP($B32,[1]Cost!$C$5:$CZ$500,VLOOKUP(BJ$9,'[1]Table Name'!$G$2:$H$100,2,FALSE),FALSE)),"",VLOOKUP($B32,[1]Cost!$C$5:$CZ$500,VLOOKUP(BJ$9,'[1]Table Name'!$G$2:$H$100,2,FALSE),FALSE))</f>
        <v/>
      </c>
      <c r="BK32" s="1">
        <f>IF(ISERROR(VLOOKUP($B32,[1]Cost!$C$5:$CZ$500,VLOOKUP(BK$9,'[1]Table Name'!$G$2:$H$100,2,FALSE),FALSE)),"",VLOOKUP($B32,[1]Cost!$C$5:$CZ$500,VLOOKUP(BK$9,'[1]Table Name'!$G$2:$H$100,2,FALSE),FALSE))</f>
        <v/>
      </c>
      <c r="BL32" s="1">
        <f>IF(ISERROR(VLOOKUP($B32,[1]Cost!$C$5:$CZ$500,VLOOKUP(BL$9,'[1]Table Name'!$G$2:$H$100,2,FALSE),FALSE)),"",VLOOKUP($B32,[1]Cost!$C$5:$CZ$500,VLOOKUP(BL$9,'[1]Table Name'!$G$2:$H$100,2,FALSE),FALSE))</f>
        <v/>
      </c>
      <c r="BM32" s="1">
        <f>IF(ISERROR(VLOOKUP($B32,[1]Cost!$C$5:$CZ$500,VLOOKUP(BM$9,'[1]Table Name'!$G$2:$H$100,2,FALSE),FALSE)),"",VLOOKUP($B32,[1]Cost!$C$5:$CZ$500,VLOOKUP(BM$9,'[1]Table Name'!$G$2:$H$100,2,FALSE),FALSE))</f>
        <v/>
      </c>
      <c r="BN32" s="1">
        <f>IF(ISERROR(VLOOKUP($B32,[1]Cost!$C$5:$CZ$500,VLOOKUP(BN$9,'[1]Table Name'!$G$2:$H$100,2,FALSE),FALSE)),"",VLOOKUP($B32,[1]Cost!$C$5:$CZ$500,VLOOKUP(BN$9,'[1]Table Name'!$G$2:$H$100,2,FALSE),FALSE))</f>
        <v/>
      </c>
      <c r="BO32" s="1">
        <f>IF(ISERROR(VLOOKUP($B32,[1]Cost!$C$5:$CZ$500,VLOOKUP(BO$9,'[1]Table Name'!$G$2:$H$100,2,FALSE),FALSE)),"",VLOOKUP($B32,[1]Cost!$C$5:$CZ$500,VLOOKUP(BO$9,'[1]Table Name'!$G$2:$H$100,2,FALSE),FALSE))</f>
        <v/>
      </c>
      <c r="BP32" s="1">
        <f>IF(ISERROR(VLOOKUP($B32,[1]Cost!$C$5:$CZ$500,VLOOKUP(BP$9,'[1]Table Name'!$G$2:$H$100,2,FALSE),FALSE)),"",VLOOKUP($B32,[1]Cost!$C$5:$CZ$500,VLOOKUP(BP$9,'[1]Table Name'!$G$2:$H$100,2,FALSE),FALSE))</f>
        <v/>
      </c>
      <c r="BQ32" s="1">
        <f>IF(ISERROR(VLOOKUP($B32,[1]Cost!$C$5:$CZ$500,VLOOKUP(BQ$9,'[1]Table Name'!$G$2:$H$100,2,FALSE),FALSE)),"",VLOOKUP($B32,[1]Cost!$C$5:$CZ$500,VLOOKUP(BQ$9,'[1]Table Name'!$G$2:$H$100,2,FALSE),FALSE))</f>
        <v/>
      </c>
      <c r="BR32" s="1">
        <f>IF(ISERROR(VLOOKUP($B32,[1]Cost!$C$5:$CZ$500,VLOOKUP(BR$9,'[1]Table Name'!$G$2:$H$100,2,FALSE),FALSE)),"",VLOOKUP($B32,[1]Cost!$C$5:$CZ$500,VLOOKUP(BR$9,'[1]Table Name'!$G$2:$H$100,2,FALSE),FALSE))</f>
        <v/>
      </c>
      <c r="BS32" s="1">
        <f>IF(ISERROR(VLOOKUP($B32,[1]Cost!$C$5:$CZ$500,VLOOKUP(BS$9,'[1]Table Name'!$G$2:$H$100,2,FALSE),FALSE)),"",VLOOKUP($B32,[1]Cost!$C$5:$CZ$500,VLOOKUP(BS$9,'[1]Table Name'!$G$2:$H$100,2,FALSE),FALSE))</f>
        <v/>
      </c>
      <c r="BT32" s="1">
        <f>IF(ISERROR(VLOOKUP($B32,[1]Cost!$C$5:$CZ$500,VLOOKUP(BT$9,'[1]Table Name'!$G$2:$H$100,2,FALSE),FALSE)),"",VLOOKUP($B32,[1]Cost!$C$5:$CZ$500,VLOOKUP(BT$9,'[1]Table Name'!$G$2:$H$100,2,FALSE),FALSE))</f>
        <v/>
      </c>
      <c r="BU32" s="1">
        <f>IF(ISERROR(VLOOKUP($B32,[1]Cost!$C$5:$CZ$500,VLOOKUP(BU$9,'[1]Table Name'!$G$2:$H$100,2,FALSE),FALSE)),"",VLOOKUP($B32,[1]Cost!$C$5:$CZ$500,VLOOKUP(BU$9,'[1]Table Name'!$G$2:$H$100,2,FALSE),FALSE))</f>
        <v/>
      </c>
      <c r="BV32" s="1">
        <f>IF(ISERROR(VLOOKUP($B32,[1]Cost!$C$5:$CZ$500,VLOOKUP(BV$9,'[1]Table Name'!$G$2:$H$100,2,FALSE),FALSE)),"",VLOOKUP($B32,[1]Cost!$C$5:$CZ$500,VLOOKUP(BV$9,'[1]Table Name'!$G$2:$H$100,2,FALSE),FALSE))</f>
        <v/>
      </c>
      <c r="BW32" s="1">
        <f>IF(ISERROR(VLOOKUP($B32,[1]Cost!$C$5:$CZ$500,VLOOKUP(BW$9,'[1]Table Name'!$G$2:$H$100,2,FALSE),FALSE)),"",VLOOKUP($B32,[1]Cost!$C$5:$CZ$500,VLOOKUP(BW$9,'[1]Table Name'!$G$2:$H$100,2,FALSE),FALSE))</f>
        <v/>
      </c>
      <c r="BX32" s="1">
        <f>IF(ISERROR(VLOOKUP($B32,[1]Cost!$C$5:$CZ$500,VLOOKUP(BX$9,'[1]Table Name'!$G$2:$H$100,2,FALSE),FALSE)),"",VLOOKUP($B32,[1]Cost!$C$5:$CZ$500,VLOOKUP(BX$9,'[1]Table Name'!$G$2:$H$100,2,FALSE),FALSE))</f>
        <v/>
      </c>
      <c r="BY32" s="1">
        <f>IF(ISERROR(VLOOKUP($B32,[1]Cost!$C$5:$CZ$500,VLOOKUP(BY$9,'[1]Table Name'!$G$2:$H$100,2,FALSE),FALSE)),"",VLOOKUP($B32,[1]Cost!$C$5:$CZ$500,VLOOKUP(BY$9,'[1]Table Name'!$G$2:$H$100,2,FALSE),FALSE))</f>
        <v/>
      </c>
      <c r="BZ32" s="137">
        <f>IF(ISERROR(VLOOKUP($B32,[1]Cost!$C$5:$CZ$500,VLOOKUP(BZ$9,'[1]Table Name'!$G$2:$H$100,2,FALSE),FALSE)),"",VLOOKUP($B32,[1]Cost!$C$5:$CZ$500,VLOOKUP(BZ$9,'[1]Table Name'!$G$2:$H$100,2,FALSE),FALSE))</f>
        <v/>
      </c>
      <c r="CA32" s="1">
        <f>IF(ISERROR(VLOOKUP($B32,[1]Cost!$C$5:$CZ$500,VLOOKUP(CA$9,'[1]Table Name'!$G$2:$H$100,2,FALSE),FALSE)),"",VLOOKUP($B32,[1]Cost!$C$5:$CZ$500,VLOOKUP(CA$9,'[1]Table Name'!$G$2:$H$100,2,FALSE),FALSE))</f>
        <v/>
      </c>
      <c r="CB32" s="1">
        <f>IF(ISERROR(VLOOKUP($B32,[1]Cost!$C$5:$CZ$500,VLOOKUP(CB$9,'[1]Table Name'!$G$2:$H$100,2,FALSE),FALSE)),"",VLOOKUP($B32,[1]Cost!$C$5:$CZ$500,VLOOKUP(CB$9,'[1]Table Name'!$G$2:$H$100,2,FALSE),FALSE))</f>
        <v/>
      </c>
      <c r="CC32" s="1">
        <f>IF(ISERROR(VLOOKUP($B32,[1]Cost!$C$5:$CZ$500,VLOOKUP(CC$9,'[1]Table Name'!$G$2:$H$100,2,FALSE),FALSE)),"",VLOOKUP($B32,[1]Cost!$C$5:$CZ$500,VLOOKUP(CC$9,'[1]Table Name'!$G$2:$H$100,2,FALSE),FALSE))</f>
        <v/>
      </c>
      <c r="CD32" s="3" t="n"/>
      <c r="CE32" s="3" t="n"/>
      <c r="CF32" s="3" t="n"/>
      <c r="CG32" s="3" t="n"/>
      <c r="CH32" s="3" t="n"/>
      <c r="CI32" s="3" t="n"/>
      <c r="CJ32" s="3" t="n"/>
    </row>
    <row r="33">
      <c r="B33" s="1">
        <f t="array" ref="B33">IF(ISERROR(INDEX([1]Cost!$C$5:$C$361,MATCH(0,COUNTIF(B$9:B32,[1]Cost!$C$5:$C$361)+([1]Cost!$D$5:$D$361&lt;&gt;$B$4),0))),"",INDEX([1]Cost!$C$5:$C$361,MATCH(0,COUNTIF(B$9:B32,[1]Cost!$C$5:$C$361)+([1]Cost!$D$5:$D$361&lt;&gt;$B$4),0)))</f>
        <v/>
      </c>
      <c r="C33" s="1">
        <f>IF(ISERROR(VLOOKUP($B33,[1]Cost!$C$5:$CZ$500,VLOOKUP(C$9,'[1]Table Name'!$G$2:$H$100,2,FALSE),FALSE)),"",VLOOKUP($B33,[1]Cost!$C$5:$CZ$500,VLOOKUP(C$9,'[1]Table Name'!$G$2:$H$100,2,FALSE),FALSE))</f>
        <v/>
      </c>
      <c r="D33" s="1">
        <f>IF(ISERROR(VLOOKUP($B33,[1]Cost!$C$5:$CZ$500,VLOOKUP(D$9,'[1]Table Name'!$G$2:$H$100,2,FALSE),FALSE)),"",VLOOKUP($B33,[1]Cost!$C$5:$CZ$500,VLOOKUP(D$9,'[1]Table Name'!$G$2:$H$100,2,FALSE),FALSE))</f>
        <v/>
      </c>
      <c r="E33" s="1">
        <f>IF(ISERROR(VLOOKUP($B33,[1]Cost!$C$5:$CZ$500,VLOOKUP(E$9,'[1]Table Name'!$G$2:$H$100,2,FALSE),FALSE)),"",VLOOKUP($B33,[1]Cost!$C$5:$CZ$500,VLOOKUP(E$9,'[1]Table Name'!$G$2:$H$100,2,FALSE),FALSE))</f>
        <v/>
      </c>
      <c r="F33" s="1">
        <f>IF(ISERROR(VLOOKUP($B33,[1]Cost!$C$5:$CZ$500,VLOOKUP(F$9,'[1]Table Name'!$G$2:$H$100,2,FALSE),FALSE)),"",VLOOKUP($B33,[1]Cost!$C$5:$CZ$500,VLOOKUP(F$9,'[1]Table Name'!$G$2:$H$100,2,FALSE),FALSE))</f>
        <v/>
      </c>
      <c r="G33" s="1">
        <f>IF(ISERROR(VLOOKUP($B33,[1]Cost!$C$5:$CZ$500,VLOOKUP(G$9,'[1]Table Name'!$G$2:$H$100,2,FALSE),FALSE)),"",VLOOKUP($B33,[1]Cost!$C$5:$CZ$500,VLOOKUP(G$9,'[1]Table Name'!$G$2:$H$100,2,FALSE),FALSE))</f>
        <v/>
      </c>
      <c r="H33" s="1">
        <f>IF(ISERROR(VLOOKUP($B33,[1]Cost!$C$5:$CZ$500,VLOOKUP(H$9,'[1]Table Name'!$G$2:$H$100,2,FALSE),FALSE)),"",VLOOKUP($B33,[1]Cost!$C$5:$CZ$500,VLOOKUP(H$9,'[1]Table Name'!$G$2:$H$100,2,FALSE),FALSE))</f>
        <v/>
      </c>
      <c r="I33" s="1">
        <f>IF(ISERROR(VLOOKUP($B33,[1]Cost!$C$5:$CZ$500,VLOOKUP(I$9,'[1]Table Name'!$G$2:$H$100,2,FALSE),FALSE)),"",VLOOKUP($B33,[1]Cost!$C$5:$CZ$500,VLOOKUP(I$9,'[1]Table Name'!$G$2:$H$100,2,FALSE),FALSE))</f>
        <v/>
      </c>
      <c r="J33" s="1">
        <f>IF(ISERROR(VLOOKUP($B33,[1]Cost!$C$5:$CZ$500,VLOOKUP(J$9,'[1]Table Name'!$G$2:$H$100,2,FALSE),FALSE)),"",VLOOKUP($B33,[1]Cost!$C$5:$CZ$500,VLOOKUP(J$9,'[1]Table Name'!$G$2:$H$100,2,FALSE),FALSE))</f>
        <v/>
      </c>
      <c r="K33" s="1">
        <f>IF(ISERROR(VLOOKUP($B33,[1]Cost!$C$5:$CZ$500,VLOOKUP(K$9,'[1]Table Name'!$G$2:$H$100,2,FALSE),FALSE)),"",VLOOKUP($B33,[1]Cost!$C$5:$CZ$500,VLOOKUP(K$9,'[1]Table Name'!$G$2:$H$100,2,FALSE),FALSE))</f>
        <v/>
      </c>
      <c r="L33" s="1">
        <f>IF(ISERROR(VLOOKUP($B33,[1]Cost!$C$5:$CZ$500,VLOOKUP(L$9,'[1]Table Name'!$G$2:$H$100,2,FALSE),FALSE)),"",VLOOKUP($B33,[1]Cost!$C$5:$CZ$500,VLOOKUP(L$9,'[1]Table Name'!$G$2:$H$100,2,FALSE),FALSE))</f>
        <v/>
      </c>
      <c r="M33" s="1">
        <f>IF(ISERROR(VLOOKUP($B33,[1]Cost!$C$5:$CZ$500,VLOOKUP(M$9,'[1]Table Name'!$G$2:$H$100,2,FALSE),FALSE)),"",VLOOKUP($B33,[1]Cost!$C$5:$CZ$500,VLOOKUP(M$9,'[1]Table Name'!$G$2:$H$100,2,FALSE),FALSE))</f>
        <v/>
      </c>
      <c r="N33" s="1">
        <f>IF(ISERROR(VLOOKUP($B33,[1]Cost!$C$5:$CZ$500,VLOOKUP(N$9,'[1]Table Name'!$G$2:$H$100,2,FALSE),FALSE)),"",VLOOKUP($B33,[1]Cost!$C$5:$CZ$500,VLOOKUP(N$9,'[1]Table Name'!$G$2:$H$100,2,FALSE),FALSE))</f>
        <v/>
      </c>
      <c r="O33" s="1">
        <f>IF(ISERROR(VLOOKUP($B33,[1]Cost!$C$5:$CZ$500,VLOOKUP(O$9,'[1]Table Name'!$G$2:$H$100,2,FALSE),FALSE)),"",VLOOKUP($B33,[1]Cost!$C$5:$CZ$500,VLOOKUP(O$9,'[1]Table Name'!$G$2:$H$100,2,FALSE),FALSE))</f>
        <v/>
      </c>
      <c r="P33" s="1">
        <f>IF(ISERROR(VLOOKUP($B33,[1]Cost!$C$5:$CZ$500,VLOOKUP(P$9,'[1]Table Name'!$G$2:$H$100,2,FALSE),FALSE)),"",VLOOKUP($B33,[1]Cost!$C$5:$CZ$500,VLOOKUP(P$9,'[1]Table Name'!$G$2:$H$100,2,FALSE),FALSE))</f>
        <v/>
      </c>
      <c r="Q33" s="1">
        <f>IF(ISERROR(VLOOKUP($B33,[1]Cost!$C$5:$CZ$500,VLOOKUP(Q$9,'[1]Table Name'!$G$2:$H$100,2,FALSE),FALSE)),"",VLOOKUP($B33,[1]Cost!$C$5:$CZ$500,VLOOKUP(Q$9,'[1]Table Name'!$G$2:$H$100,2,FALSE),FALSE))</f>
        <v/>
      </c>
      <c r="R33" s="1">
        <f>IF(ISERROR(VLOOKUP($B33,[1]Cost!$C$5:$CZ$500,VLOOKUP(R$9,'[1]Table Name'!$G$2:$H$100,2,FALSE),FALSE)),"",VLOOKUP($B33,[1]Cost!$C$5:$CZ$500,VLOOKUP(R$9,'[1]Table Name'!$G$2:$H$100,2,FALSE),FALSE))</f>
        <v/>
      </c>
      <c r="S33" s="1">
        <f>IF(ISERROR(VLOOKUP($B33,[1]Cost!$C$5:$CZ$500,VLOOKUP(S$9,'[1]Table Name'!$G$2:$H$100,2,FALSE),FALSE)),"",VLOOKUP($B33,[1]Cost!$C$5:$CZ$500,VLOOKUP(S$9,'[1]Table Name'!$G$2:$H$100,2,FALSE),FALSE))</f>
        <v/>
      </c>
      <c r="T33" s="1">
        <f>IF(ISERROR(VLOOKUP($B33,[1]Cost!$C$5:$CZ$500,VLOOKUP(T$9,'[1]Table Name'!$G$2:$H$100,2,FALSE),FALSE)),"",VLOOKUP($B33,[1]Cost!$C$5:$CZ$500,VLOOKUP(T$9,'[1]Table Name'!$G$2:$H$100,2,FALSE),FALSE))</f>
        <v/>
      </c>
      <c r="U33" s="1">
        <f>IF(ISERROR(VLOOKUP($B33,[1]Cost!$C$5:$CZ$500,VLOOKUP(U$9,'[1]Table Name'!$G$2:$H$100,2,FALSE),FALSE)),"",VLOOKUP($B33,[1]Cost!$C$5:$CZ$500,VLOOKUP(U$9,'[1]Table Name'!$G$2:$H$100,2,FALSE),FALSE))</f>
        <v/>
      </c>
      <c r="V33" s="1">
        <f>IF(ISERROR(VLOOKUP($B33,[1]Cost!$C$5:$CZ$500,VLOOKUP(V$9,'[1]Table Name'!$G$2:$H$100,2,FALSE),FALSE)),"",VLOOKUP($B33,[1]Cost!$C$5:$CZ$500,VLOOKUP(V$9,'[1]Table Name'!$G$2:$H$100,2,FALSE),FALSE))</f>
        <v/>
      </c>
      <c r="W33" s="1">
        <f>IF(ISERROR(VLOOKUP($B33,[1]Cost!$C$5:$CZ$500,VLOOKUP(W$9,'[1]Table Name'!$G$2:$H$100,2,FALSE),FALSE)),"",VLOOKUP($B33,[1]Cost!$C$5:$CZ$500,VLOOKUP(W$9,'[1]Table Name'!$G$2:$H$100,2,FALSE),FALSE))</f>
        <v/>
      </c>
      <c r="X33" s="1">
        <f>IF(ISERROR(VLOOKUP($B33,[1]Cost!$C$5:$CZ$500,VLOOKUP(X$9,'[1]Table Name'!$G$2:$H$100,2,FALSE),FALSE)),0,VLOOKUP($B33,[1]Cost!$C$5:$CZ$500,VLOOKUP(X$9,'[1]Table Name'!$G$2:$H$100,2,FALSE),FALSE))</f>
        <v/>
      </c>
      <c r="Y33" s="1">
        <f>IF(ISERROR(VLOOKUP($B33,[1]Cost!$C$5:$CZ$500,VLOOKUP(Y$9,'[1]Table Name'!$G$2:$H$100,2,FALSE),FALSE)),"",VLOOKUP($B33,[1]Cost!$C$5:$CZ$500,VLOOKUP(Y$9,'[1]Table Name'!$G$2:$H$100,2,FALSE),FALSE))</f>
        <v/>
      </c>
      <c r="Z33" s="11">
        <f>IF(ISERROR(VLOOKUP($B33,[1]Cost!$C$5:$CZ$500,VLOOKUP(Z$9,'[1]Table Name'!$G$2:$H$100,2,FALSE),FALSE)),"",VLOOKUP($B33,[1]Cost!$C$5:$CZ$500,VLOOKUP(Z$9,'[1]Table Name'!$G$2:$H$100,2,FALSE),FALSE))</f>
        <v/>
      </c>
      <c r="AA33" s="1">
        <f>IF(ISERROR(VLOOKUP($B33,[1]Cost!$C$5:$CZ$500,VLOOKUP(AA$9,'[1]Table Name'!$G$2:$H$100,2,FALSE),FALSE)),"",VLOOKUP($B33,[1]Cost!$C$5:$CZ$500,VLOOKUP(AA$9,'[1]Table Name'!$G$2:$H$100,2,FALSE),FALSE))</f>
        <v/>
      </c>
      <c r="AB33" s="1">
        <f>IF(ISERROR(VLOOKUP($B33,[1]Cost!$C$5:$CZ$500,VLOOKUP(AB$9,'[1]Table Name'!$G$2:$H$100,2,FALSE),FALSE)),"",VLOOKUP($B33,[1]Cost!$C$5:$CZ$500,VLOOKUP(AB$9,'[1]Table Name'!$G$2:$H$100,2,FALSE),FALSE))</f>
        <v/>
      </c>
      <c r="AC33" s="1">
        <f>IF(ISERROR(VLOOKUP($B33,[1]Cost!$C$5:$CZ$500,VLOOKUP(AC$9,'[1]Table Name'!$G$2:$H$100,2,FALSE),FALSE)),"",VLOOKUP($B33,[1]Cost!$C$5:$CZ$500,VLOOKUP(AC$9,'[1]Table Name'!$G$2:$H$100,2,FALSE),FALSE))</f>
        <v/>
      </c>
      <c r="AD33" s="1">
        <f>IF(ISERROR(VLOOKUP($B33,[1]Cost!$C$5:$CZ$500,VLOOKUP(AD$9,'[1]Table Name'!$G$2:$H$100,2,FALSE),FALSE)),"",VLOOKUP($B33,[1]Cost!$C$5:$CZ$500,VLOOKUP(AD$9,'[1]Table Name'!$G$2:$H$100,2,FALSE),FALSE))</f>
        <v/>
      </c>
      <c r="AE33" s="1">
        <f>IF(ISERROR(VLOOKUP($B33,[1]Cost!$C$5:$CZ$500,VLOOKUP(AE$9,'[1]Table Name'!$G$2:$H$100,2,FALSE),FALSE)),"",VLOOKUP($B33,[1]Cost!$C$5:$CZ$500,VLOOKUP(AE$9,'[1]Table Name'!$G$2:$H$100,2,FALSE),FALSE))</f>
        <v/>
      </c>
      <c r="AF33" s="1">
        <f>IF(ISERROR(VLOOKUP($B33,[1]Cost!$C$5:$CZ$500,VLOOKUP(AF$9,'[1]Table Name'!$G$2:$H$100,2,FALSE),FALSE)),"",VLOOKUP($B33,[1]Cost!$C$5:$CZ$500,VLOOKUP(AF$9,'[1]Table Name'!$G$2:$H$100,2,FALSE),FALSE))</f>
        <v/>
      </c>
      <c r="AG33" s="1">
        <f>IF(ISERROR(VLOOKUP($B33,[1]Cost!$C$5:$CZ$500,VLOOKUP(AG$9,'[1]Table Name'!$G$2:$H$100,2,FALSE),FALSE)),"",VLOOKUP($B33,[1]Cost!$C$5:$CZ$500,VLOOKUP(AG$9,'[1]Table Name'!$G$2:$H$100,2,FALSE),FALSE))</f>
        <v/>
      </c>
      <c r="AH33" s="1">
        <f>IF(ISERROR(VLOOKUP($B33,[1]Cost!$C$5:$CZ$500,VLOOKUP(AH$9,'[1]Table Name'!$G$2:$H$100,2,FALSE),FALSE)),"",VLOOKUP($B33,[1]Cost!$C$5:$CZ$500,VLOOKUP(AH$9,'[1]Table Name'!$G$2:$H$100,2,FALSE),FALSE))</f>
        <v/>
      </c>
      <c r="AI33" s="1">
        <f>IF(ISERROR(VLOOKUP($B33,[1]Cost!$C$5:$CZ$500,VLOOKUP(AI$9,'[1]Table Name'!$G$2:$H$100,2,FALSE),FALSE)),"",VLOOKUP($B33,[1]Cost!$C$5:$CZ$500,VLOOKUP(AI$9,'[1]Table Name'!$G$2:$H$100,2,FALSE),FALSE))</f>
        <v/>
      </c>
      <c r="AJ33" s="1">
        <f>IF(ISERROR(VLOOKUP($B33,[1]Cost!$C$5:$CZ$500,VLOOKUP(AJ$9,'[1]Table Name'!$G$2:$H$100,2,FALSE),FALSE)),"",VLOOKUP($B33,[1]Cost!$C$5:$CZ$500,VLOOKUP(AJ$9,'[1]Table Name'!$G$2:$H$100,2,FALSE),FALSE))</f>
        <v/>
      </c>
      <c r="AK33" s="1">
        <f>IF(ISERROR(VLOOKUP($B33,[1]Cost!$C$5:$CZ$500,VLOOKUP(AK$9,'[1]Table Name'!$G$2:$H$100,2,FALSE),FALSE)),"",VLOOKUP($B33,[1]Cost!$C$5:$CZ$500,VLOOKUP(AK$9,'[1]Table Name'!$G$2:$H$100,2,FALSE),FALSE))</f>
        <v/>
      </c>
      <c r="AL33" s="1">
        <f>IF(ISERROR(VLOOKUP($B33,[1]Cost!$C$5:$CZ$500,VLOOKUP(AL$9,'[1]Table Name'!$G$2:$H$100,2,FALSE),FALSE)),"",VLOOKUP($B33,[1]Cost!$C$5:$CZ$500,VLOOKUP(AL$9,'[1]Table Name'!$G$2:$H$100,2,FALSE),FALSE))</f>
        <v/>
      </c>
      <c r="AM33" s="1">
        <f>IF(ISERROR(VLOOKUP($B33,[1]Cost!$C$5:$CZ$500,VLOOKUP(AM$9,'[1]Table Name'!$G$2:$H$100,2,FALSE),FALSE)),"",VLOOKUP($B33,[1]Cost!$C$5:$CZ$500,VLOOKUP(AM$9,'[1]Table Name'!$G$2:$H$100,2,FALSE),FALSE))</f>
        <v/>
      </c>
      <c r="AN33" s="1">
        <f>IF(ISERROR(VLOOKUP($B33,[1]Cost!$C$5:$CZ$500,VLOOKUP(AN$9,'[1]Table Name'!$G$2:$H$100,2,FALSE),FALSE)),"",VLOOKUP($B33,[1]Cost!$C$5:$CZ$500,VLOOKUP(AN$9,'[1]Table Name'!$G$2:$H$100,2,FALSE),FALSE))</f>
        <v/>
      </c>
      <c r="AO33" s="1">
        <f>IF(ISERROR(VLOOKUP($B33,[1]Cost!$C$5:$CZ$500,VLOOKUP(AO$9,'[1]Table Name'!$G$2:$H$100,2,FALSE),FALSE)),"",VLOOKUP($B33,[1]Cost!$C$5:$CZ$500,VLOOKUP(AO$9,'[1]Table Name'!$G$2:$H$100,2,FALSE),FALSE))</f>
        <v/>
      </c>
      <c r="AP33" s="1">
        <f>IF(ISERROR(VLOOKUP($B33,[1]Cost!$C$5:$CZ$500,VLOOKUP(AP$9,'[1]Table Name'!$G$2:$H$100,2,FALSE),FALSE)),"",VLOOKUP($B33,[1]Cost!$C$5:$CZ$500,VLOOKUP(AP$9,'[1]Table Name'!$G$2:$H$100,2,FALSE),FALSE))</f>
        <v/>
      </c>
      <c r="AQ33" s="1">
        <f>IF(ISERROR(VLOOKUP($B33,[1]Cost!$C$5:$CZ$500,VLOOKUP(AQ$9,'[1]Table Name'!$G$2:$H$100,2,FALSE),FALSE)),"",VLOOKUP($B33,[1]Cost!$C$5:$CZ$500,VLOOKUP(AQ$9,'[1]Table Name'!$G$2:$H$100,2,FALSE),FALSE))</f>
        <v/>
      </c>
      <c r="AR33" s="1">
        <f>IF(ISERROR(VLOOKUP($B33,[1]Cost!$C$5:$CZ$500,VLOOKUP(AR$9,'[1]Table Name'!$G$2:$H$100,2,FALSE),FALSE)),"",VLOOKUP($B33,[1]Cost!$C$5:$CZ$500,VLOOKUP(AR$9,'[1]Table Name'!$G$2:$H$100,2,FALSE),FALSE))</f>
        <v/>
      </c>
      <c r="AS33" s="1">
        <f>IF(ISERROR(VLOOKUP($B33,[1]Cost!$C$5:$CZ$500,VLOOKUP(AS$9,'[1]Table Name'!$G$2:$H$100,2,FALSE),FALSE)),"",VLOOKUP($B33,[1]Cost!$C$5:$CZ$500,VLOOKUP(AS$9,'[1]Table Name'!$G$2:$H$100,2,FALSE),FALSE))</f>
        <v/>
      </c>
      <c r="AT33" s="1">
        <f>IF(ISERROR(VLOOKUP($B33,[1]Cost!$C$5:$CZ$500,VLOOKUP(AT$9,'[1]Table Name'!$G$2:$H$100,2,FALSE),FALSE)),"",VLOOKUP($B33,[1]Cost!$C$5:$CZ$500,VLOOKUP(AT$9,'[1]Table Name'!$G$2:$H$100,2,FALSE),FALSE))</f>
        <v/>
      </c>
      <c r="AU33" s="1">
        <f>IF(ISERROR(VLOOKUP($B33,[1]Cost!$C$5:$CZ$500,VLOOKUP(AU$9,'[1]Table Name'!$G$2:$H$100,2,FALSE),FALSE)),"",VLOOKUP($B33,[1]Cost!$C$5:$CZ$500,VLOOKUP(AU$9,'[1]Table Name'!$G$2:$H$100,2,FALSE),FALSE))</f>
        <v/>
      </c>
      <c r="AV33" s="1">
        <f>IF(ISERROR(VLOOKUP($B33,[1]Cost!$C$5:$CZ$500,VLOOKUP(AV$9,'[1]Table Name'!$G$2:$H$100,2,FALSE),FALSE)),"",VLOOKUP($B33,[1]Cost!$C$5:$CZ$500,VLOOKUP(AV$9,'[1]Table Name'!$G$2:$H$100,2,FALSE),FALSE))</f>
        <v/>
      </c>
      <c r="AW33" s="1">
        <f>IF(ISERROR(VLOOKUP($B33,[1]Cost!$C$5:$CZ$500,VLOOKUP(AW$9,'[1]Table Name'!$G$2:$H$100,2,FALSE),FALSE)),"",VLOOKUP($B33,[1]Cost!$C$5:$CZ$500,VLOOKUP(AW$9,'[1]Table Name'!$G$2:$H$100,2,FALSE),FALSE))</f>
        <v/>
      </c>
      <c r="AX33" s="1">
        <f>IF(ISERROR(VLOOKUP($B33,[1]Cost!$C$5:$CZ$500,VLOOKUP(AX$9,'[1]Table Name'!$G$2:$H$100,2,FALSE),FALSE)),"",VLOOKUP($B33,[1]Cost!$C$5:$CZ$500,VLOOKUP(AX$9,'[1]Table Name'!$G$2:$H$100,2,FALSE),FALSE))</f>
        <v/>
      </c>
      <c r="AY33" s="1">
        <f>IF(ISERROR(VLOOKUP($B33,[1]Cost!$C$5:$CZ$500,VLOOKUP(AY$9,'[1]Table Name'!$G$2:$H$100,2,FALSE),FALSE)),"",VLOOKUP($B33,[1]Cost!$C$5:$CZ$500,VLOOKUP(AY$9,'[1]Table Name'!$G$2:$H$100,2,FALSE),FALSE))</f>
        <v/>
      </c>
      <c r="AZ33" s="1">
        <f>IF(ISERROR(VLOOKUP($B33,[1]Cost!$C$5:$CZ$500,VLOOKUP(AZ$9,'[1]Table Name'!$G$2:$H$100,2,FALSE),FALSE)),"",VLOOKUP($B33,[1]Cost!$C$5:$CZ$500,VLOOKUP(AZ$9,'[1]Table Name'!$G$2:$H$100,2,FALSE),FALSE))</f>
        <v/>
      </c>
      <c r="BA33" s="1">
        <f>IF(ISERROR(VLOOKUP($B33,[1]Cost!$C$5:$CZ$500,VLOOKUP(BA$9,'[1]Table Name'!$G$2:$H$100,2,FALSE),FALSE)),"",VLOOKUP($B33,[1]Cost!$C$5:$CZ$500,VLOOKUP(BA$9,'[1]Table Name'!$G$2:$H$100,2,FALSE),FALSE))</f>
        <v/>
      </c>
      <c r="BB33" s="1">
        <f>IF(ISERROR(VLOOKUP($B33,[1]Cost!$C$5:$CZ$500,VLOOKUP(BB$9,'[1]Table Name'!$G$2:$H$100,2,FALSE),FALSE)),"",VLOOKUP($B33,[1]Cost!$C$5:$CZ$500,VLOOKUP(BB$9,'[1]Table Name'!$G$2:$H$100,2,FALSE),FALSE))</f>
        <v/>
      </c>
      <c r="BC33" s="1">
        <f>IF(ISERROR(VLOOKUP($B33,[1]Cost!$C$5:$CZ$500,VLOOKUP(BC$9,'[1]Table Name'!$G$2:$H$100,2,FALSE),FALSE)),"",VLOOKUP($B33,[1]Cost!$C$5:$CZ$500,VLOOKUP(BC$9,'[1]Table Name'!$G$2:$H$100,2,FALSE),FALSE))</f>
        <v/>
      </c>
      <c r="BD33" s="1">
        <f>IF(ISERROR(VLOOKUP($B33,[1]Cost!$C$5:$CZ$500,VLOOKUP(BD$9,'[1]Table Name'!$G$2:$H$100,2,FALSE),FALSE)),"",VLOOKUP($B33,[1]Cost!$C$5:$CZ$500,VLOOKUP(BD$9,'[1]Table Name'!$G$2:$H$100,2,FALSE),FALSE))</f>
        <v/>
      </c>
      <c r="BE33" s="1">
        <f>IF(ISERROR(VLOOKUP($B33,[1]Cost!$C$5:$CZ$500,VLOOKUP(BE$9,'[1]Table Name'!$G$2:$H$100,2,FALSE),FALSE)),"",VLOOKUP($B33,[1]Cost!$C$5:$CZ$500,VLOOKUP(BE$9,'[1]Table Name'!$G$2:$H$100,2,FALSE),FALSE))</f>
        <v/>
      </c>
      <c r="BF33" s="1">
        <f>IF(ISERROR(VLOOKUP($B33,[1]Cost!$C$5:$CZ$500,VLOOKUP(BF$9,'[1]Table Name'!$G$2:$H$100,2,FALSE),FALSE)),"",VLOOKUP($B33,[1]Cost!$C$5:$CZ$500,VLOOKUP(BF$9,'[1]Table Name'!$G$2:$H$100,2,FALSE),FALSE))</f>
        <v/>
      </c>
      <c r="BG33" s="1">
        <f>IF(ISERROR(VLOOKUP($B33,[1]Cost!$C$5:$CZ$500,VLOOKUP(BG$9,'[1]Table Name'!$G$2:$H$100,2,FALSE),FALSE)),"",VLOOKUP($B33,[1]Cost!$C$5:$CZ$500,VLOOKUP(BG$9,'[1]Table Name'!$G$2:$H$100,2,FALSE),FALSE))</f>
        <v/>
      </c>
      <c r="BH33" s="1">
        <f>IF(ISERROR(VLOOKUP($B33,[1]Cost!$C$5:$CZ$500,VLOOKUP(BH$9,'[1]Table Name'!$G$2:$H$100,2,FALSE),FALSE)),"",VLOOKUP($B33,[1]Cost!$C$5:$CZ$500,VLOOKUP(BH$9,'[1]Table Name'!$G$2:$H$100,2,FALSE),FALSE))</f>
        <v/>
      </c>
      <c r="BI33" s="1">
        <f>IF(ISERROR(VLOOKUP($B33,[1]Cost!$C$5:$CZ$500,VLOOKUP(BI$9,'[1]Table Name'!$G$2:$H$100,2,FALSE),FALSE)),"",VLOOKUP($B33,[1]Cost!$C$5:$CZ$500,VLOOKUP(BI$9,'[1]Table Name'!$G$2:$H$100,2,FALSE),FALSE))</f>
        <v/>
      </c>
      <c r="BJ33" s="1">
        <f>IF(ISERROR(VLOOKUP($B33,[1]Cost!$C$5:$CZ$500,VLOOKUP(BJ$9,'[1]Table Name'!$G$2:$H$100,2,FALSE),FALSE)),"",VLOOKUP($B33,[1]Cost!$C$5:$CZ$500,VLOOKUP(BJ$9,'[1]Table Name'!$G$2:$H$100,2,FALSE),FALSE))</f>
        <v/>
      </c>
      <c r="BK33" s="1">
        <f>IF(ISERROR(VLOOKUP($B33,[1]Cost!$C$5:$CZ$500,VLOOKUP(BK$9,'[1]Table Name'!$G$2:$H$100,2,FALSE),FALSE)),"",VLOOKUP($B33,[1]Cost!$C$5:$CZ$500,VLOOKUP(BK$9,'[1]Table Name'!$G$2:$H$100,2,FALSE),FALSE))</f>
        <v/>
      </c>
      <c r="BL33" s="1">
        <f>IF(ISERROR(VLOOKUP($B33,[1]Cost!$C$5:$CZ$500,VLOOKUP(BL$9,'[1]Table Name'!$G$2:$H$100,2,FALSE),FALSE)),"",VLOOKUP($B33,[1]Cost!$C$5:$CZ$500,VLOOKUP(BL$9,'[1]Table Name'!$G$2:$H$100,2,FALSE),FALSE))</f>
        <v/>
      </c>
      <c r="BM33" s="1">
        <f>IF(ISERROR(VLOOKUP($B33,[1]Cost!$C$5:$CZ$500,VLOOKUP(BM$9,'[1]Table Name'!$G$2:$H$100,2,FALSE),FALSE)),"",VLOOKUP($B33,[1]Cost!$C$5:$CZ$500,VLOOKUP(BM$9,'[1]Table Name'!$G$2:$H$100,2,FALSE),FALSE))</f>
        <v/>
      </c>
      <c r="BN33" s="1">
        <f>IF(ISERROR(VLOOKUP($B33,[1]Cost!$C$5:$CZ$500,VLOOKUP(BN$9,'[1]Table Name'!$G$2:$H$100,2,FALSE),FALSE)),"",VLOOKUP($B33,[1]Cost!$C$5:$CZ$500,VLOOKUP(BN$9,'[1]Table Name'!$G$2:$H$100,2,FALSE),FALSE))</f>
        <v/>
      </c>
      <c r="BO33" s="1">
        <f>IF(ISERROR(VLOOKUP($B33,[1]Cost!$C$5:$CZ$500,VLOOKUP(BO$9,'[1]Table Name'!$G$2:$H$100,2,FALSE),FALSE)),"",VLOOKUP($B33,[1]Cost!$C$5:$CZ$500,VLOOKUP(BO$9,'[1]Table Name'!$G$2:$H$100,2,FALSE),FALSE))</f>
        <v/>
      </c>
      <c r="BP33" s="1">
        <f>IF(ISERROR(VLOOKUP($B33,[1]Cost!$C$5:$CZ$500,VLOOKUP(BP$9,'[1]Table Name'!$G$2:$H$100,2,FALSE),FALSE)),"",VLOOKUP($B33,[1]Cost!$C$5:$CZ$500,VLOOKUP(BP$9,'[1]Table Name'!$G$2:$H$100,2,FALSE),FALSE))</f>
        <v/>
      </c>
      <c r="BQ33" s="1">
        <f>IF(ISERROR(VLOOKUP($B33,[1]Cost!$C$5:$CZ$500,VLOOKUP(BQ$9,'[1]Table Name'!$G$2:$H$100,2,FALSE),FALSE)),"",VLOOKUP($B33,[1]Cost!$C$5:$CZ$500,VLOOKUP(BQ$9,'[1]Table Name'!$G$2:$H$100,2,FALSE),FALSE))</f>
        <v/>
      </c>
      <c r="BR33" s="1">
        <f>IF(ISERROR(VLOOKUP($B33,[1]Cost!$C$5:$CZ$500,VLOOKUP(BR$9,'[1]Table Name'!$G$2:$H$100,2,FALSE),FALSE)),"",VLOOKUP($B33,[1]Cost!$C$5:$CZ$500,VLOOKUP(BR$9,'[1]Table Name'!$G$2:$H$100,2,FALSE),FALSE))</f>
        <v/>
      </c>
      <c r="BS33" s="1">
        <f>IF(ISERROR(VLOOKUP($B33,[1]Cost!$C$5:$CZ$500,VLOOKUP(BS$9,'[1]Table Name'!$G$2:$H$100,2,FALSE),FALSE)),"",VLOOKUP($B33,[1]Cost!$C$5:$CZ$500,VLOOKUP(BS$9,'[1]Table Name'!$G$2:$H$100,2,FALSE),FALSE))</f>
        <v/>
      </c>
      <c r="BT33" s="1">
        <f>IF(ISERROR(VLOOKUP($B33,[1]Cost!$C$5:$CZ$500,VLOOKUP(BT$9,'[1]Table Name'!$G$2:$H$100,2,FALSE),FALSE)),"",VLOOKUP($B33,[1]Cost!$C$5:$CZ$500,VLOOKUP(BT$9,'[1]Table Name'!$G$2:$H$100,2,FALSE),FALSE))</f>
        <v/>
      </c>
      <c r="BU33" s="1">
        <f>IF(ISERROR(VLOOKUP($B33,[1]Cost!$C$5:$CZ$500,VLOOKUP(BU$9,'[1]Table Name'!$G$2:$H$100,2,FALSE),FALSE)),"",VLOOKUP($B33,[1]Cost!$C$5:$CZ$500,VLOOKUP(BU$9,'[1]Table Name'!$G$2:$H$100,2,FALSE),FALSE))</f>
        <v/>
      </c>
      <c r="BV33" s="1">
        <f>IF(ISERROR(VLOOKUP($B33,[1]Cost!$C$5:$CZ$500,VLOOKUP(BV$9,'[1]Table Name'!$G$2:$H$100,2,FALSE),FALSE)),"",VLOOKUP($B33,[1]Cost!$C$5:$CZ$500,VLOOKUP(BV$9,'[1]Table Name'!$G$2:$H$100,2,FALSE),FALSE))</f>
        <v/>
      </c>
      <c r="BW33" s="1">
        <f>IF(ISERROR(VLOOKUP($B33,[1]Cost!$C$5:$CZ$500,VLOOKUP(BW$9,'[1]Table Name'!$G$2:$H$100,2,FALSE),FALSE)),"",VLOOKUP($B33,[1]Cost!$C$5:$CZ$500,VLOOKUP(BW$9,'[1]Table Name'!$G$2:$H$100,2,FALSE),FALSE))</f>
        <v/>
      </c>
      <c r="BX33" s="1">
        <f>IF(ISERROR(VLOOKUP($B33,[1]Cost!$C$5:$CZ$500,VLOOKUP(BX$9,'[1]Table Name'!$G$2:$H$100,2,FALSE),FALSE)),"",VLOOKUP($B33,[1]Cost!$C$5:$CZ$500,VLOOKUP(BX$9,'[1]Table Name'!$G$2:$H$100,2,FALSE),FALSE))</f>
        <v/>
      </c>
      <c r="BY33" s="1">
        <f>IF(ISERROR(VLOOKUP($B33,[1]Cost!$C$5:$CZ$500,VLOOKUP(BY$9,'[1]Table Name'!$G$2:$H$100,2,FALSE),FALSE)),"",VLOOKUP($B33,[1]Cost!$C$5:$CZ$500,VLOOKUP(BY$9,'[1]Table Name'!$G$2:$H$100,2,FALSE),FALSE))</f>
        <v/>
      </c>
      <c r="BZ33" s="137">
        <f>IF(ISERROR(VLOOKUP($B33,[1]Cost!$C$5:$CZ$500,VLOOKUP(BZ$9,'[1]Table Name'!$G$2:$H$100,2,FALSE),FALSE)),"",VLOOKUP($B33,[1]Cost!$C$5:$CZ$500,VLOOKUP(BZ$9,'[1]Table Name'!$G$2:$H$100,2,FALSE),FALSE))</f>
        <v/>
      </c>
      <c r="CA33" s="1">
        <f>IF(ISERROR(VLOOKUP($B33,[1]Cost!$C$5:$CZ$500,VLOOKUP(CA$9,'[1]Table Name'!$G$2:$H$100,2,FALSE),FALSE)),"",VLOOKUP($B33,[1]Cost!$C$5:$CZ$500,VLOOKUP(CA$9,'[1]Table Name'!$G$2:$H$100,2,FALSE),FALSE))</f>
        <v/>
      </c>
      <c r="CB33" s="1">
        <f>IF(ISERROR(VLOOKUP($B33,[1]Cost!$C$5:$CZ$500,VLOOKUP(CB$9,'[1]Table Name'!$G$2:$H$100,2,FALSE),FALSE)),"",VLOOKUP($B33,[1]Cost!$C$5:$CZ$500,VLOOKUP(CB$9,'[1]Table Name'!$G$2:$H$100,2,FALSE),FALSE))</f>
        <v/>
      </c>
      <c r="CC33" s="1">
        <f>IF(ISERROR(VLOOKUP($B33,[1]Cost!$C$5:$CZ$500,VLOOKUP(CC$9,'[1]Table Name'!$G$2:$H$100,2,FALSE),FALSE)),"",VLOOKUP($B33,[1]Cost!$C$5:$CZ$500,VLOOKUP(CC$9,'[1]Table Name'!$G$2:$H$100,2,FALSE),FALSE))</f>
        <v/>
      </c>
      <c r="CD33" s="3" t="n"/>
      <c r="CE33" s="3" t="n"/>
      <c r="CF33" s="3" t="n"/>
      <c r="CG33" s="3" t="n"/>
      <c r="CH33" s="3" t="n"/>
      <c r="CI33" s="3" t="n"/>
      <c r="CJ33" s="3" t="n"/>
    </row>
    <row r="34">
      <c r="B34" s="1">
        <f t="array" ref="B34">IF(ISERROR(INDEX([1]Cost!$C$5:$C$361,MATCH(0,COUNTIF(B$9:B33,[1]Cost!$C$5:$C$361)+([1]Cost!$D$5:$D$361&lt;&gt;$B$4),0))),"",INDEX([1]Cost!$C$5:$C$361,MATCH(0,COUNTIF(B$9:B33,[1]Cost!$C$5:$C$361)+([1]Cost!$D$5:$D$361&lt;&gt;$B$4),0)))</f>
        <v/>
      </c>
      <c r="C34" s="1">
        <f>IF(ISERROR(VLOOKUP($B34,[1]Cost!$C$5:$CZ$500,VLOOKUP(C$9,'[1]Table Name'!$G$2:$H$100,2,FALSE),FALSE)),"",VLOOKUP($B34,[1]Cost!$C$5:$CZ$500,VLOOKUP(C$9,'[1]Table Name'!$G$2:$H$100,2,FALSE),FALSE))</f>
        <v/>
      </c>
      <c r="D34" s="1">
        <f>IF(ISERROR(VLOOKUP($B34,[1]Cost!$C$5:$CZ$500,VLOOKUP(D$9,'[1]Table Name'!$G$2:$H$100,2,FALSE),FALSE)),"",VLOOKUP($B34,[1]Cost!$C$5:$CZ$500,VLOOKUP(D$9,'[1]Table Name'!$G$2:$H$100,2,FALSE),FALSE))</f>
        <v/>
      </c>
      <c r="E34" s="1">
        <f>IF(ISERROR(VLOOKUP($B34,[1]Cost!$C$5:$CZ$500,VLOOKUP(E$9,'[1]Table Name'!$G$2:$H$100,2,FALSE),FALSE)),"",VLOOKUP($B34,[1]Cost!$C$5:$CZ$500,VLOOKUP(E$9,'[1]Table Name'!$G$2:$H$100,2,FALSE),FALSE))</f>
        <v/>
      </c>
      <c r="F34" s="1">
        <f>IF(ISERROR(VLOOKUP($B34,[1]Cost!$C$5:$CZ$500,VLOOKUP(F$9,'[1]Table Name'!$G$2:$H$100,2,FALSE),FALSE)),"",VLOOKUP($B34,[1]Cost!$C$5:$CZ$500,VLOOKUP(F$9,'[1]Table Name'!$G$2:$H$100,2,FALSE),FALSE))</f>
        <v/>
      </c>
      <c r="G34" s="1">
        <f>IF(ISERROR(VLOOKUP($B34,[1]Cost!$C$5:$CZ$500,VLOOKUP(G$9,'[1]Table Name'!$G$2:$H$100,2,FALSE),FALSE)),"",VLOOKUP($B34,[1]Cost!$C$5:$CZ$500,VLOOKUP(G$9,'[1]Table Name'!$G$2:$H$100,2,FALSE),FALSE))</f>
        <v/>
      </c>
      <c r="H34" s="1">
        <f>IF(ISERROR(VLOOKUP($B34,[1]Cost!$C$5:$CZ$500,VLOOKUP(H$9,'[1]Table Name'!$G$2:$H$100,2,FALSE),FALSE)),"",VLOOKUP($B34,[1]Cost!$C$5:$CZ$500,VLOOKUP(H$9,'[1]Table Name'!$G$2:$H$100,2,FALSE),FALSE))</f>
        <v/>
      </c>
      <c r="I34" s="1">
        <f>IF(ISERROR(VLOOKUP($B34,[1]Cost!$C$5:$CZ$500,VLOOKUP(I$9,'[1]Table Name'!$G$2:$H$100,2,FALSE),FALSE)),"",VLOOKUP($B34,[1]Cost!$C$5:$CZ$500,VLOOKUP(I$9,'[1]Table Name'!$G$2:$H$100,2,FALSE),FALSE))</f>
        <v/>
      </c>
      <c r="J34" s="1">
        <f>IF(ISERROR(VLOOKUP($B34,[1]Cost!$C$5:$CZ$500,VLOOKUP(J$9,'[1]Table Name'!$G$2:$H$100,2,FALSE),FALSE)),"",VLOOKUP($B34,[1]Cost!$C$5:$CZ$500,VLOOKUP(J$9,'[1]Table Name'!$G$2:$H$100,2,FALSE),FALSE))</f>
        <v/>
      </c>
      <c r="K34" s="1">
        <f>IF(ISERROR(VLOOKUP($B34,[1]Cost!$C$5:$CZ$500,VLOOKUP(K$9,'[1]Table Name'!$G$2:$H$100,2,FALSE),FALSE)),"",VLOOKUP($B34,[1]Cost!$C$5:$CZ$500,VLOOKUP(K$9,'[1]Table Name'!$G$2:$H$100,2,FALSE),FALSE))</f>
        <v/>
      </c>
      <c r="L34" s="1">
        <f>IF(ISERROR(VLOOKUP($B34,[1]Cost!$C$5:$CZ$500,VLOOKUP(L$9,'[1]Table Name'!$G$2:$H$100,2,FALSE),FALSE)),"",VLOOKUP($B34,[1]Cost!$C$5:$CZ$500,VLOOKUP(L$9,'[1]Table Name'!$G$2:$H$100,2,FALSE),FALSE))</f>
        <v/>
      </c>
      <c r="M34" s="1">
        <f>IF(ISERROR(VLOOKUP($B34,[1]Cost!$C$5:$CZ$500,VLOOKUP(M$9,'[1]Table Name'!$G$2:$H$100,2,FALSE),FALSE)),"",VLOOKUP($B34,[1]Cost!$C$5:$CZ$500,VLOOKUP(M$9,'[1]Table Name'!$G$2:$H$100,2,FALSE),FALSE))</f>
        <v/>
      </c>
      <c r="N34" s="1">
        <f>IF(ISERROR(VLOOKUP($B34,[1]Cost!$C$5:$CZ$500,VLOOKUP(N$9,'[1]Table Name'!$G$2:$H$100,2,FALSE),FALSE)),"",VLOOKUP($B34,[1]Cost!$C$5:$CZ$500,VLOOKUP(N$9,'[1]Table Name'!$G$2:$H$100,2,FALSE),FALSE))</f>
        <v/>
      </c>
      <c r="O34" s="1">
        <f>IF(ISERROR(VLOOKUP($B34,[1]Cost!$C$5:$CZ$500,VLOOKUP(O$9,'[1]Table Name'!$G$2:$H$100,2,FALSE),FALSE)),"",VLOOKUP($B34,[1]Cost!$C$5:$CZ$500,VLOOKUP(O$9,'[1]Table Name'!$G$2:$H$100,2,FALSE),FALSE))</f>
        <v/>
      </c>
      <c r="P34" s="1">
        <f>IF(ISERROR(VLOOKUP($B34,[1]Cost!$C$5:$CZ$500,VLOOKUP(P$9,'[1]Table Name'!$G$2:$H$100,2,FALSE),FALSE)),"",VLOOKUP($B34,[1]Cost!$C$5:$CZ$500,VLOOKUP(P$9,'[1]Table Name'!$G$2:$H$100,2,FALSE),FALSE))</f>
        <v/>
      </c>
      <c r="Q34" s="1">
        <f>IF(ISERROR(VLOOKUP($B34,[1]Cost!$C$5:$CZ$500,VLOOKUP(Q$9,'[1]Table Name'!$G$2:$H$100,2,FALSE),FALSE)),"",VLOOKUP($B34,[1]Cost!$C$5:$CZ$500,VLOOKUP(Q$9,'[1]Table Name'!$G$2:$H$100,2,FALSE),FALSE))</f>
        <v/>
      </c>
      <c r="R34" s="1">
        <f>IF(ISERROR(VLOOKUP($B34,[1]Cost!$C$5:$CZ$500,VLOOKUP(R$9,'[1]Table Name'!$G$2:$H$100,2,FALSE),FALSE)),"",VLOOKUP($B34,[1]Cost!$C$5:$CZ$500,VLOOKUP(R$9,'[1]Table Name'!$G$2:$H$100,2,FALSE),FALSE))</f>
        <v/>
      </c>
      <c r="S34" s="1">
        <f>IF(ISERROR(VLOOKUP($B34,[1]Cost!$C$5:$CZ$500,VLOOKUP(S$9,'[1]Table Name'!$G$2:$H$100,2,FALSE),FALSE)),"",VLOOKUP($B34,[1]Cost!$C$5:$CZ$500,VLOOKUP(S$9,'[1]Table Name'!$G$2:$H$100,2,FALSE),FALSE))</f>
        <v/>
      </c>
      <c r="T34" s="1">
        <f>IF(ISERROR(VLOOKUP($B34,[1]Cost!$C$5:$CZ$500,VLOOKUP(T$9,'[1]Table Name'!$G$2:$H$100,2,FALSE),FALSE)),"",VLOOKUP($B34,[1]Cost!$C$5:$CZ$500,VLOOKUP(T$9,'[1]Table Name'!$G$2:$H$100,2,FALSE),FALSE))</f>
        <v/>
      </c>
      <c r="U34" s="1">
        <f>IF(ISERROR(VLOOKUP($B34,[1]Cost!$C$5:$CZ$500,VLOOKUP(U$9,'[1]Table Name'!$G$2:$H$100,2,FALSE),FALSE)),"",VLOOKUP($B34,[1]Cost!$C$5:$CZ$500,VLOOKUP(U$9,'[1]Table Name'!$G$2:$H$100,2,FALSE),FALSE))</f>
        <v/>
      </c>
      <c r="V34" s="1">
        <f>IF(ISERROR(VLOOKUP($B34,[1]Cost!$C$5:$CZ$500,VLOOKUP(V$9,'[1]Table Name'!$G$2:$H$100,2,FALSE),FALSE)),"",VLOOKUP($B34,[1]Cost!$C$5:$CZ$500,VLOOKUP(V$9,'[1]Table Name'!$G$2:$H$100,2,FALSE),FALSE))</f>
        <v/>
      </c>
      <c r="W34" s="1">
        <f>IF(ISERROR(VLOOKUP($B34,[1]Cost!$C$5:$CZ$500,VLOOKUP(W$9,'[1]Table Name'!$G$2:$H$100,2,FALSE),FALSE)),"",VLOOKUP($B34,[1]Cost!$C$5:$CZ$500,VLOOKUP(W$9,'[1]Table Name'!$G$2:$H$100,2,FALSE),FALSE))</f>
        <v/>
      </c>
      <c r="X34" s="1">
        <f>IF(ISERROR(VLOOKUP($B34,[1]Cost!$C$5:$CZ$500,VLOOKUP(X$9,'[1]Table Name'!$G$2:$H$100,2,FALSE),FALSE)),0,VLOOKUP($B34,[1]Cost!$C$5:$CZ$500,VLOOKUP(X$9,'[1]Table Name'!$G$2:$H$100,2,FALSE),FALSE))</f>
        <v/>
      </c>
      <c r="Y34" s="1">
        <f>IF(ISERROR(VLOOKUP($B34,[1]Cost!$C$5:$CZ$500,VLOOKUP(Y$9,'[1]Table Name'!$G$2:$H$100,2,FALSE),FALSE)),"",VLOOKUP($B34,[1]Cost!$C$5:$CZ$500,VLOOKUP(Y$9,'[1]Table Name'!$G$2:$H$100,2,FALSE),FALSE))</f>
        <v/>
      </c>
      <c r="Z34" s="11">
        <f>IF(ISERROR(VLOOKUP($B34,[1]Cost!$C$5:$CZ$500,VLOOKUP(Z$9,'[1]Table Name'!$G$2:$H$100,2,FALSE),FALSE)),"",VLOOKUP($B34,[1]Cost!$C$5:$CZ$500,VLOOKUP(Z$9,'[1]Table Name'!$G$2:$H$100,2,FALSE),FALSE))</f>
        <v/>
      </c>
      <c r="AA34" s="1">
        <f>IF(ISERROR(VLOOKUP($B34,[1]Cost!$C$5:$CZ$500,VLOOKUP(AA$9,'[1]Table Name'!$G$2:$H$100,2,FALSE),FALSE)),"",VLOOKUP($B34,[1]Cost!$C$5:$CZ$500,VLOOKUP(AA$9,'[1]Table Name'!$G$2:$H$100,2,FALSE),FALSE))</f>
        <v/>
      </c>
      <c r="AB34" s="1">
        <f>IF(ISERROR(VLOOKUP($B34,[1]Cost!$C$5:$CZ$500,VLOOKUP(AB$9,'[1]Table Name'!$G$2:$H$100,2,FALSE),FALSE)),"",VLOOKUP($B34,[1]Cost!$C$5:$CZ$500,VLOOKUP(AB$9,'[1]Table Name'!$G$2:$H$100,2,FALSE),FALSE))</f>
        <v/>
      </c>
      <c r="AC34" s="1">
        <f>IF(ISERROR(VLOOKUP($B34,[1]Cost!$C$5:$CZ$500,VLOOKUP(AC$9,'[1]Table Name'!$G$2:$H$100,2,FALSE),FALSE)),"",VLOOKUP($B34,[1]Cost!$C$5:$CZ$500,VLOOKUP(AC$9,'[1]Table Name'!$G$2:$H$100,2,FALSE),FALSE))</f>
        <v/>
      </c>
      <c r="AD34" s="1">
        <f>IF(ISERROR(VLOOKUP($B34,[1]Cost!$C$5:$CZ$500,VLOOKUP(AD$9,'[1]Table Name'!$G$2:$H$100,2,FALSE),FALSE)),"",VLOOKUP($B34,[1]Cost!$C$5:$CZ$500,VLOOKUP(AD$9,'[1]Table Name'!$G$2:$H$100,2,FALSE),FALSE))</f>
        <v/>
      </c>
      <c r="AE34" s="1">
        <f>IF(ISERROR(VLOOKUP($B34,[1]Cost!$C$5:$CZ$500,VLOOKUP(AE$9,'[1]Table Name'!$G$2:$H$100,2,FALSE),FALSE)),"",VLOOKUP($B34,[1]Cost!$C$5:$CZ$500,VLOOKUP(AE$9,'[1]Table Name'!$G$2:$H$100,2,FALSE),FALSE))</f>
        <v/>
      </c>
      <c r="AF34" s="1">
        <f>IF(ISERROR(VLOOKUP($B34,[1]Cost!$C$5:$CZ$500,VLOOKUP(AF$9,'[1]Table Name'!$G$2:$H$100,2,FALSE),FALSE)),"",VLOOKUP($B34,[1]Cost!$C$5:$CZ$500,VLOOKUP(AF$9,'[1]Table Name'!$G$2:$H$100,2,FALSE),FALSE))</f>
        <v/>
      </c>
      <c r="AG34" s="1">
        <f>IF(ISERROR(VLOOKUP($B34,[1]Cost!$C$5:$CZ$500,VLOOKUP(AG$9,'[1]Table Name'!$G$2:$H$100,2,FALSE),FALSE)),"",VLOOKUP($B34,[1]Cost!$C$5:$CZ$500,VLOOKUP(AG$9,'[1]Table Name'!$G$2:$H$100,2,FALSE),FALSE))</f>
        <v/>
      </c>
      <c r="AH34" s="1">
        <f>IF(ISERROR(VLOOKUP($B34,[1]Cost!$C$5:$CZ$500,VLOOKUP(AH$9,'[1]Table Name'!$G$2:$H$100,2,FALSE),FALSE)),"",VLOOKUP($B34,[1]Cost!$C$5:$CZ$500,VLOOKUP(AH$9,'[1]Table Name'!$G$2:$H$100,2,FALSE),FALSE))</f>
        <v/>
      </c>
      <c r="AI34" s="1">
        <f>IF(ISERROR(VLOOKUP($B34,[1]Cost!$C$5:$CZ$500,VLOOKUP(AI$9,'[1]Table Name'!$G$2:$H$100,2,FALSE),FALSE)),"",VLOOKUP($B34,[1]Cost!$C$5:$CZ$500,VLOOKUP(AI$9,'[1]Table Name'!$G$2:$H$100,2,FALSE),FALSE))</f>
        <v/>
      </c>
      <c r="AJ34" s="1">
        <f>IF(ISERROR(VLOOKUP($B34,[1]Cost!$C$5:$CZ$500,VLOOKUP(AJ$9,'[1]Table Name'!$G$2:$H$100,2,FALSE),FALSE)),"",VLOOKUP($B34,[1]Cost!$C$5:$CZ$500,VLOOKUP(AJ$9,'[1]Table Name'!$G$2:$H$100,2,FALSE),FALSE))</f>
        <v/>
      </c>
      <c r="AK34" s="1">
        <f>IF(ISERROR(VLOOKUP($B34,[1]Cost!$C$5:$CZ$500,VLOOKUP(AK$9,'[1]Table Name'!$G$2:$H$100,2,FALSE),FALSE)),"",VLOOKUP($B34,[1]Cost!$C$5:$CZ$500,VLOOKUP(AK$9,'[1]Table Name'!$G$2:$H$100,2,FALSE),FALSE))</f>
        <v/>
      </c>
      <c r="AL34" s="1">
        <f>IF(ISERROR(VLOOKUP($B34,[1]Cost!$C$5:$CZ$500,VLOOKUP(AL$9,'[1]Table Name'!$G$2:$H$100,2,FALSE),FALSE)),"",VLOOKUP($B34,[1]Cost!$C$5:$CZ$500,VLOOKUP(AL$9,'[1]Table Name'!$G$2:$H$100,2,FALSE),FALSE))</f>
        <v/>
      </c>
      <c r="AM34" s="1">
        <f>IF(ISERROR(VLOOKUP($B34,[1]Cost!$C$5:$CZ$500,VLOOKUP(AM$9,'[1]Table Name'!$G$2:$H$100,2,FALSE),FALSE)),"",VLOOKUP($B34,[1]Cost!$C$5:$CZ$500,VLOOKUP(AM$9,'[1]Table Name'!$G$2:$H$100,2,FALSE),FALSE))</f>
        <v/>
      </c>
      <c r="AN34" s="1">
        <f>IF(ISERROR(VLOOKUP($B34,[1]Cost!$C$5:$CZ$500,VLOOKUP(AN$9,'[1]Table Name'!$G$2:$H$100,2,FALSE),FALSE)),"",VLOOKUP($B34,[1]Cost!$C$5:$CZ$500,VLOOKUP(AN$9,'[1]Table Name'!$G$2:$H$100,2,FALSE),FALSE))</f>
        <v/>
      </c>
      <c r="AO34" s="1">
        <f>IF(ISERROR(VLOOKUP($B34,[1]Cost!$C$5:$CZ$500,VLOOKUP(AO$9,'[1]Table Name'!$G$2:$H$100,2,FALSE),FALSE)),"",VLOOKUP($B34,[1]Cost!$C$5:$CZ$500,VLOOKUP(AO$9,'[1]Table Name'!$G$2:$H$100,2,FALSE),FALSE))</f>
        <v/>
      </c>
      <c r="AP34" s="1">
        <f>IF(ISERROR(VLOOKUP($B34,[1]Cost!$C$5:$CZ$500,VLOOKUP(AP$9,'[1]Table Name'!$G$2:$H$100,2,FALSE),FALSE)),"",VLOOKUP($B34,[1]Cost!$C$5:$CZ$500,VLOOKUP(AP$9,'[1]Table Name'!$G$2:$H$100,2,FALSE),FALSE))</f>
        <v/>
      </c>
      <c r="AQ34" s="1">
        <f>IF(ISERROR(VLOOKUP($B34,[1]Cost!$C$5:$CZ$500,VLOOKUP(AQ$9,'[1]Table Name'!$G$2:$H$100,2,FALSE),FALSE)),"",VLOOKUP($B34,[1]Cost!$C$5:$CZ$500,VLOOKUP(AQ$9,'[1]Table Name'!$G$2:$H$100,2,FALSE),FALSE))</f>
        <v/>
      </c>
      <c r="AR34" s="1">
        <f>IF(ISERROR(VLOOKUP($B34,[1]Cost!$C$5:$CZ$500,VLOOKUP(AR$9,'[1]Table Name'!$G$2:$H$100,2,FALSE),FALSE)),"",VLOOKUP($B34,[1]Cost!$C$5:$CZ$500,VLOOKUP(AR$9,'[1]Table Name'!$G$2:$H$100,2,FALSE),FALSE))</f>
        <v/>
      </c>
      <c r="AS34" s="1">
        <f>IF(ISERROR(VLOOKUP($B34,[1]Cost!$C$5:$CZ$500,VLOOKUP(AS$9,'[1]Table Name'!$G$2:$H$100,2,FALSE),FALSE)),"",VLOOKUP($B34,[1]Cost!$C$5:$CZ$500,VLOOKUP(AS$9,'[1]Table Name'!$G$2:$H$100,2,FALSE),FALSE))</f>
        <v/>
      </c>
      <c r="AT34" s="1">
        <f>IF(ISERROR(VLOOKUP($B34,[1]Cost!$C$5:$CZ$500,VLOOKUP(AT$9,'[1]Table Name'!$G$2:$H$100,2,FALSE),FALSE)),"",VLOOKUP($B34,[1]Cost!$C$5:$CZ$500,VLOOKUP(AT$9,'[1]Table Name'!$G$2:$H$100,2,FALSE),FALSE))</f>
        <v/>
      </c>
      <c r="AU34" s="1">
        <f>IF(ISERROR(VLOOKUP($B34,[1]Cost!$C$5:$CZ$500,VLOOKUP(AU$9,'[1]Table Name'!$G$2:$H$100,2,FALSE),FALSE)),"",VLOOKUP($B34,[1]Cost!$C$5:$CZ$500,VLOOKUP(AU$9,'[1]Table Name'!$G$2:$H$100,2,FALSE),FALSE))</f>
        <v/>
      </c>
      <c r="AV34" s="1">
        <f>IF(ISERROR(VLOOKUP($B34,[1]Cost!$C$5:$CZ$500,VLOOKUP(AV$9,'[1]Table Name'!$G$2:$H$100,2,FALSE),FALSE)),"",VLOOKUP($B34,[1]Cost!$C$5:$CZ$500,VLOOKUP(AV$9,'[1]Table Name'!$G$2:$H$100,2,FALSE),FALSE))</f>
        <v/>
      </c>
      <c r="AW34" s="1">
        <f>IF(ISERROR(VLOOKUP($B34,[1]Cost!$C$5:$CZ$500,VLOOKUP(AW$9,'[1]Table Name'!$G$2:$H$100,2,FALSE),FALSE)),"",VLOOKUP($B34,[1]Cost!$C$5:$CZ$500,VLOOKUP(AW$9,'[1]Table Name'!$G$2:$H$100,2,FALSE),FALSE))</f>
        <v/>
      </c>
      <c r="AX34" s="1">
        <f>IF(ISERROR(VLOOKUP($B34,[1]Cost!$C$5:$CZ$500,VLOOKUP(AX$9,'[1]Table Name'!$G$2:$H$100,2,FALSE),FALSE)),"",VLOOKUP($B34,[1]Cost!$C$5:$CZ$500,VLOOKUP(AX$9,'[1]Table Name'!$G$2:$H$100,2,FALSE),FALSE))</f>
        <v/>
      </c>
      <c r="AY34" s="1">
        <f>IF(ISERROR(VLOOKUP($B34,[1]Cost!$C$5:$CZ$500,VLOOKUP(AY$9,'[1]Table Name'!$G$2:$H$100,2,FALSE),FALSE)),"",VLOOKUP($B34,[1]Cost!$C$5:$CZ$500,VLOOKUP(AY$9,'[1]Table Name'!$G$2:$H$100,2,FALSE),FALSE))</f>
        <v/>
      </c>
      <c r="AZ34" s="1">
        <f>IF(ISERROR(VLOOKUP($B34,[1]Cost!$C$5:$CZ$500,VLOOKUP(AZ$9,'[1]Table Name'!$G$2:$H$100,2,FALSE),FALSE)),"",VLOOKUP($B34,[1]Cost!$C$5:$CZ$500,VLOOKUP(AZ$9,'[1]Table Name'!$G$2:$H$100,2,FALSE),FALSE))</f>
        <v/>
      </c>
      <c r="BA34" s="1">
        <f>IF(ISERROR(VLOOKUP($B34,[1]Cost!$C$5:$CZ$500,VLOOKUP(BA$9,'[1]Table Name'!$G$2:$H$100,2,FALSE),FALSE)),"",VLOOKUP($B34,[1]Cost!$C$5:$CZ$500,VLOOKUP(BA$9,'[1]Table Name'!$G$2:$H$100,2,FALSE),FALSE))</f>
        <v/>
      </c>
      <c r="BB34" s="1">
        <f>IF(ISERROR(VLOOKUP($B34,[1]Cost!$C$5:$CZ$500,VLOOKUP(BB$9,'[1]Table Name'!$G$2:$H$100,2,FALSE),FALSE)),"",VLOOKUP($B34,[1]Cost!$C$5:$CZ$500,VLOOKUP(BB$9,'[1]Table Name'!$G$2:$H$100,2,FALSE),FALSE))</f>
        <v/>
      </c>
      <c r="BC34" s="1">
        <f>IF(ISERROR(VLOOKUP($B34,[1]Cost!$C$5:$CZ$500,VLOOKUP(BC$9,'[1]Table Name'!$G$2:$H$100,2,FALSE),FALSE)),"",VLOOKUP($B34,[1]Cost!$C$5:$CZ$500,VLOOKUP(BC$9,'[1]Table Name'!$G$2:$H$100,2,FALSE),FALSE))</f>
        <v/>
      </c>
      <c r="BD34" s="1">
        <f>IF(ISERROR(VLOOKUP($B34,[1]Cost!$C$5:$CZ$500,VLOOKUP(BD$9,'[1]Table Name'!$G$2:$H$100,2,FALSE),FALSE)),"",VLOOKUP($B34,[1]Cost!$C$5:$CZ$500,VLOOKUP(BD$9,'[1]Table Name'!$G$2:$H$100,2,FALSE),FALSE))</f>
        <v/>
      </c>
      <c r="BE34" s="1">
        <f>IF(ISERROR(VLOOKUP($B34,[1]Cost!$C$5:$CZ$500,VLOOKUP(BE$9,'[1]Table Name'!$G$2:$H$100,2,FALSE),FALSE)),"",VLOOKUP($B34,[1]Cost!$C$5:$CZ$500,VLOOKUP(BE$9,'[1]Table Name'!$G$2:$H$100,2,FALSE),FALSE))</f>
        <v/>
      </c>
      <c r="BF34" s="1">
        <f>IF(ISERROR(VLOOKUP($B34,[1]Cost!$C$5:$CZ$500,VLOOKUP(BF$9,'[1]Table Name'!$G$2:$H$100,2,FALSE),FALSE)),"",VLOOKUP($B34,[1]Cost!$C$5:$CZ$500,VLOOKUP(BF$9,'[1]Table Name'!$G$2:$H$100,2,FALSE),FALSE))</f>
        <v/>
      </c>
      <c r="BG34" s="1">
        <f>IF(ISERROR(VLOOKUP($B34,[1]Cost!$C$5:$CZ$500,VLOOKUP(BG$9,'[1]Table Name'!$G$2:$H$100,2,FALSE),FALSE)),"",VLOOKUP($B34,[1]Cost!$C$5:$CZ$500,VLOOKUP(BG$9,'[1]Table Name'!$G$2:$H$100,2,FALSE),FALSE))</f>
        <v/>
      </c>
      <c r="BH34" s="1">
        <f>IF(ISERROR(VLOOKUP($B34,[1]Cost!$C$5:$CZ$500,VLOOKUP(BH$9,'[1]Table Name'!$G$2:$H$100,2,FALSE),FALSE)),"",VLOOKUP($B34,[1]Cost!$C$5:$CZ$500,VLOOKUP(BH$9,'[1]Table Name'!$G$2:$H$100,2,FALSE),FALSE))</f>
        <v/>
      </c>
      <c r="BI34" s="1">
        <f>IF(ISERROR(VLOOKUP($B34,[1]Cost!$C$5:$CZ$500,VLOOKUP(BI$9,'[1]Table Name'!$G$2:$H$100,2,FALSE),FALSE)),"",VLOOKUP($B34,[1]Cost!$C$5:$CZ$500,VLOOKUP(BI$9,'[1]Table Name'!$G$2:$H$100,2,FALSE),FALSE))</f>
        <v/>
      </c>
      <c r="BJ34" s="1">
        <f>IF(ISERROR(VLOOKUP($B34,[1]Cost!$C$5:$CZ$500,VLOOKUP(BJ$9,'[1]Table Name'!$G$2:$H$100,2,FALSE),FALSE)),"",VLOOKUP($B34,[1]Cost!$C$5:$CZ$500,VLOOKUP(BJ$9,'[1]Table Name'!$G$2:$H$100,2,FALSE),FALSE))</f>
        <v/>
      </c>
      <c r="BK34" s="1">
        <f>IF(ISERROR(VLOOKUP($B34,[1]Cost!$C$5:$CZ$500,VLOOKUP(BK$9,'[1]Table Name'!$G$2:$H$100,2,FALSE),FALSE)),"",VLOOKUP($B34,[1]Cost!$C$5:$CZ$500,VLOOKUP(BK$9,'[1]Table Name'!$G$2:$H$100,2,FALSE),FALSE))</f>
        <v/>
      </c>
      <c r="BL34" s="1">
        <f>IF(ISERROR(VLOOKUP($B34,[1]Cost!$C$5:$CZ$500,VLOOKUP(BL$9,'[1]Table Name'!$G$2:$H$100,2,FALSE),FALSE)),"",VLOOKUP($B34,[1]Cost!$C$5:$CZ$500,VLOOKUP(BL$9,'[1]Table Name'!$G$2:$H$100,2,FALSE),FALSE))</f>
        <v/>
      </c>
      <c r="BM34" s="1">
        <f>IF(ISERROR(VLOOKUP($B34,[1]Cost!$C$5:$CZ$500,VLOOKUP(BM$9,'[1]Table Name'!$G$2:$H$100,2,FALSE),FALSE)),"",VLOOKUP($B34,[1]Cost!$C$5:$CZ$500,VLOOKUP(BM$9,'[1]Table Name'!$G$2:$H$100,2,FALSE),FALSE))</f>
        <v/>
      </c>
      <c r="BN34" s="1">
        <f>IF(ISERROR(VLOOKUP($B34,[1]Cost!$C$5:$CZ$500,VLOOKUP(BN$9,'[1]Table Name'!$G$2:$H$100,2,FALSE),FALSE)),"",VLOOKUP($B34,[1]Cost!$C$5:$CZ$500,VLOOKUP(BN$9,'[1]Table Name'!$G$2:$H$100,2,FALSE),FALSE))</f>
        <v/>
      </c>
      <c r="BO34" s="1">
        <f>IF(ISERROR(VLOOKUP($B34,[1]Cost!$C$5:$CZ$500,VLOOKUP(BO$9,'[1]Table Name'!$G$2:$H$100,2,FALSE),FALSE)),"",VLOOKUP($B34,[1]Cost!$C$5:$CZ$500,VLOOKUP(BO$9,'[1]Table Name'!$G$2:$H$100,2,FALSE),FALSE))</f>
        <v/>
      </c>
      <c r="BP34" s="1">
        <f>IF(ISERROR(VLOOKUP($B34,[1]Cost!$C$5:$CZ$500,VLOOKUP(BP$9,'[1]Table Name'!$G$2:$H$100,2,FALSE),FALSE)),"",VLOOKUP($B34,[1]Cost!$C$5:$CZ$500,VLOOKUP(BP$9,'[1]Table Name'!$G$2:$H$100,2,FALSE),FALSE))</f>
        <v/>
      </c>
      <c r="BQ34" s="1">
        <f>IF(ISERROR(VLOOKUP($B34,[1]Cost!$C$5:$CZ$500,VLOOKUP(BQ$9,'[1]Table Name'!$G$2:$H$100,2,FALSE),FALSE)),"",VLOOKUP($B34,[1]Cost!$C$5:$CZ$500,VLOOKUP(BQ$9,'[1]Table Name'!$G$2:$H$100,2,FALSE),FALSE))</f>
        <v/>
      </c>
      <c r="BR34" s="1">
        <f>IF(ISERROR(VLOOKUP($B34,[1]Cost!$C$5:$CZ$500,VLOOKUP(BR$9,'[1]Table Name'!$G$2:$H$100,2,FALSE),FALSE)),"",VLOOKUP($B34,[1]Cost!$C$5:$CZ$500,VLOOKUP(BR$9,'[1]Table Name'!$G$2:$H$100,2,FALSE),FALSE))</f>
        <v/>
      </c>
      <c r="BS34" s="1">
        <f>IF(ISERROR(VLOOKUP($B34,[1]Cost!$C$5:$CZ$500,VLOOKUP(BS$9,'[1]Table Name'!$G$2:$H$100,2,FALSE),FALSE)),"",VLOOKUP($B34,[1]Cost!$C$5:$CZ$500,VLOOKUP(BS$9,'[1]Table Name'!$G$2:$H$100,2,FALSE),FALSE))</f>
        <v/>
      </c>
      <c r="BT34" s="1">
        <f>IF(ISERROR(VLOOKUP($B34,[1]Cost!$C$5:$CZ$500,VLOOKUP(BT$9,'[1]Table Name'!$G$2:$H$100,2,FALSE),FALSE)),"",VLOOKUP($B34,[1]Cost!$C$5:$CZ$500,VLOOKUP(BT$9,'[1]Table Name'!$G$2:$H$100,2,FALSE),FALSE))</f>
        <v/>
      </c>
      <c r="BU34" s="1">
        <f>IF(ISERROR(VLOOKUP($B34,[1]Cost!$C$5:$CZ$500,VLOOKUP(BU$9,'[1]Table Name'!$G$2:$H$100,2,FALSE),FALSE)),"",VLOOKUP($B34,[1]Cost!$C$5:$CZ$500,VLOOKUP(BU$9,'[1]Table Name'!$G$2:$H$100,2,FALSE),FALSE))</f>
        <v/>
      </c>
      <c r="BV34" s="1">
        <f>IF(ISERROR(VLOOKUP($B34,[1]Cost!$C$5:$CZ$500,VLOOKUP(BV$9,'[1]Table Name'!$G$2:$H$100,2,FALSE),FALSE)),"",VLOOKUP($B34,[1]Cost!$C$5:$CZ$500,VLOOKUP(BV$9,'[1]Table Name'!$G$2:$H$100,2,FALSE),FALSE))</f>
        <v/>
      </c>
      <c r="BW34" s="1">
        <f>IF(ISERROR(VLOOKUP($B34,[1]Cost!$C$5:$CZ$500,VLOOKUP(BW$9,'[1]Table Name'!$G$2:$H$100,2,FALSE),FALSE)),"",VLOOKUP($B34,[1]Cost!$C$5:$CZ$500,VLOOKUP(BW$9,'[1]Table Name'!$G$2:$H$100,2,FALSE),FALSE))</f>
        <v/>
      </c>
      <c r="BX34" s="1">
        <f>IF(ISERROR(VLOOKUP($B34,[1]Cost!$C$5:$CZ$500,VLOOKUP(BX$9,'[1]Table Name'!$G$2:$H$100,2,FALSE),FALSE)),"",VLOOKUP($B34,[1]Cost!$C$5:$CZ$500,VLOOKUP(BX$9,'[1]Table Name'!$G$2:$H$100,2,FALSE),FALSE))</f>
        <v/>
      </c>
      <c r="BY34" s="1">
        <f>IF(ISERROR(VLOOKUP($B34,[1]Cost!$C$5:$CZ$500,VLOOKUP(BY$9,'[1]Table Name'!$G$2:$H$100,2,FALSE),FALSE)),"",VLOOKUP($B34,[1]Cost!$C$5:$CZ$500,VLOOKUP(BY$9,'[1]Table Name'!$G$2:$H$100,2,FALSE),FALSE))</f>
        <v/>
      </c>
      <c r="BZ34" s="137">
        <f>IF(ISERROR(VLOOKUP($B34,[1]Cost!$C$5:$CZ$500,VLOOKUP(BZ$9,'[1]Table Name'!$G$2:$H$100,2,FALSE),FALSE)),"",VLOOKUP($B34,[1]Cost!$C$5:$CZ$500,VLOOKUP(BZ$9,'[1]Table Name'!$G$2:$H$100,2,FALSE),FALSE))</f>
        <v/>
      </c>
      <c r="CA34" s="1">
        <f>IF(ISERROR(VLOOKUP($B34,[1]Cost!$C$5:$CZ$500,VLOOKUP(CA$9,'[1]Table Name'!$G$2:$H$100,2,FALSE),FALSE)),"",VLOOKUP($B34,[1]Cost!$C$5:$CZ$500,VLOOKUP(CA$9,'[1]Table Name'!$G$2:$H$100,2,FALSE),FALSE))</f>
        <v/>
      </c>
      <c r="CB34" s="1">
        <f>IF(ISERROR(VLOOKUP($B34,[1]Cost!$C$5:$CZ$500,VLOOKUP(CB$9,'[1]Table Name'!$G$2:$H$100,2,FALSE),FALSE)),"",VLOOKUP($B34,[1]Cost!$C$5:$CZ$500,VLOOKUP(CB$9,'[1]Table Name'!$G$2:$H$100,2,FALSE),FALSE))</f>
        <v/>
      </c>
      <c r="CC34" s="1">
        <f>IF(ISERROR(VLOOKUP($B34,[1]Cost!$C$5:$CZ$500,VLOOKUP(CC$9,'[1]Table Name'!$G$2:$H$100,2,FALSE),FALSE)),"",VLOOKUP($B34,[1]Cost!$C$5:$CZ$500,VLOOKUP(CC$9,'[1]Table Name'!$G$2:$H$100,2,FALSE),FALSE))</f>
        <v/>
      </c>
      <c r="CD34" s="3" t="n"/>
      <c r="CE34" s="3" t="n"/>
      <c r="CF34" s="3" t="n"/>
      <c r="CG34" s="3" t="n"/>
      <c r="CH34" s="3" t="n"/>
      <c r="CI34" s="3" t="n"/>
      <c r="CJ34" s="3" t="n"/>
    </row>
    <row r="35">
      <c r="B35" s="1">
        <f t="array" ref="B35">IF(ISERROR(INDEX([1]Cost!$C$5:$C$361,MATCH(0,COUNTIF(B$9:B34,[1]Cost!$C$5:$C$361)+([1]Cost!$D$5:$D$361&lt;&gt;$B$4),0))),"",INDEX([1]Cost!$C$5:$C$361,MATCH(0,COUNTIF(B$9:B34,[1]Cost!$C$5:$C$361)+([1]Cost!$D$5:$D$361&lt;&gt;$B$4),0)))</f>
        <v/>
      </c>
      <c r="C35" s="1">
        <f>IF(ISERROR(VLOOKUP($B35,[1]Cost!$C$5:$CZ$500,VLOOKUP(C$9,'[1]Table Name'!$G$2:$H$100,2,FALSE),FALSE)),"",VLOOKUP($B35,[1]Cost!$C$5:$CZ$500,VLOOKUP(C$9,'[1]Table Name'!$G$2:$H$100,2,FALSE),FALSE))</f>
        <v/>
      </c>
      <c r="D35" s="1">
        <f>IF(ISERROR(VLOOKUP($B35,[1]Cost!$C$5:$CZ$500,VLOOKUP(D$9,'[1]Table Name'!$G$2:$H$100,2,FALSE),FALSE)),"",VLOOKUP($B35,[1]Cost!$C$5:$CZ$500,VLOOKUP(D$9,'[1]Table Name'!$G$2:$H$100,2,FALSE),FALSE))</f>
        <v/>
      </c>
      <c r="E35" s="1">
        <f>IF(ISERROR(VLOOKUP($B35,[1]Cost!$C$5:$CZ$500,VLOOKUP(E$9,'[1]Table Name'!$G$2:$H$100,2,FALSE),FALSE)),"",VLOOKUP($B35,[1]Cost!$C$5:$CZ$500,VLOOKUP(E$9,'[1]Table Name'!$G$2:$H$100,2,FALSE),FALSE))</f>
        <v/>
      </c>
      <c r="F35" s="1">
        <f>IF(ISERROR(VLOOKUP($B35,[1]Cost!$C$5:$CZ$500,VLOOKUP(F$9,'[1]Table Name'!$G$2:$H$100,2,FALSE),FALSE)),"",VLOOKUP($B35,[1]Cost!$C$5:$CZ$500,VLOOKUP(F$9,'[1]Table Name'!$G$2:$H$100,2,FALSE),FALSE))</f>
        <v/>
      </c>
      <c r="G35" s="1">
        <f>IF(ISERROR(VLOOKUP($B35,[1]Cost!$C$5:$CZ$500,VLOOKUP(G$9,'[1]Table Name'!$G$2:$H$100,2,FALSE),FALSE)),"",VLOOKUP($B35,[1]Cost!$C$5:$CZ$500,VLOOKUP(G$9,'[1]Table Name'!$G$2:$H$100,2,FALSE),FALSE))</f>
        <v/>
      </c>
      <c r="H35" s="1">
        <f>IF(ISERROR(VLOOKUP($B35,[1]Cost!$C$5:$CZ$500,VLOOKUP(H$9,'[1]Table Name'!$G$2:$H$100,2,FALSE),FALSE)),"",VLOOKUP($B35,[1]Cost!$C$5:$CZ$500,VLOOKUP(H$9,'[1]Table Name'!$G$2:$H$100,2,FALSE),FALSE))</f>
        <v/>
      </c>
      <c r="I35" s="1">
        <f>IF(ISERROR(VLOOKUP($B35,[1]Cost!$C$5:$CZ$500,VLOOKUP(I$9,'[1]Table Name'!$G$2:$H$100,2,FALSE),FALSE)),"",VLOOKUP($B35,[1]Cost!$C$5:$CZ$500,VLOOKUP(I$9,'[1]Table Name'!$G$2:$H$100,2,FALSE),FALSE))</f>
        <v/>
      </c>
      <c r="J35" s="1">
        <f>IF(ISERROR(VLOOKUP($B35,[1]Cost!$C$5:$CZ$500,VLOOKUP(J$9,'[1]Table Name'!$G$2:$H$100,2,FALSE),FALSE)),"",VLOOKUP($B35,[1]Cost!$C$5:$CZ$500,VLOOKUP(J$9,'[1]Table Name'!$G$2:$H$100,2,FALSE),FALSE))</f>
        <v/>
      </c>
      <c r="K35" s="1">
        <f>IF(ISERROR(VLOOKUP($B35,[1]Cost!$C$5:$CZ$500,VLOOKUP(K$9,'[1]Table Name'!$G$2:$H$100,2,FALSE),FALSE)),"",VLOOKUP($B35,[1]Cost!$C$5:$CZ$500,VLOOKUP(K$9,'[1]Table Name'!$G$2:$H$100,2,FALSE),FALSE))</f>
        <v/>
      </c>
      <c r="L35" s="1">
        <f>IF(ISERROR(VLOOKUP($B35,[1]Cost!$C$5:$CZ$500,VLOOKUP(L$9,'[1]Table Name'!$G$2:$H$100,2,FALSE),FALSE)),"",VLOOKUP($B35,[1]Cost!$C$5:$CZ$500,VLOOKUP(L$9,'[1]Table Name'!$G$2:$H$100,2,FALSE),FALSE))</f>
        <v/>
      </c>
      <c r="M35" s="1">
        <f>IF(ISERROR(VLOOKUP($B35,[1]Cost!$C$5:$CZ$500,VLOOKUP(M$9,'[1]Table Name'!$G$2:$H$100,2,FALSE),FALSE)),"",VLOOKUP($B35,[1]Cost!$C$5:$CZ$500,VLOOKUP(M$9,'[1]Table Name'!$G$2:$H$100,2,FALSE),FALSE))</f>
        <v/>
      </c>
      <c r="N35" s="1">
        <f>IF(ISERROR(VLOOKUP($B35,[1]Cost!$C$5:$CZ$500,VLOOKUP(N$9,'[1]Table Name'!$G$2:$H$100,2,FALSE),FALSE)),"",VLOOKUP($B35,[1]Cost!$C$5:$CZ$500,VLOOKUP(N$9,'[1]Table Name'!$G$2:$H$100,2,FALSE),FALSE))</f>
        <v/>
      </c>
      <c r="O35" s="1">
        <f>IF(ISERROR(VLOOKUP($B35,[1]Cost!$C$5:$CZ$500,VLOOKUP(O$9,'[1]Table Name'!$G$2:$H$100,2,FALSE),FALSE)),"",VLOOKUP($B35,[1]Cost!$C$5:$CZ$500,VLOOKUP(O$9,'[1]Table Name'!$G$2:$H$100,2,FALSE),FALSE))</f>
        <v/>
      </c>
      <c r="P35" s="1">
        <f>IF(ISERROR(VLOOKUP($B35,[1]Cost!$C$5:$CZ$500,VLOOKUP(P$9,'[1]Table Name'!$G$2:$H$100,2,FALSE),FALSE)),"",VLOOKUP($B35,[1]Cost!$C$5:$CZ$500,VLOOKUP(P$9,'[1]Table Name'!$G$2:$H$100,2,FALSE),FALSE))</f>
        <v/>
      </c>
      <c r="Q35" s="1">
        <f>IF(ISERROR(VLOOKUP($B35,[1]Cost!$C$5:$CZ$500,VLOOKUP(Q$9,'[1]Table Name'!$G$2:$H$100,2,FALSE),FALSE)),"",VLOOKUP($B35,[1]Cost!$C$5:$CZ$500,VLOOKUP(Q$9,'[1]Table Name'!$G$2:$H$100,2,FALSE),FALSE))</f>
        <v/>
      </c>
      <c r="R35" s="1">
        <f>IF(ISERROR(VLOOKUP($B35,[1]Cost!$C$5:$CZ$500,VLOOKUP(R$9,'[1]Table Name'!$G$2:$H$100,2,FALSE),FALSE)),"",VLOOKUP($B35,[1]Cost!$C$5:$CZ$500,VLOOKUP(R$9,'[1]Table Name'!$G$2:$H$100,2,FALSE),FALSE))</f>
        <v/>
      </c>
      <c r="S35" s="1">
        <f>IF(ISERROR(VLOOKUP($B35,[1]Cost!$C$5:$CZ$500,VLOOKUP(S$9,'[1]Table Name'!$G$2:$H$100,2,FALSE),FALSE)),"",VLOOKUP($B35,[1]Cost!$C$5:$CZ$500,VLOOKUP(S$9,'[1]Table Name'!$G$2:$H$100,2,FALSE),FALSE))</f>
        <v/>
      </c>
      <c r="T35" s="1">
        <f>IF(ISERROR(VLOOKUP($B35,[1]Cost!$C$5:$CZ$500,VLOOKUP(T$9,'[1]Table Name'!$G$2:$H$100,2,FALSE),FALSE)),"",VLOOKUP($B35,[1]Cost!$C$5:$CZ$500,VLOOKUP(T$9,'[1]Table Name'!$G$2:$H$100,2,FALSE),FALSE))</f>
        <v/>
      </c>
      <c r="U35" s="1">
        <f>IF(ISERROR(VLOOKUP($B35,[1]Cost!$C$5:$CZ$500,VLOOKUP(U$9,'[1]Table Name'!$G$2:$H$100,2,FALSE),FALSE)),"",VLOOKUP($B35,[1]Cost!$C$5:$CZ$500,VLOOKUP(U$9,'[1]Table Name'!$G$2:$H$100,2,FALSE),FALSE))</f>
        <v/>
      </c>
      <c r="V35" s="1">
        <f>IF(ISERROR(VLOOKUP($B35,[1]Cost!$C$5:$CZ$500,VLOOKUP(V$9,'[1]Table Name'!$G$2:$H$100,2,FALSE),FALSE)),"",VLOOKUP($B35,[1]Cost!$C$5:$CZ$500,VLOOKUP(V$9,'[1]Table Name'!$G$2:$H$100,2,FALSE),FALSE))</f>
        <v/>
      </c>
      <c r="W35" s="1">
        <f>IF(ISERROR(VLOOKUP($B35,[1]Cost!$C$5:$CZ$500,VLOOKUP(W$9,'[1]Table Name'!$G$2:$H$100,2,FALSE),FALSE)),"",VLOOKUP($B35,[1]Cost!$C$5:$CZ$500,VLOOKUP(W$9,'[1]Table Name'!$G$2:$H$100,2,FALSE),FALSE))</f>
        <v/>
      </c>
      <c r="X35" s="1">
        <f>IF(ISERROR(VLOOKUP($B35,[1]Cost!$C$5:$CZ$500,VLOOKUP(X$9,'[1]Table Name'!$G$2:$H$100,2,FALSE),FALSE)),0,VLOOKUP($B35,[1]Cost!$C$5:$CZ$500,VLOOKUP(X$9,'[1]Table Name'!$G$2:$H$100,2,FALSE),FALSE))</f>
        <v/>
      </c>
      <c r="Y35" s="1">
        <f>IF(ISERROR(VLOOKUP($B35,[1]Cost!$C$5:$CZ$500,VLOOKUP(Y$9,'[1]Table Name'!$G$2:$H$100,2,FALSE),FALSE)),"",VLOOKUP($B35,[1]Cost!$C$5:$CZ$500,VLOOKUP(Y$9,'[1]Table Name'!$G$2:$H$100,2,FALSE),FALSE))</f>
        <v/>
      </c>
      <c r="Z35" s="11">
        <f>IF(ISERROR(VLOOKUP($B35,[1]Cost!$C$5:$CZ$500,VLOOKUP(Z$9,'[1]Table Name'!$G$2:$H$100,2,FALSE),FALSE)),"",VLOOKUP($B35,[1]Cost!$C$5:$CZ$500,VLOOKUP(Z$9,'[1]Table Name'!$G$2:$H$100,2,FALSE),FALSE))</f>
        <v/>
      </c>
      <c r="AA35" s="1">
        <f>IF(ISERROR(VLOOKUP($B35,[1]Cost!$C$5:$CZ$500,VLOOKUP(AA$9,'[1]Table Name'!$G$2:$H$100,2,FALSE),FALSE)),"",VLOOKUP($B35,[1]Cost!$C$5:$CZ$500,VLOOKUP(AA$9,'[1]Table Name'!$G$2:$H$100,2,FALSE),FALSE))</f>
        <v/>
      </c>
      <c r="AB35" s="1">
        <f>IF(ISERROR(VLOOKUP($B35,[1]Cost!$C$5:$CZ$500,VLOOKUP(AB$9,'[1]Table Name'!$G$2:$H$100,2,FALSE),FALSE)),"",VLOOKUP($B35,[1]Cost!$C$5:$CZ$500,VLOOKUP(AB$9,'[1]Table Name'!$G$2:$H$100,2,FALSE),FALSE))</f>
        <v/>
      </c>
      <c r="AC35" s="1">
        <f>IF(ISERROR(VLOOKUP($B35,[1]Cost!$C$5:$CZ$500,VLOOKUP(AC$9,'[1]Table Name'!$G$2:$H$100,2,FALSE),FALSE)),"",VLOOKUP($B35,[1]Cost!$C$5:$CZ$500,VLOOKUP(AC$9,'[1]Table Name'!$G$2:$H$100,2,FALSE),FALSE))</f>
        <v/>
      </c>
      <c r="AD35" s="1">
        <f>IF(ISERROR(VLOOKUP($B35,[1]Cost!$C$5:$CZ$500,VLOOKUP(AD$9,'[1]Table Name'!$G$2:$H$100,2,FALSE),FALSE)),"",VLOOKUP($B35,[1]Cost!$C$5:$CZ$500,VLOOKUP(AD$9,'[1]Table Name'!$G$2:$H$100,2,FALSE),FALSE))</f>
        <v/>
      </c>
      <c r="AE35" s="1">
        <f>IF(ISERROR(VLOOKUP($B35,[1]Cost!$C$5:$CZ$500,VLOOKUP(AE$9,'[1]Table Name'!$G$2:$H$100,2,FALSE),FALSE)),"",VLOOKUP($B35,[1]Cost!$C$5:$CZ$500,VLOOKUP(AE$9,'[1]Table Name'!$G$2:$H$100,2,FALSE),FALSE))</f>
        <v/>
      </c>
      <c r="AF35" s="1">
        <f>IF(ISERROR(VLOOKUP($B35,[1]Cost!$C$5:$CZ$500,VLOOKUP(AF$9,'[1]Table Name'!$G$2:$H$100,2,FALSE),FALSE)),"",VLOOKUP($B35,[1]Cost!$C$5:$CZ$500,VLOOKUP(AF$9,'[1]Table Name'!$G$2:$H$100,2,FALSE),FALSE))</f>
        <v/>
      </c>
      <c r="AG35" s="1">
        <f>IF(ISERROR(VLOOKUP($B35,[1]Cost!$C$5:$CZ$500,VLOOKUP(AG$9,'[1]Table Name'!$G$2:$H$100,2,FALSE),FALSE)),"",VLOOKUP($B35,[1]Cost!$C$5:$CZ$500,VLOOKUP(AG$9,'[1]Table Name'!$G$2:$H$100,2,FALSE),FALSE))</f>
        <v/>
      </c>
      <c r="AH35" s="1">
        <f>IF(ISERROR(VLOOKUP($B35,[1]Cost!$C$5:$CZ$500,VLOOKUP(AH$9,'[1]Table Name'!$G$2:$H$100,2,FALSE),FALSE)),"",VLOOKUP($B35,[1]Cost!$C$5:$CZ$500,VLOOKUP(AH$9,'[1]Table Name'!$G$2:$H$100,2,FALSE),FALSE))</f>
        <v/>
      </c>
      <c r="AI35" s="1">
        <f>IF(ISERROR(VLOOKUP($B35,[1]Cost!$C$5:$CZ$500,VLOOKUP(AI$9,'[1]Table Name'!$G$2:$H$100,2,FALSE),FALSE)),"",VLOOKUP($B35,[1]Cost!$C$5:$CZ$500,VLOOKUP(AI$9,'[1]Table Name'!$G$2:$H$100,2,FALSE),FALSE))</f>
        <v/>
      </c>
      <c r="AJ35" s="1">
        <f>IF(ISERROR(VLOOKUP($B35,[1]Cost!$C$5:$CZ$500,VLOOKUP(AJ$9,'[1]Table Name'!$G$2:$H$100,2,FALSE),FALSE)),"",VLOOKUP($B35,[1]Cost!$C$5:$CZ$500,VLOOKUP(AJ$9,'[1]Table Name'!$G$2:$H$100,2,FALSE),FALSE))</f>
        <v/>
      </c>
      <c r="AK35" s="1">
        <f>IF(ISERROR(VLOOKUP($B35,[1]Cost!$C$5:$CZ$500,VLOOKUP(AK$9,'[1]Table Name'!$G$2:$H$100,2,FALSE),FALSE)),"",VLOOKUP($B35,[1]Cost!$C$5:$CZ$500,VLOOKUP(AK$9,'[1]Table Name'!$G$2:$H$100,2,FALSE),FALSE))</f>
        <v/>
      </c>
      <c r="AL35" s="1">
        <f>IF(ISERROR(VLOOKUP($B35,[1]Cost!$C$5:$CZ$500,VLOOKUP(AL$9,'[1]Table Name'!$G$2:$H$100,2,FALSE),FALSE)),"",VLOOKUP($B35,[1]Cost!$C$5:$CZ$500,VLOOKUP(AL$9,'[1]Table Name'!$G$2:$H$100,2,FALSE),FALSE))</f>
        <v/>
      </c>
      <c r="AM35" s="1">
        <f>IF(ISERROR(VLOOKUP($B35,[1]Cost!$C$5:$CZ$500,VLOOKUP(AM$9,'[1]Table Name'!$G$2:$H$100,2,FALSE),FALSE)),"",VLOOKUP($B35,[1]Cost!$C$5:$CZ$500,VLOOKUP(AM$9,'[1]Table Name'!$G$2:$H$100,2,FALSE),FALSE))</f>
        <v/>
      </c>
      <c r="AN35" s="1">
        <f>IF(ISERROR(VLOOKUP($B35,[1]Cost!$C$5:$CZ$500,VLOOKUP(AN$9,'[1]Table Name'!$G$2:$H$100,2,FALSE),FALSE)),"",VLOOKUP($B35,[1]Cost!$C$5:$CZ$500,VLOOKUP(AN$9,'[1]Table Name'!$G$2:$H$100,2,FALSE),FALSE))</f>
        <v/>
      </c>
      <c r="AO35" s="1">
        <f>IF(ISERROR(VLOOKUP($B35,[1]Cost!$C$5:$CZ$500,VLOOKUP(AO$9,'[1]Table Name'!$G$2:$H$100,2,FALSE),FALSE)),"",VLOOKUP($B35,[1]Cost!$C$5:$CZ$500,VLOOKUP(AO$9,'[1]Table Name'!$G$2:$H$100,2,FALSE),FALSE))</f>
        <v/>
      </c>
      <c r="AP35" s="1">
        <f>IF(ISERROR(VLOOKUP($B35,[1]Cost!$C$5:$CZ$500,VLOOKUP(AP$9,'[1]Table Name'!$G$2:$H$100,2,FALSE),FALSE)),"",VLOOKUP($B35,[1]Cost!$C$5:$CZ$500,VLOOKUP(AP$9,'[1]Table Name'!$G$2:$H$100,2,FALSE),FALSE))</f>
        <v/>
      </c>
      <c r="AQ35" s="1">
        <f>IF(ISERROR(VLOOKUP($B35,[1]Cost!$C$5:$CZ$500,VLOOKUP(AQ$9,'[1]Table Name'!$G$2:$H$100,2,FALSE),FALSE)),"",VLOOKUP($B35,[1]Cost!$C$5:$CZ$500,VLOOKUP(AQ$9,'[1]Table Name'!$G$2:$H$100,2,FALSE),FALSE))</f>
        <v/>
      </c>
      <c r="AR35" s="1">
        <f>IF(ISERROR(VLOOKUP($B35,[1]Cost!$C$5:$CZ$500,VLOOKUP(AR$9,'[1]Table Name'!$G$2:$H$100,2,FALSE),FALSE)),"",VLOOKUP($B35,[1]Cost!$C$5:$CZ$500,VLOOKUP(AR$9,'[1]Table Name'!$G$2:$H$100,2,FALSE),FALSE))</f>
        <v/>
      </c>
      <c r="AS35" s="1">
        <f>IF(ISERROR(VLOOKUP($B35,[1]Cost!$C$5:$CZ$500,VLOOKUP(AS$9,'[1]Table Name'!$G$2:$H$100,2,FALSE),FALSE)),"",VLOOKUP($B35,[1]Cost!$C$5:$CZ$500,VLOOKUP(AS$9,'[1]Table Name'!$G$2:$H$100,2,FALSE),FALSE))</f>
        <v/>
      </c>
      <c r="AT35" s="1">
        <f>IF(ISERROR(VLOOKUP($B35,[1]Cost!$C$5:$CZ$500,VLOOKUP(AT$9,'[1]Table Name'!$G$2:$H$100,2,FALSE),FALSE)),"",VLOOKUP($B35,[1]Cost!$C$5:$CZ$500,VLOOKUP(AT$9,'[1]Table Name'!$G$2:$H$100,2,FALSE),FALSE))</f>
        <v/>
      </c>
      <c r="AU35" s="1">
        <f>IF(ISERROR(VLOOKUP($B35,[1]Cost!$C$5:$CZ$500,VLOOKUP(AU$9,'[1]Table Name'!$G$2:$H$100,2,FALSE),FALSE)),"",VLOOKUP($B35,[1]Cost!$C$5:$CZ$500,VLOOKUP(AU$9,'[1]Table Name'!$G$2:$H$100,2,FALSE),FALSE))</f>
        <v/>
      </c>
      <c r="AV35" s="1">
        <f>IF(ISERROR(VLOOKUP($B35,[1]Cost!$C$5:$CZ$500,VLOOKUP(AV$9,'[1]Table Name'!$G$2:$H$100,2,FALSE),FALSE)),"",VLOOKUP($B35,[1]Cost!$C$5:$CZ$500,VLOOKUP(AV$9,'[1]Table Name'!$G$2:$H$100,2,FALSE),FALSE))</f>
        <v/>
      </c>
      <c r="AW35" s="1">
        <f>IF(ISERROR(VLOOKUP($B35,[1]Cost!$C$5:$CZ$500,VLOOKUP(AW$9,'[1]Table Name'!$G$2:$H$100,2,FALSE),FALSE)),"",VLOOKUP($B35,[1]Cost!$C$5:$CZ$500,VLOOKUP(AW$9,'[1]Table Name'!$G$2:$H$100,2,FALSE),FALSE))</f>
        <v/>
      </c>
      <c r="AX35" s="1">
        <f>IF(ISERROR(VLOOKUP($B35,[1]Cost!$C$5:$CZ$500,VLOOKUP(AX$9,'[1]Table Name'!$G$2:$H$100,2,FALSE),FALSE)),"",VLOOKUP($B35,[1]Cost!$C$5:$CZ$500,VLOOKUP(AX$9,'[1]Table Name'!$G$2:$H$100,2,FALSE),FALSE))</f>
        <v/>
      </c>
      <c r="AY35" s="1">
        <f>IF(ISERROR(VLOOKUP($B35,[1]Cost!$C$5:$CZ$500,VLOOKUP(AY$9,'[1]Table Name'!$G$2:$H$100,2,FALSE),FALSE)),"",VLOOKUP($B35,[1]Cost!$C$5:$CZ$500,VLOOKUP(AY$9,'[1]Table Name'!$G$2:$H$100,2,FALSE),FALSE))</f>
        <v/>
      </c>
      <c r="AZ35" s="1">
        <f>IF(ISERROR(VLOOKUP($B35,[1]Cost!$C$5:$CZ$500,VLOOKUP(AZ$9,'[1]Table Name'!$G$2:$H$100,2,FALSE),FALSE)),"",VLOOKUP($B35,[1]Cost!$C$5:$CZ$500,VLOOKUP(AZ$9,'[1]Table Name'!$G$2:$H$100,2,FALSE),FALSE))</f>
        <v/>
      </c>
      <c r="BA35" s="1">
        <f>IF(ISERROR(VLOOKUP($B35,[1]Cost!$C$5:$CZ$500,VLOOKUP(BA$9,'[1]Table Name'!$G$2:$H$100,2,FALSE),FALSE)),"",VLOOKUP($B35,[1]Cost!$C$5:$CZ$500,VLOOKUP(BA$9,'[1]Table Name'!$G$2:$H$100,2,FALSE),FALSE))</f>
        <v/>
      </c>
      <c r="BB35" s="1">
        <f>IF(ISERROR(VLOOKUP($B35,[1]Cost!$C$5:$CZ$500,VLOOKUP(BB$9,'[1]Table Name'!$G$2:$H$100,2,FALSE),FALSE)),"",VLOOKUP($B35,[1]Cost!$C$5:$CZ$500,VLOOKUP(BB$9,'[1]Table Name'!$G$2:$H$100,2,FALSE),FALSE))</f>
        <v/>
      </c>
      <c r="BC35" s="1">
        <f>IF(ISERROR(VLOOKUP($B35,[1]Cost!$C$5:$CZ$500,VLOOKUP(BC$9,'[1]Table Name'!$G$2:$H$100,2,FALSE),FALSE)),"",VLOOKUP($B35,[1]Cost!$C$5:$CZ$500,VLOOKUP(BC$9,'[1]Table Name'!$G$2:$H$100,2,FALSE),FALSE))</f>
        <v/>
      </c>
      <c r="BD35" s="1">
        <f>IF(ISERROR(VLOOKUP($B35,[1]Cost!$C$5:$CZ$500,VLOOKUP(BD$9,'[1]Table Name'!$G$2:$H$100,2,FALSE),FALSE)),"",VLOOKUP($B35,[1]Cost!$C$5:$CZ$500,VLOOKUP(BD$9,'[1]Table Name'!$G$2:$H$100,2,FALSE),FALSE))</f>
        <v/>
      </c>
      <c r="BE35" s="1">
        <f>IF(ISERROR(VLOOKUP($B35,[1]Cost!$C$5:$CZ$500,VLOOKUP(BE$9,'[1]Table Name'!$G$2:$H$100,2,FALSE),FALSE)),"",VLOOKUP($B35,[1]Cost!$C$5:$CZ$500,VLOOKUP(BE$9,'[1]Table Name'!$G$2:$H$100,2,FALSE),FALSE))</f>
        <v/>
      </c>
      <c r="BF35" s="1">
        <f>IF(ISERROR(VLOOKUP($B35,[1]Cost!$C$5:$CZ$500,VLOOKUP(BF$9,'[1]Table Name'!$G$2:$H$100,2,FALSE),FALSE)),"",VLOOKUP($B35,[1]Cost!$C$5:$CZ$500,VLOOKUP(BF$9,'[1]Table Name'!$G$2:$H$100,2,FALSE),FALSE))</f>
        <v/>
      </c>
      <c r="BG35" s="1">
        <f>IF(ISERROR(VLOOKUP($B35,[1]Cost!$C$5:$CZ$500,VLOOKUP(BG$9,'[1]Table Name'!$G$2:$H$100,2,FALSE),FALSE)),"",VLOOKUP($B35,[1]Cost!$C$5:$CZ$500,VLOOKUP(BG$9,'[1]Table Name'!$G$2:$H$100,2,FALSE),FALSE))</f>
        <v/>
      </c>
      <c r="BH35" s="1">
        <f>IF(ISERROR(VLOOKUP($B35,[1]Cost!$C$5:$CZ$500,VLOOKUP(BH$9,'[1]Table Name'!$G$2:$H$100,2,FALSE),FALSE)),"",VLOOKUP($B35,[1]Cost!$C$5:$CZ$500,VLOOKUP(BH$9,'[1]Table Name'!$G$2:$H$100,2,FALSE),FALSE))</f>
        <v/>
      </c>
      <c r="BI35" s="1">
        <f>IF(ISERROR(VLOOKUP($B35,[1]Cost!$C$5:$CZ$500,VLOOKUP(BI$9,'[1]Table Name'!$G$2:$H$100,2,FALSE),FALSE)),"",VLOOKUP($B35,[1]Cost!$C$5:$CZ$500,VLOOKUP(BI$9,'[1]Table Name'!$G$2:$H$100,2,FALSE),FALSE))</f>
        <v/>
      </c>
      <c r="BJ35" s="1">
        <f>IF(ISERROR(VLOOKUP($B35,[1]Cost!$C$5:$CZ$500,VLOOKUP(BJ$9,'[1]Table Name'!$G$2:$H$100,2,FALSE),FALSE)),"",VLOOKUP($B35,[1]Cost!$C$5:$CZ$500,VLOOKUP(BJ$9,'[1]Table Name'!$G$2:$H$100,2,FALSE),FALSE))</f>
        <v/>
      </c>
      <c r="BK35" s="1">
        <f>IF(ISERROR(VLOOKUP($B35,[1]Cost!$C$5:$CZ$500,VLOOKUP(BK$9,'[1]Table Name'!$G$2:$H$100,2,FALSE),FALSE)),"",VLOOKUP($B35,[1]Cost!$C$5:$CZ$500,VLOOKUP(BK$9,'[1]Table Name'!$G$2:$H$100,2,FALSE),FALSE))</f>
        <v/>
      </c>
      <c r="BL35" s="1">
        <f>IF(ISERROR(VLOOKUP($B35,[1]Cost!$C$5:$CZ$500,VLOOKUP(BL$9,'[1]Table Name'!$G$2:$H$100,2,FALSE),FALSE)),"",VLOOKUP($B35,[1]Cost!$C$5:$CZ$500,VLOOKUP(BL$9,'[1]Table Name'!$G$2:$H$100,2,FALSE),FALSE))</f>
        <v/>
      </c>
      <c r="BM35" s="1">
        <f>IF(ISERROR(VLOOKUP($B35,[1]Cost!$C$5:$CZ$500,VLOOKUP(BM$9,'[1]Table Name'!$G$2:$H$100,2,FALSE),FALSE)),"",VLOOKUP($B35,[1]Cost!$C$5:$CZ$500,VLOOKUP(BM$9,'[1]Table Name'!$G$2:$H$100,2,FALSE),FALSE))</f>
        <v/>
      </c>
      <c r="BN35" s="1">
        <f>IF(ISERROR(VLOOKUP($B35,[1]Cost!$C$5:$CZ$500,VLOOKUP(BN$9,'[1]Table Name'!$G$2:$H$100,2,FALSE),FALSE)),"",VLOOKUP($B35,[1]Cost!$C$5:$CZ$500,VLOOKUP(BN$9,'[1]Table Name'!$G$2:$H$100,2,FALSE),FALSE))</f>
        <v/>
      </c>
      <c r="BO35" s="1">
        <f>IF(ISERROR(VLOOKUP($B35,[1]Cost!$C$5:$CZ$500,VLOOKUP(BO$9,'[1]Table Name'!$G$2:$H$100,2,FALSE),FALSE)),"",VLOOKUP($B35,[1]Cost!$C$5:$CZ$500,VLOOKUP(BO$9,'[1]Table Name'!$G$2:$H$100,2,FALSE),FALSE))</f>
        <v/>
      </c>
      <c r="BP35" s="1">
        <f>IF(ISERROR(VLOOKUP($B35,[1]Cost!$C$5:$CZ$500,VLOOKUP(BP$9,'[1]Table Name'!$G$2:$H$100,2,FALSE),FALSE)),"",VLOOKUP($B35,[1]Cost!$C$5:$CZ$500,VLOOKUP(BP$9,'[1]Table Name'!$G$2:$H$100,2,FALSE),FALSE))</f>
        <v/>
      </c>
      <c r="BQ35" s="1">
        <f>IF(ISERROR(VLOOKUP($B35,[1]Cost!$C$5:$CZ$500,VLOOKUP(BQ$9,'[1]Table Name'!$G$2:$H$100,2,FALSE),FALSE)),"",VLOOKUP($B35,[1]Cost!$C$5:$CZ$500,VLOOKUP(BQ$9,'[1]Table Name'!$G$2:$H$100,2,FALSE),FALSE))</f>
        <v/>
      </c>
      <c r="BR35" s="1">
        <f>IF(ISERROR(VLOOKUP($B35,[1]Cost!$C$5:$CZ$500,VLOOKUP(BR$9,'[1]Table Name'!$G$2:$H$100,2,FALSE),FALSE)),"",VLOOKUP($B35,[1]Cost!$C$5:$CZ$500,VLOOKUP(BR$9,'[1]Table Name'!$G$2:$H$100,2,FALSE),FALSE))</f>
        <v/>
      </c>
      <c r="BS35" s="1">
        <f>IF(ISERROR(VLOOKUP($B35,[1]Cost!$C$5:$CZ$500,VLOOKUP(BS$9,'[1]Table Name'!$G$2:$H$100,2,FALSE),FALSE)),"",VLOOKUP($B35,[1]Cost!$C$5:$CZ$500,VLOOKUP(BS$9,'[1]Table Name'!$G$2:$H$100,2,FALSE),FALSE))</f>
        <v/>
      </c>
      <c r="BT35" s="1">
        <f>IF(ISERROR(VLOOKUP($B35,[1]Cost!$C$5:$CZ$500,VLOOKUP(BT$9,'[1]Table Name'!$G$2:$H$100,2,FALSE),FALSE)),"",VLOOKUP($B35,[1]Cost!$C$5:$CZ$500,VLOOKUP(BT$9,'[1]Table Name'!$G$2:$H$100,2,FALSE),FALSE))</f>
        <v/>
      </c>
      <c r="BU35" s="1">
        <f>IF(ISERROR(VLOOKUP($B35,[1]Cost!$C$5:$CZ$500,VLOOKUP(BU$9,'[1]Table Name'!$G$2:$H$100,2,FALSE),FALSE)),"",VLOOKUP($B35,[1]Cost!$C$5:$CZ$500,VLOOKUP(BU$9,'[1]Table Name'!$G$2:$H$100,2,FALSE),FALSE))</f>
        <v/>
      </c>
      <c r="BV35" s="1">
        <f>IF(ISERROR(VLOOKUP($B35,[1]Cost!$C$5:$CZ$500,VLOOKUP(BV$9,'[1]Table Name'!$G$2:$H$100,2,FALSE),FALSE)),"",VLOOKUP($B35,[1]Cost!$C$5:$CZ$500,VLOOKUP(BV$9,'[1]Table Name'!$G$2:$H$100,2,FALSE),FALSE))</f>
        <v/>
      </c>
      <c r="BW35" s="1">
        <f>IF(ISERROR(VLOOKUP($B35,[1]Cost!$C$5:$CZ$500,VLOOKUP(BW$9,'[1]Table Name'!$G$2:$H$100,2,FALSE),FALSE)),"",VLOOKUP($B35,[1]Cost!$C$5:$CZ$500,VLOOKUP(BW$9,'[1]Table Name'!$G$2:$H$100,2,FALSE),FALSE))</f>
        <v/>
      </c>
      <c r="BX35" s="1">
        <f>IF(ISERROR(VLOOKUP($B35,[1]Cost!$C$5:$CZ$500,VLOOKUP(BX$9,'[1]Table Name'!$G$2:$H$100,2,FALSE),FALSE)),"",VLOOKUP($B35,[1]Cost!$C$5:$CZ$500,VLOOKUP(BX$9,'[1]Table Name'!$G$2:$H$100,2,FALSE),FALSE))</f>
        <v/>
      </c>
      <c r="BY35" s="1">
        <f>IF(ISERROR(VLOOKUP($B35,[1]Cost!$C$5:$CZ$500,VLOOKUP(BY$9,'[1]Table Name'!$G$2:$H$100,2,FALSE),FALSE)),"",VLOOKUP($B35,[1]Cost!$C$5:$CZ$500,VLOOKUP(BY$9,'[1]Table Name'!$G$2:$H$100,2,FALSE),FALSE))</f>
        <v/>
      </c>
      <c r="BZ35" s="137">
        <f>IF(ISERROR(VLOOKUP($B35,[1]Cost!$C$5:$CZ$500,VLOOKUP(BZ$9,'[1]Table Name'!$G$2:$H$100,2,FALSE),FALSE)),"",VLOOKUP($B35,[1]Cost!$C$5:$CZ$500,VLOOKUP(BZ$9,'[1]Table Name'!$G$2:$H$100,2,FALSE),FALSE))</f>
        <v/>
      </c>
      <c r="CA35" s="1">
        <f>IF(ISERROR(VLOOKUP($B35,[1]Cost!$C$5:$CZ$500,VLOOKUP(CA$9,'[1]Table Name'!$G$2:$H$100,2,FALSE),FALSE)),"",VLOOKUP($B35,[1]Cost!$C$5:$CZ$500,VLOOKUP(CA$9,'[1]Table Name'!$G$2:$H$100,2,FALSE),FALSE))</f>
        <v/>
      </c>
      <c r="CB35" s="1">
        <f>IF(ISERROR(VLOOKUP($B35,[1]Cost!$C$5:$CZ$500,VLOOKUP(CB$9,'[1]Table Name'!$G$2:$H$100,2,FALSE),FALSE)),"",VLOOKUP($B35,[1]Cost!$C$5:$CZ$500,VLOOKUP(CB$9,'[1]Table Name'!$G$2:$H$100,2,FALSE),FALSE))</f>
        <v/>
      </c>
      <c r="CC35" s="1">
        <f>IF(ISERROR(VLOOKUP($B35,[1]Cost!$C$5:$CZ$500,VLOOKUP(CC$9,'[1]Table Name'!$G$2:$H$100,2,FALSE),FALSE)),"",VLOOKUP($B35,[1]Cost!$C$5:$CZ$500,VLOOKUP(CC$9,'[1]Table Name'!$G$2:$H$100,2,FALSE),FALSE))</f>
        <v/>
      </c>
      <c r="CD35" s="3" t="n"/>
      <c r="CE35" s="3" t="n"/>
      <c r="CF35" s="3" t="n"/>
      <c r="CG35" s="3" t="n"/>
      <c r="CH35" s="3" t="n"/>
      <c r="CI35" s="3" t="n"/>
      <c r="CJ35" s="3" t="n"/>
    </row>
    <row r="36">
      <c r="B36" s="1">
        <f t="array" ref="B36">IF(ISERROR(INDEX([1]Cost!$C$5:$C$361,MATCH(0,COUNTIF(B$9:B35,[1]Cost!$C$5:$C$361)+([1]Cost!$D$5:$D$361&lt;&gt;$B$4),0))),"",INDEX([1]Cost!$C$5:$C$361,MATCH(0,COUNTIF(B$9:B35,[1]Cost!$C$5:$C$361)+([1]Cost!$D$5:$D$361&lt;&gt;$B$4),0)))</f>
        <v/>
      </c>
      <c r="C36" s="1">
        <f>IF(ISERROR(VLOOKUP($B36,[1]Cost!$C$5:$CZ$500,VLOOKUP(C$9,'[1]Table Name'!$G$2:$H$100,2,FALSE),FALSE)),"",VLOOKUP($B36,[1]Cost!$C$5:$CZ$500,VLOOKUP(C$9,'[1]Table Name'!$G$2:$H$100,2,FALSE),FALSE))</f>
        <v/>
      </c>
      <c r="D36" s="1">
        <f>IF(ISERROR(VLOOKUP($B36,[1]Cost!$C$5:$CZ$500,VLOOKUP(D$9,'[1]Table Name'!$G$2:$H$100,2,FALSE),FALSE)),"",VLOOKUP($B36,[1]Cost!$C$5:$CZ$500,VLOOKUP(D$9,'[1]Table Name'!$G$2:$H$100,2,FALSE),FALSE))</f>
        <v/>
      </c>
      <c r="E36" s="1">
        <f>IF(ISERROR(VLOOKUP($B36,[1]Cost!$C$5:$CZ$500,VLOOKUP(E$9,'[1]Table Name'!$G$2:$H$100,2,FALSE),FALSE)),"",VLOOKUP($B36,[1]Cost!$C$5:$CZ$500,VLOOKUP(E$9,'[1]Table Name'!$G$2:$H$100,2,FALSE),FALSE))</f>
        <v/>
      </c>
      <c r="F36" s="1">
        <f>IF(ISERROR(VLOOKUP($B36,[1]Cost!$C$5:$CZ$500,VLOOKUP(F$9,'[1]Table Name'!$G$2:$H$100,2,FALSE),FALSE)),"",VLOOKUP($B36,[1]Cost!$C$5:$CZ$500,VLOOKUP(F$9,'[1]Table Name'!$G$2:$H$100,2,FALSE),FALSE))</f>
        <v/>
      </c>
      <c r="G36" s="1">
        <f>IF(ISERROR(VLOOKUP($B36,[1]Cost!$C$5:$CZ$500,VLOOKUP(G$9,'[1]Table Name'!$G$2:$H$100,2,FALSE),FALSE)),"",VLOOKUP($B36,[1]Cost!$C$5:$CZ$500,VLOOKUP(G$9,'[1]Table Name'!$G$2:$H$100,2,FALSE),FALSE))</f>
        <v/>
      </c>
      <c r="H36" s="1">
        <f>IF(ISERROR(VLOOKUP($B36,[1]Cost!$C$5:$CZ$500,VLOOKUP(H$9,'[1]Table Name'!$G$2:$H$100,2,FALSE),FALSE)),"",VLOOKUP($B36,[1]Cost!$C$5:$CZ$500,VLOOKUP(H$9,'[1]Table Name'!$G$2:$H$100,2,FALSE),FALSE))</f>
        <v/>
      </c>
      <c r="I36" s="1">
        <f>IF(ISERROR(VLOOKUP($B36,[1]Cost!$C$5:$CZ$500,VLOOKUP(I$9,'[1]Table Name'!$G$2:$H$100,2,FALSE),FALSE)),"",VLOOKUP($B36,[1]Cost!$C$5:$CZ$500,VLOOKUP(I$9,'[1]Table Name'!$G$2:$H$100,2,FALSE),FALSE))</f>
        <v/>
      </c>
      <c r="J36" s="1">
        <f>IF(ISERROR(VLOOKUP($B36,[1]Cost!$C$5:$CZ$500,VLOOKUP(J$9,'[1]Table Name'!$G$2:$H$100,2,FALSE),FALSE)),"",VLOOKUP($B36,[1]Cost!$C$5:$CZ$500,VLOOKUP(J$9,'[1]Table Name'!$G$2:$H$100,2,FALSE),FALSE))</f>
        <v/>
      </c>
      <c r="K36" s="1">
        <f>IF(ISERROR(VLOOKUP($B36,[1]Cost!$C$5:$CZ$500,VLOOKUP(K$9,'[1]Table Name'!$G$2:$H$100,2,FALSE),FALSE)),"",VLOOKUP($B36,[1]Cost!$C$5:$CZ$500,VLOOKUP(K$9,'[1]Table Name'!$G$2:$H$100,2,FALSE),FALSE))</f>
        <v/>
      </c>
      <c r="L36" s="1">
        <f>IF(ISERROR(VLOOKUP($B36,[1]Cost!$C$5:$CZ$500,VLOOKUP(L$9,'[1]Table Name'!$G$2:$H$100,2,FALSE),FALSE)),"",VLOOKUP($B36,[1]Cost!$C$5:$CZ$500,VLOOKUP(L$9,'[1]Table Name'!$G$2:$H$100,2,FALSE),FALSE))</f>
        <v/>
      </c>
      <c r="M36" s="1">
        <f>IF(ISERROR(VLOOKUP($B36,[1]Cost!$C$5:$CZ$500,VLOOKUP(M$9,'[1]Table Name'!$G$2:$H$100,2,FALSE),FALSE)),"",VLOOKUP($B36,[1]Cost!$C$5:$CZ$500,VLOOKUP(M$9,'[1]Table Name'!$G$2:$H$100,2,FALSE),FALSE))</f>
        <v/>
      </c>
      <c r="N36" s="1">
        <f>IF(ISERROR(VLOOKUP($B36,[1]Cost!$C$5:$CZ$500,VLOOKUP(N$9,'[1]Table Name'!$G$2:$H$100,2,FALSE),FALSE)),"",VLOOKUP($B36,[1]Cost!$C$5:$CZ$500,VLOOKUP(N$9,'[1]Table Name'!$G$2:$H$100,2,FALSE),FALSE))</f>
        <v/>
      </c>
      <c r="O36" s="1">
        <f>IF(ISERROR(VLOOKUP($B36,[1]Cost!$C$5:$CZ$500,VLOOKUP(O$9,'[1]Table Name'!$G$2:$H$100,2,FALSE),FALSE)),"",VLOOKUP($B36,[1]Cost!$C$5:$CZ$500,VLOOKUP(O$9,'[1]Table Name'!$G$2:$H$100,2,FALSE),FALSE))</f>
        <v/>
      </c>
      <c r="P36" s="1">
        <f>IF(ISERROR(VLOOKUP($B36,[1]Cost!$C$5:$CZ$500,VLOOKUP(P$9,'[1]Table Name'!$G$2:$H$100,2,FALSE),FALSE)),"",VLOOKUP($B36,[1]Cost!$C$5:$CZ$500,VLOOKUP(P$9,'[1]Table Name'!$G$2:$H$100,2,FALSE),FALSE))</f>
        <v/>
      </c>
      <c r="Q36" s="1">
        <f>IF(ISERROR(VLOOKUP($B36,[1]Cost!$C$5:$CZ$500,VLOOKUP(Q$9,'[1]Table Name'!$G$2:$H$100,2,FALSE),FALSE)),"",VLOOKUP($B36,[1]Cost!$C$5:$CZ$500,VLOOKUP(Q$9,'[1]Table Name'!$G$2:$H$100,2,FALSE),FALSE))</f>
        <v/>
      </c>
      <c r="R36" s="1">
        <f>IF(ISERROR(VLOOKUP($B36,[1]Cost!$C$5:$CZ$500,VLOOKUP(R$9,'[1]Table Name'!$G$2:$H$100,2,FALSE),FALSE)),"",VLOOKUP($B36,[1]Cost!$C$5:$CZ$500,VLOOKUP(R$9,'[1]Table Name'!$G$2:$H$100,2,FALSE),FALSE))</f>
        <v/>
      </c>
      <c r="S36" s="1">
        <f>IF(ISERROR(VLOOKUP($B36,[1]Cost!$C$5:$CZ$500,VLOOKUP(S$9,'[1]Table Name'!$G$2:$H$100,2,FALSE),FALSE)),"",VLOOKUP($B36,[1]Cost!$C$5:$CZ$500,VLOOKUP(S$9,'[1]Table Name'!$G$2:$H$100,2,FALSE),FALSE))</f>
        <v/>
      </c>
      <c r="T36" s="1">
        <f>IF(ISERROR(VLOOKUP($B36,[1]Cost!$C$5:$CZ$500,VLOOKUP(T$9,'[1]Table Name'!$G$2:$H$100,2,FALSE),FALSE)),"",VLOOKUP($B36,[1]Cost!$C$5:$CZ$500,VLOOKUP(T$9,'[1]Table Name'!$G$2:$H$100,2,FALSE),FALSE))</f>
        <v/>
      </c>
      <c r="U36" s="1">
        <f>IF(ISERROR(VLOOKUP($B36,[1]Cost!$C$5:$CZ$500,VLOOKUP(U$9,'[1]Table Name'!$G$2:$H$100,2,FALSE),FALSE)),"",VLOOKUP($B36,[1]Cost!$C$5:$CZ$500,VLOOKUP(U$9,'[1]Table Name'!$G$2:$H$100,2,FALSE),FALSE))</f>
        <v/>
      </c>
      <c r="V36" s="1">
        <f>IF(ISERROR(VLOOKUP($B36,[1]Cost!$C$5:$CZ$500,VLOOKUP(V$9,'[1]Table Name'!$G$2:$H$100,2,FALSE),FALSE)),"",VLOOKUP($B36,[1]Cost!$C$5:$CZ$500,VLOOKUP(V$9,'[1]Table Name'!$G$2:$H$100,2,FALSE),FALSE))</f>
        <v/>
      </c>
      <c r="W36" s="1">
        <f>IF(ISERROR(VLOOKUP($B36,[1]Cost!$C$5:$CZ$500,VLOOKUP(W$9,'[1]Table Name'!$G$2:$H$100,2,FALSE),FALSE)),"",VLOOKUP($B36,[1]Cost!$C$5:$CZ$500,VLOOKUP(W$9,'[1]Table Name'!$G$2:$H$100,2,FALSE),FALSE))</f>
        <v/>
      </c>
      <c r="X36" s="1">
        <f>IF(ISERROR(VLOOKUP($B36,[1]Cost!$C$5:$CZ$500,VLOOKUP(X$9,'[1]Table Name'!$G$2:$H$100,2,FALSE),FALSE)),0,VLOOKUP($B36,[1]Cost!$C$5:$CZ$500,VLOOKUP(X$9,'[1]Table Name'!$G$2:$H$100,2,FALSE),FALSE))</f>
        <v/>
      </c>
      <c r="Y36" s="1">
        <f>IF(ISERROR(VLOOKUP($B36,[1]Cost!$C$5:$CZ$500,VLOOKUP(Y$9,'[1]Table Name'!$G$2:$H$100,2,FALSE),FALSE)),"",VLOOKUP($B36,[1]Cost!$C$5:$CZ$500,VLOOKUP(Y$9,'[1]Table Name'!$G$2:$H$100,2,FALSE),FALSE))</f>
        <v/>
      </c>
      <c r="Z36" s="11">
        <f>IF(ISERROR(VLOOKUP($B36,[1]Cost!$C$5:$CZ$500,VLOOKUP(Z$9,'[1]Table Name'!$G$2:$H$100,2,FALSE),FALSE)),"",VLOOKUP($B36,[1]Cost!$C$5:$CZ$500,VLOOKUP(Z$9,'[1]Table Name'!$G$2:$H$100,2,FALSE),FALSE))</f>
        <v/>
      </c>
      <c r="AA36" s="1">
        <f>IF(ISERROR(VLOOKUP($B36,[1]Cost!$C$5:$CZ$500,VLOOKUP(AA$9,'[1]Table Name'!$G$2:$H$100,2,FALSE),FALSE)),"",VLOOKUP($B36,[1]Cost!$C$5:$CZ$500,VLOOKUP(AA$9,'[1]Table Name'!$G$2:$H$100,2,FALSE),FALSE))</f>
        <v/>
      </c>
      <c r="AB36" s="1">
        <f>IF(ISERROR(VLOOKUP($B36,[1]Cost!$C$5:$CZ$500,VLOOKUP(AB$9,'[1]Table Name'!$G$2:$H$100,2,FALSE),FALSE)),"",VLOOKUP($B36,[1]Cost!$C$5:$CZ$500,VLOOKUP(AB$9,'[1]Table Name'!$G$2:$H$100,2,FALSE),FALSE))</f>
        <v/>
      </c>
      <c r="AC36" s="1">
        <f>IF(ISERROR(VLOOKUP($B36,[1]Cost!$C$5:$CZ$500,VLOOKUP(AC$9,'[1]Table Name'!$G$2:$H$100,2,FALSE),FALSE)),"",VLOOKUP($B36,[1]Cost!$C$5:$CZ$500,VLOOKUP(AC$9,'[1]Table Name'!$G$2:$H$100,2,FALSE),FALSE))</f>
        <v/>
      </c>
      <c r="AD36" s="1">
        <f>IF(ISERROR(VLOOKUP($B36,[1]Cost!$C$5:$CZ$500,VLOOKUP(AD$9,'[1]Table Name'!$G$2:$H$100,2,FALSE),FALSE)),"",VLOOKUP($B36,[1]Cost!$C$5:$CZ$500,VLOOKUP(AD$9,'[1]Table Name'!$G$2:$H$100,2,FALSE),FALSE))</f>
        <v/>
      </c>
      <c r="AE36" s="1">
        <f>IF(ISERROR(VLOOKUP($B36,[1]Cost!$C$5:$CZ$500,VLOOKUP(AE$9,'[1]Table Name'!$G$2:$H$100,2,FALSE),FALSE)),"",VLOOKUP($B36,[1]Cost!$C$5:$CZ$500,VLOOKUP(AE$9,'[1]Table Name'!$G$2:$H$100,2,FALSE),FALSE))</f>
        <v/>
      </c>
      <c r="AF36" s="1">
        <f>IF(ISERROR(VLOOKUP($B36,[1]Cost!$C$5:$CZ$500,VLOOKUP(AF$9,'[1]Table Name'!$G$2:$H$100,2,FALSE),FALSE)),"",VLOOKUP($B36,[1]Cost!$C$5:$CZ$500,VLOOKUP(AF$9,'[1]Table Name'!$G$2:$H$100,2,FALSE),FALSE))</f>
        <v/>
      </c>
      <c r="AG36" s="1">
        <f>IF(ISERROR(VLOOKUP($B36,[1]Cost!$C$5:$CZ$500,VLOOKUP(AG$9,'[1]Table Name'!$G$2:$H$100,2,FALSE),FALSE)),"",VLOOKUP($B36,[1]Cost!$C$5:$CZ$500,VLOOKUP(AG$9,'[1]Table Name'!$G$2:$H$100,2,FALSE),FALSE))</f>
        <v/>
      </c>
      <c r="AH36" s="1">
        <f>IF(ISERROR(VLOOKUP($B36,[1]Cost!$C$5:$CZ$500,VLOOKUP(AH$9,'[1]Table Name'!$G$2:$H$100,2,FALSE),FALSE)),"",VLOOKUP($B36,[1]Cost!$C$5:$CZ$500,VLOOKUP(AH$9,'[1]Table Name'!$G$2:$H$100,2,FALSE),FALSE))</f>
        <v/>
      </c>
      <c r="AI36" s="1">
        <f>IF(ISERROR(VLOOKUP($B36,[1]Cost!$C$5:$CZ$500,VLOOKUP(AI$9,'[1]Table Name'!$G$2:$H$100,2,FALSE),FALSE)),"",VLOOKUP($B36,[1]Cost!$C$5:$CZ$500,VLOOKUP(AI$9,'[1]Table Name'!$G$2:$H$100,2,FALSE),FALSE))</f>
        <v/>
      </c>
      <c r="AJ36" s="1">
        <f>IF(ISERROR(VLOOKUP($B36,[1]Cost!$C$5:$CZ$500,VLOOKUP(AJ$9,'[1]Table Name'!$G$2:$H$100,2,FALSE),FALSE)),"",VLOOKUP($B36,[1]Cost!$C$5:$CZ$500,VLOOKUP(AJ$9,'[1]Table Name'!$G$2:$H$100,2,FALSE),FALSE))</f>
        <v/>
      </c>
      <c r="AK36" s="1">
        <f>IF(ISERROR(VLOOKUP($B36,[1]Cost!$C$5:$CZ$500,VLOOKUP(AK$9,'[1]Table Name'!$G$2:$H$100,2,FALSE),FALSE)),"",VLOOKUP($B36,[1]Cost!$C$5:$CZ$500,VLOOKUP(AK$9,'[1]Table Name'!$G$2:$H$100,2,FALSE),FALSE))</f>
        <v/>
      </c>
      <c r="AL36" s="1">
        <f>IF(ISERROR(VLOOKUP($B36,[1]Cost!$C$5:$CZ$500,VLOOKUP(AL$9,'[1]Table Name'!$G$2:$H$100,2,FALSE),FALSE)),"",VLOOKUP($B36,[1]Cost!$C$5:$CZ$500,VLOOKUP(AL$9,'[1]Table Name'!$G$2:$H$100,2,FALSE),FALSE))</f>
        <v/>
      </c>
      <c r="AM36" s="1">
        <f>IF(ISERROR(VLOOKUP($B36,[1]Cost!$C$5:$CZ$500,VLOOKUP(AM$9,'[1]Table Name'!$G$2:$H$100,2,FALSE),FALSE)),"",VLOOKUP($B36,[1]Cost!$C$5:$CZ$500,VLOOKUP(AM$9,'[1]Table Name'!$G$2:$H$100,2,FALSE),FALSE))</f>
        <v/>
      </c>
      <c r="AN36" s="1">
        <f>IF(ISERROR(VLOOKUP($B36,[1]Cost!$C$5:$CZ$500,VLOOKUP(AN$9,'[1]Table Name'!$G$2:$H$100,2,FALSE),FALSE)),"",VLOOKUP($B36,[1]Cost!$C$5:$CZ$500,VLOOKUP(AN$9,'[1]Table Name'!$G$2:$H$100,2,FALSE),FALSE))</f>
        <v/>
      </c>
      <c r="AO36" s="1">
        <f>IF(ISERROR(VLOOKUP($B36,[1]Cost!$C$5:$CZ$500,VLOOKUP(AO$9,'[1]Table Name'!$G$2:$H$100,2,FALSE),FALSE)),"",VLOOKUP($B36,[1]Cost!$C$5:$CZ$500,VLOOKUP(AO$9,'[1]Table Name'!$G$2:$H$100,2,FALSE),FALSE))</f>
        <v/>
      </c>
      <c r="AP36" s="1">
        <f>IF(ISERROR(VLOOKUP($B36,[1]Cost!$C$5:$CZ$500,VLOOKUP(AP$9,'[1]Table Name'!$G$2:$H$100,2,FALSE),FALSE)),"",VLOOKUP($B36,[1]Cost!$C$5:$CZ$500,VLOOKUP(AP$9,'[1]Table Name'!$G$2:$H$100,2,FALSE),FALSE))</f>
        <v/>
      </c>
      <c r="AQ36" s="1">
        <f>IF(ISERROR(VLOOKUP($B36,[1]Cost!$C$5:$CZ$500,VLOOKUP(AQ$9,'[1]Table Name'!$G$2:$H$100,2,FALSE),FALSE)),"",VLOOKUP($B36,[1]Cost!$C$5:$CZ$500,VLOOKUP(AQ$9,'[1]Table Name'!$G$2:$H$100,2,FALSE),FALSE))</f>
        <v/>
      </c>
      <c r="AR36" s="1">
        <f>IF(ISERROR(VLOOKUP($B36,[1]Cost!$C$5:$CZ$500,VLOOKUP(AR$9,'[1]Table Name'!$G$2:$H$100,2,FALSE),FALSE)),"",VLOOKUP($B36,[1]Cost!$C$5:$CZ$500,VLOOKUP(AR$9,'[1]Table Name'!$G$2:$H$100,2,FALSE),FALSE))</f>
        <v/>
      </c>
      <c r="AS36" s="1">
        <f>IF(ISERROR(VLOOKUP($B36,[1]Cost!$C$5:$CZ$500,VLOOKUP(AS$9,'[1]Table Name'!$G$2:$H$100,2,FALSE),FALSE)),"",VLOOKUP($B36,[1]Cost!$C$5:$CZ$500,VLOOKUP(AS$9,'[1]Table Name'!$G$2:$H$100,2,FALSE),FALSE))</f>
        <v/>
      </c>
      <c r="AT36" s="1">
        <f>IF(ISERROR(VLOOKUP($B36,[1]Cost!$C$5:$CZ$500,VLOOKUP(AT$9,'[1]Table Name'!$G$2:$H$100,2,FALSE),FALSE)),"",VLOOKUP($B36,[1]Cost!$C$5:$CZ$500,VLOOKUP(AT$9,'[1]Table Name'!$G$2:$H$100,2,FALSE),FALSE))</f>
        <v/>
      </c>
      <c r="AU36" s="1">
        <f>IF(ISERROR(VLOOKUP($B36,[1]Cost!$C$5:$CZ$500,VLOOKUP(AU$9,'[1]Table Name'!$G$2:$H$100,2,FALSE),FALSE)),"",VLOOKUP($B36,[1]Cost!$C$5:$CZ$500,VLOOKUP(AU$9,'[1]Table Name'!$G$2:$H$100,2,FALSE),FALSE))</f>
        <v/>
      </c>
      <c r="AV36" s="1">
        <f>IF(ISERROR(VLOOKUP($B36,[1]Cost!$C$5:$CZ$500,VLOOKUP(AV$9,'[1]Table Name'!$G$2:$H$100,2,FALSE),FALSE)),"",VLOOKUP($B36,[1]Cost!$C$5:$CZ$500,VLOOKUP(AV$9,'[1]Table Name'!$G$2:$H$100,2,FALSE),FALSE))</f>
        <v/>
      </c>
      <c r="AW36" s="1">
        <f>IF(ISERROR(VLOOKUP($B36,[1]Cost!$C$5:$CZ$500,VLOOKUP(AW$9,'[1]Table Name'!$G$2:$H$100,2,FALSE),FALSE)),"",VLOOKUP($B36,[1]Cost!$C$5:$CZ$500,VLOOKUP(AW$9,'[1]Table Name'!$G$2:$H$100,2,FALSE),FALSE))</f>
        <v/>
      </c>
      <c r="AX36" s="1">
        <f>IF(ISERROR(VLOOKUP($B36,[1]Cost!$C$5:$CZ$500,VLOOKUP(AX$9,'[1]Table Name'!$G$2:$H$100,2,FALSE),FALSE)),"",VLOOKUP($B36,[1]Cost!$C$5:$CZ$500,VLOOKUP(AX$9,'[1]Table Name'!$G$2:$H$100,2,FALSE),FALSE))</f>
        <v/>
      </c>
      <c r="AY36" s="1">
        <f>IF(ISERROR(VLOOKUP($B36,[1]Cost!$C$5:$CZ$500,VLOOKUP(AY$9,'[1]Table Name'!$G$2:$H$100,2,FALSE),FALSE)),"",VLOOKUP($B36,[1]Cost!$C$5:$CZ$500,VLOOKUP(AY$9,'[1]Table Name'!$G$2:$H$100,2,FALSE),FALSE))</f>
        <v/>
      </c>
      <c r="AZ36" s="1">
        <f>IF(ISERROR(VLOOKUP($B36,[1]Cost!$C$5:$CZ$500,VLOOKUP(AZ$9,'[1]Table Name'!$G$2:$H$100,2,FALSE),FALSE)),"",VLOOKUP($B36,[1]Cost!$C$5:$CZ$500,VLOOKUP(AZ$9,'[1]Table Name'!$G$2:$H$100,2,FALSE),FALSE))</f>
        <v/>
      </c>
      <c r="BA36" s="1">
        <f>IF(ISERROR(VLOOKUP($B36,[1]Cost!$C$5:$CZ$500,VLOOKUP(BA$9,'[1]Table Name'!$G$2:$H$100,2,FALSE),FALSE)),"",VLOOKUP($B36,[1]Cost!$C$5:$CZ$500,VLOOKUP(BA$9,'[1]Table Name'!$G$2:$H$100,2,FALSE),FALSE))</f>
        <v/>
      </c>
      <c r="BB36" s="1">
        <f>IF(ISERROR(VLOOKUP($B36,[1]Cost!$C$5:$CZ$500,VLOOKUP(BB$9,'[1]Table Name'!$G$2:$H$100,2,FALSE),FALSE)),"",VLOOKUP($B36,[1]Cost!$C$5:$CZ$500,VLOOKUP(BB$9,'[1]Table Name'!$G$2:$H$100,2,FALSE),FALSE))</f>
        <v/>
      </c>
      <c r="BC36" s="1">
        <f>IF(ISERROR(VLOOKUP($B36,[1]Cost!$C$5:$CZ$500,VLOOKUP(BC$9,'[1]Table Name'!$G$2:$H$100,2,FALSE),FALSE)),"",VLOOKUP($B36,[1]Cost!$C$5:$CZ$500,VLOOKUP(BC$9,'[1]Table Name'!$G$2:$H$100,2,FALSE),FALSE))</f>
        <v/>
      </c>
      <c r="BD36" s="1">
        <f>IF(ISERROR(VLOOKUP($B36,[1]Cost!$C$5:$CZ$500,VLOOKUP(BD$9,'[1]Table Name'!$G$2:$H$100,2,FALSE),FALSE)),"",VLOOKUP($B36,[1]Cost!$C$5:$CZ$500,VLOOKUP(BD$9,'[1]Table Name'!$G$2:$H$100,2,FALSE),FALSE))</f>
        <v/>
      </c>
      <c r="BE36" s="1">
        <f>IF(ISERROR(VLOOKUP($B36,[1]Cost!$C$5:$CZ$500,VLOOKUP(BE$9,'[1]Table Name'!$G$2:$H$100,2,FALSE),FALSE)),"",VLOOKUP($B36,[1]Cost!$C$5:$CZ$500,VLOOKUP(BE$9,'[1]Table Name'!$G$2:$H$100,2,FALSE),FALSE))</f>
        <v/>
      </c>
      <c r="BF36" s="1">
        <f>IF(ISERROR(VLOOKUP($B36,[1]Cost!$C$5:$CZ$500,VLOOKUP(BF$9,'[1]Table Name'!$G$2:$H$100,2,FALSE),FALSE)),"",VLOOKUP($B36,[1]Cost!$C$5:$CZ$500,VLOOKUP(BF$9,'[1]Table Name'!$G$2:$H$100,2,FALSE),FALSE))</f>
        <v/>
      </c>
      <c r="BG36" s="1">
        <f>IF(ISERROR(VLOOKUP($B36,[1]Cost!$C$5:$CZ$500,VLOOKUP(BG$9,'[1]Table Name'!$G$2:$H$100,2,FALSE),FALSE)),"",VLOOKUP($B36,[1]Cost!$C$5:$CZ$500,VLOOKUP(BG$9,'[1]Table Name'!$G$2:$H$100,2,FALSE),FALSE))</f>
        <v/>
      </c>
      <c r="BH36" s="1">
        <f>IF(ISERROR(VLOOKUP($B36,[1]Cost!$C$5:$CZ$500,VLOOKUP(BH$9,'[1]Table Name'!$G$2:$H$100,2,FALSE),FALSE)),"",VLOOKUP($B36,[1]Cost!$C$5:$CZ$500,VLOOKUP(BH$9,'[1]Table Name'!$G$2:$H$100,2,FALSE),FALSE))</f>
        <v/>
      </c>
      <c r="BI36" s="1">
        <f>IF(ISERROR(VLOOKUP($B36,[1]Cost!$C$5:$CZ$500,VLOOKUP(BI$9,'[1]Table Name'!$G$2:$H$100,2,FALSE),FALSE)),"",VLOOKUP($B36,[1]Cost!$C$5:$CZ$500,VLOOKUP(BI$9,'[1]Table Name'!$G$2:$H$100,2,FALSE),FALSE))</f>
        <v/>
      </c>
      <c r="BJ36" s="1">
        <f>IF(ISERROR(VLOOKUP($B36,[1]Cost!$C$5:$CZ$500,VLOOKUP(BJ$9,'[1]Table Name'!$G$2:$H$100,2,FALSE),FALSE)),"",VLOOKUP($B36,[1]Cost!$C$5:$CZ$500,VLOOKUP(BJ$9,'[1]Table Name'!$G$2:$H$100,2,FALSE),FALSE))</f>
        <v/>
      </c>
      <c r="BK36" s="1">
        <f>IF(ISERROR(VLOOKUP($B36,[1]Cost!$C$5:$CZ$500,VLOOKUP(BK$9,'[1]Table Name'!$G$2:$H$100,2,FALSE),FALSE)),"",VLOOKUP($B36,[1]Cost!$C$5:$CZ$500,VLOOKUP(BK$9,'[1]Table Name'!$G$2:$H$100,2,FALSE),FALSE))</f>
        <v/>
      </c>
      <c r="BL36" s="1">
        <f>IF(ISERROR(VLOOKUP($B36,[1]Cost!$C$5:$CZ$500,VLOOKUP(BL$9,'[1]Table Name'!$G$2:$H$100,2,FALSE),FALSE)),"",VLOOKUP($B36,[1]Cost!$C$5:$CZ$500,VLOOKUP(BL$9,'[1]Table Name'!$G$2:$H$100,2,FALSE),FALSE))</f>
        <v/>
      </c>
      <c r="BM36" s="1">
        <f>IF(ISERROR(VLOOKUP($B36,[1]Cost!$C$5:$CZ$500,VLOOKUP(BM$9,'[1]Table Name'!$G$2:$H$100,2,FALSE),FALSE)),"",VLOOKUP($B36,[1]Cost!$C$5:$CZ$500,VLOOKUP(BM$9,'[1]Table Name'!$G$2:$H$100,2,FALSE),FALSE))</f>
        <v/>
      </c>
      <c r="BN36" s="1">
        <f>IF(ISERROR(VLOOKUP($B36,[1]Cost!$C$5:$CZ$500,VLOOKUP(BN$9,'[1]Table Name'!$G$2:$H$100,2,FALSE),FALSE)),"",VLOOKUP($B36,[1]Cost!$C$5:$CZ$500,VLOOKUP(BN$9,'[1]Table Name'!$G$2:$H$100,2,FALSE),FALSE))</f>
        <v/>
      </c>
      <c r="BO36" s="1">
        <f>IF(ISERROR(VLOOKUP($B36,[1]Cost!$C$5:$CZ$500,VLOOKUP(BO$9,'[1]Table Name'!$G$2:$H$100,2,FALSE),FALSE)),"",VLOOKUP($B36,[1]Cost!$C$5:$CZ$500,VLOOKUP(BO$9,'[1]Table Name'!$G$2:$H$100,2,FALSE),FALSE))</f>
        <v/>
      </c>
      <c r="BP36" s="1">
        <f>IF(ISERROR(VLOOKUP($B36,[1]Cost!$C$5:$CZ$500,VLOOKUP(BP$9,'[1]Table Name'!$G$2:$H$100,2,FALSE),FALSE)),"",VLOOKUP($B36,[1]Cost!$C$5:$CZ$500,VLOOKUP(BP$9,'[1]Table Name'!$G$2:$H$100,2,FALSE),FALSE))</f>
        <v/>
      </c>
      <c r="BQ36" s="1">
        <f>IF(ISERROR(VLOOKUP($B36,[1]Cost!$C$5:$CZ$500,VLOOKUP(BQ$9,'[1]Table Name'!$G$2:$H$100,2,FALSE),FALSE)),"",VLOOKUP($B36,[1]Cost!$C$5:$CZ$500,VLOOKUP(BQ$9,'[1]Table Name'!$G$2:$H$100,2,FALSE),FALSE))</f>
        <v/>
      </c>
      <c r="BR36" s="1">
        <f>IF(ISERROR(VLOOKUP($B36,[1]Cost!$C$5:$CZ$500,VLOOKUP(BR$9,'[1]Table Name'!$G$2:$H$100,2,FALSE),FALSE)),"",VLOOKUP($B36,[1]Cost!$C$5:$CZ$500,VLOOKUP(BR$9,'[1]Table Name'!$G$2:$H$100,2,FALSE),FALSE))</f>
        <v/>
      </c>
      <c r="BS36" s="1">
        <f>IF(ISERROR(VLOOKUP($B36,[1]Cost!$C$5:$CZ$500,VLOOKUP(BS$9,'[1]Table Name'!$G$2:$H$100,2,FALSE),FALSE)),"",VLOOKUP($B36,[1]Cost!$C$5:$CZ$500,VLOOKUP(BS$9,'[1]Table Name'!$G$2:$H$100,2,FALSE),FALSE))</f>
        <v/>
      </c>
      <c r="BT36" s="1">
        <f>IF(ISERROR(VLOOKUP($B36,[1]Cost!$C$5:$CZ$500,VLOOKUP(BT$9,'[1]Table Name'!$G$2:$H$100,2,FALSE),FALSE)),"",VLOOKUP($B36,[1]Cost!$C$5:$CZ$500,VLOOKUP(BT$9,'[1]Table Name'!$G$2:$H$100,2,FALSE),FALSE))</f>
        <v/>
      </c>
      <c r="BU36" s="1">
        <f>IF(ISERROR(VLOOKUP($B36,[1]Cost!$C$5:$CZ$500,VLOOKUP(BU$9,'[1]Table Name'!$G$2:$H$100,2,FALSE),FALSE)),"",VLOOKUP($B36,[1]Cost!$C$5:$CZ$500,VLOOKUP(BU$9,'[1]Table Name'!$G$2:$H$100,2,FALSE),FALSE))</f>
        <v/>
      </c>
      <c r="BV36" s="1">
        <f>IF(ISERROR(VLOOKUP($B36,[1]Cost!$C$5:$CZ$500,VLOOKUP(BV$9,'[1]Table Name'!$G$2:$H$100,2,FALSE),FALSE)),"",VLOOKUP($B36,[1]Cost!$C$5:$CZ$500,VLOOKUP(BV$9,'[1]Table Name'!$G$2:$H$100,2,FALSE),FALSE))</f>
        <v/>
      </c>
      <c r="BW36" s="1">
        <f>IF(ISERROR(VLOOKUP($B36,[1]Cost!$C$5:$CZ$500,VLOOKUP(BW$9,'[1]Table Name'!$G$2:$H$100,2,FALSE),FALSE)),"",VLOOKUP($B36,[1]Cost!$C$5:$CZ$500,VLOOKUP(BW$9,'[1]Table Name'!$G$2:$H$100,2,FALSE),FALSE))</f>
        <v/>
      </c>
      <c r="BX36" s="1">
        <f>IF(ISERROR(VLOOKUP($B36,[1]Cost!$C$5:$CZ$500,VLOOKUP(BX$9,'[1]Table Name'!$G$2:$H$100,2,FALSE),FALSE)),"",VLOOKUP($B36,[1]Cost!$C$5:$CZ$500,VLOOKUP(BX$9,'[1]Table Name'!$G$2:$H$100,2,FALSE),FALSE))</f>
        <v/>
      </c>
      <c r="BY36" s="1">
        <f>IF(ISERROR(VLOOKUP($B36,[1]Cost!$C$5:$CZ$500,VLOOKUP(BY$9,'[1]Table Name'!$G$2:$H$100,2,FALSE),FALSE)),"",VLOOKUP($B36,[1]Cost!$C$5:$CZ$500,VLOOKUP(BY$9,'[1]Table Name'!$G$2:$H$100,2,FALSE),FALSE))</f>
        <v/>
      </c>
      <c r="BZ36" s="137">
        <f>IF(ISERROR(VLOOKUP($B36,[1]Cost!$C$5:$CZ$500,VLOOKUP(BZ$9,'[1]Table Name'!$G$2:$H$100,2,FALSE),FALSE)),"",VLOOKUP($B36,[1]Cost!$C$5:$CZ$500,VLOOKUP(BZ$9,'[1]Table Name'!$G$2:$H$100,2,FALSE),FALSE))</f>
        <v/>
      </c>
      <c r="CA36" s="1">
        <f>IF(ISERROR(VLOOKUP($B36,[1]Cost!$C$5:$CZ$500,VLOOKUP(CA$9,'[1]Table Name'!$G$2:$H$100,2,FALSE),FALSE)),"",VLOOKUP($B36,[1]Cost!$C$5:$CZ$500,VLOOKUP(CA$9,'[1]Table Name'!$G$2:$H$100,2,FALSE),FALSE))</f>
        <v/>
      </c>
      <c r="CB36" s="1">
        <f>IF(ISERROR(VLOOKUP($B36,[1]Cost!$C$5:$CZ$500,VLOOKUP(CB$9,'[1]Table Name'!$G$2:$H$100,2,FALSE),FALSE)),"",VLOOKUP($B36,[1]Cost!$C$5:$CZ$500,VLOOKUP(CB$9,'[1]Table Name'!$G$2:$H$100,2,FALSE),FALSE))</f>
        <v/>
      </c>
      <c r="CC36" s="1">
        <f>IF(ISERROR(VLOOKUP($B36,[1]Cost!$C$5:$CZ$500,VLOOKUP(CC$9,'[1]Table Name'!$G$2:$H$100,2,FALSE),FALSE)),"",VLOOKUP($B36,[1]Cost!$C$5:$CZ$500,VLOOKUP(CC$9,'[1]Table Name'!$G$2:$H$100,2,FALSE),FALSE))</f>
        <v/>
      </c>
      <c r="CD36" s="3" t="n"/>
      <c r="CE36" s="3" t="n"/>
      <c r="CF36" s="3" t="n"/>
      <c r="CG36" s="3" t="n"/>
      <c r="CH36" s="3" t="n"/>
      <c r="CI36" s="3" t="n"/>
      <c r="CJ36" s="3" t="n"/>
    </row>
    <row r="37">
      <c r="B37" s="1">
        <f t="array" ref="B37">IF(ISERROR(INDEX([1]Cost!$C$5:$C$361,MATCH(0,COUNTIF(B$9:B36,[1]Cost!$C$5:$C$361)+([1]Cost!$D$5:$D$361&lt;&gt;$B$4),0))),"",INDEX([1]Cost!$C$5:$C$361,MATCH(0,COUNTIF(B$9:B36,[1]Cost!$C$5:$C$361)+([1]Cost!$D$5:$D$361&lt;&gt;$B$4),0)))</f>
        <v/>
      </c>
      <c r="C37" s="1">
        <f>IF(ISERROR(VLOOKUP($B37,[1]Cost!$C$5:$CZ$500,VLOOKUP(C$9,'[1]Table Name'!$G$2:$H$100,2,FALSE),FALSE)),"",VLOOKUP($B37,[1]Cost!$C$5:$CZ$500,VLOOKUP(C$9,'[1]Table Name'!$G$2:$H$100,2,FALSE),FALSE))</f>
        <v/>
      </c>
      <c r="D37" s="1">
        <f>IF(ISERROR(VLOOKUP($B37,[1]Cost!$C$5:$CZ$500,VLOOKUP(D$9,'[1]Table Name'!$G$2:$H$100,2,FALSE),FALSE)),"",VLOOKUP($B37,[1]Cost!$C$5:$CZ$500,VLOOKUP(D$9,'[1]Table Name'!$G$2:$H$100,2,FALSE),FALSE))</f>
        <v/>
      </c>
      <c r="E37" s="1">
        <f>IF(ISERROR(VLOOKUP($B37,[1]Cost!$C$5:$CZ$500,VLOOKUP(E$9,'[1]Table Name'!$G$2:$H$100,2,FALSE),FALSE)),"",VLOOKUP($B37,[1]Cost!$C$5:$CZ$500,VLOOKUP(E$9,'[1]Table Name'!$G$2:$H$100,2,FALSE),FALSE))</f>
        <v/>
      </c>
      <c r="F37" s="1">
        <f>IF(ISERROR(VLOOKUP($B37,[1]Cost!$C$5:$CZ$500,VLOOKUP(F$9,'[1]Table Name'!$G$2:$H$100,2,FALSE),FALSE)),"",VLOOKUP($B37,[1]Cost!$C$5:$CZ$500,VLOOKUP(F$9,'[1]Table Name'!$G$2:$H$100,2,FALSE),FALSE))</f>
        <v/>
      </c>
      <c r="G37" s="1">
        <f>IF(ISERROR(VLOOKUP($B37,[1]Cost!$C$5:$CZ$500,VLOOKUP(G$9,'[1]Table Name'!$G$2:$H$100,2,FALSE),FALSE)),"",VLOOKUP($B37,[1]Cost!$C$5:$CZ$500,VLOOKUP(G$9,'[1]Table Name'!$G$2:$H$100,2,FALSE),FALSE))</f>
        <v/>
      </c>
      <c r="H37" s="1">
        <f>IF(ISERROR(VLOOKUP($B37,[1]Cost!$C$5:$CZ$500,VLOOKUP(H$9,'[1]Table Name'!$G$2:$H$100,2,FALSE),FALSE)),"",VLOOKUP($B37,[1]Cost!$C$5:$CZ$500,VLOOKUP(H$9,'[1]Table Name'!$G$2:$H$100,2,FALSE),FALSE))</f>
        <v/>
      </c>
      <c r="I37" s="1">
        <f>IF(ISERROR(VLOOKUP($B37,[1]Cost!$C$5:$CZ$500,VLOOKUP(I$9,'[1]Table Name'!$G$2:$H$100,2,FALSE),FALSE)),"",VLOOKUP($B37,[1]Cost!$C$5:$CZ$500,VLOOKUP(I$9,'[1]Table Name'!$G$2:$H$100,2,FALSE),FALSE))</f>
        <v/>
      </c>
      <c r="J37" s="1">
        <f>IF(ISERROR(VLOOKUP($B37,[1]Cost!$C$5:$CZ$500,VLOOKUP(J$9,'[1]Table Name'!$G$2:$H$100,2,FALSE),FALSE)),"",VLOOKUP($B37,[1]Cost!$C$5:$CZ$500,VLOOKUP(J$9,'[1]Table Name'!$G$2:$H$100,2,FALSE),FALSE))</f>
        <v/>
      </c>
      <c r="K37" s="1">
        <f>IF(ISERROR(VLOOKUP($B37,[1]Cost!$C$5:$CZ$500,VLOOKUP(K$9,'[1]Table Name'!$G$2:$H$100,2,FALSE),FALSE)),"",VLOOKUP($B37,[1]Cost!$C$5:$CZ$500,VLOOKUP(K$9,'[1]Table Name'!$G$2:$H$100,2,FALSE),FALSE))</f>
        <v/>
      </c>
      <c r="L37" s="1">
        <f>IF(ISERROR(VLOOKUP($B37,[1]Cost!$C$5:$CZ$500,VLOOKUP(L$9,'[1]Table Name'!$G$2:$H$100,2,FALSE),FALSE)),"",VLOOKUP($B37,[1]Cost!$C$5:$CZ$500,VLOOKUP(L$9,'[1]Table Name'!$G$2:$H$100,2,FALSE),FALSE))</f>
        <v/>
      </c>
      <c r="M37" s="1">
        <f>IF(ISERROR(VLOOKUP($B37,[1]Cost!$C$5:$CZ$500,VLOOKUP(M$9,'[1]Table Name'!$G$2:$H$100,2,FALSE),FALSE)),"",VLOOKUP($B37,[1]Cost!$C$5:$CZ$500,VLOOKUP(M$9,'[1]Table Name'!$G$2:$H$100,2,FALSE),FALSE))</f>
        <v/>
      </c>
      <c r="N37" s="1">
        <f>IF(ISERROR(VLOOKUP($B37,[1]Cost!$C$5:$CZ$500,VLOOKUP(N$9,'[1]Table Name'!$G$2:$H$100,2,FALSE),FALSE)),"",VLOOKUP($B37,[1]Cost!$C$5:$CZ$500,VLOOKUP(N$9,'[1]Table Name'!$G$2:$H$100,2,FALSE),FALSE))</f>
        <v/>
      </c>
      <c r="O37" s="1">
        <f>IF(ISERROR(VLOOKUP($B37,[1]Cost!$C$5:$CZ$500,VLOOKUP(O$9,'[1]Table Name'!$G$2:$H$100,2,FALSE),FALSE)),"",VLOOKUP($B37,[1]Cost!$C$5:$CZ$500,VLOOKUP(O$9,'[1]Table Name'!$G$2:$H$100,2,FALSE),FALSE))</f>
        <v/>
      </c>
      <c r="P37" s="1">
        <f>IF(ISERROR(VLOOKUP($B37,[1]Cost!$C$5:$CZ$500,VLOOKUP(P$9,'[1]Table Name'!$G$2:$H$100,2,FALSE),FALSE)),"",VLOOKUP($B37,[1]Cost!$C$5:$CZ$500,VLOOKUP(P$9,'[1]Table Name'!$G$2:$H$100,2,FALSE),FALSE))</f>
        <v/>
      </c>
      <c r="Q37" s="1">
        <f>IF(ISERROR(VLOOKUP($B37,[1]Cost!$C$5:$CZ$500,VLOOKUP(Q$9,'[1]Table Name'!$G$2:$H$100,2,FALSE),FALSE)),"",VLOOKUP($B37,[1]Cost!$C$5:$CZ$500,VLOOKUP(Q$9,'[1]Table Name'!$G$2:$H$100,2,FALSE),FALSE))</f>
        <v/>
      </c>
      <c r="R37" s="1">
        <f>IF(ISERROR(VLOOKUP($B37,[1]Cost!$C$5:$CZ$500,VLOOKUP(R$9,'[1]Table Name'!$G$2:$H$100,2,FALSE),FALSE)),"",VLOOKUP($B37,[1]Cost!$C$5:$CZ$500,VLOOKUP(R$9,'[1]Table Name'!$G$2:$H$100,2,FALSE),FALSE))</f>
        <v/>
      </c>
      <c r="S37" s="1">
        <f>IF(ISERROR(VLOOKUP($B37,[1]Cost!$C$5:$CZ$500,VLOOKUP(S$9,'[1]Table Name'!$G$2:$H$100,2,FALSE),FALSE)),"",VLOOKUP($B37,[1]Cost!$C$5:$CZ$500,VLOOKUP(S$9,'[1]Table Name'!$G$2:$H$100,2,FALSE),FALSE))</f>
        <v/>
      </c>
      <c r="T37" s="1">
        <f>IF(ISERROR(VLOOKUP($B37,[1]Cost!$C$5:$CZ$500,VLOOKUP(T$9,'[1]Table Name'!$G$2:$H$100,2,FALSE),FALSE)),"",VLOOKUP($B37,[1]Cost!$C$5:$CZ$500,VLOOKUP(T$9,'[1]Table Name'!$G$2:$H$100,2,FALSE),FALSE))</f>
        <v/>
      </c>
      <c r="U37" s="1">
        <f>IF(ISERROR(VLOOKUP($B37,[1]Cost!$C$5:$CZ$500,VLOOKUP(U$9,'[1]Table Name'!$G$2:$H$100,2,FALSE),FALSE)),"",VLOOKUP($B37,[1]Cost!$C$5:$CZ$500,VLOOKUP(U$9,'[1]Table Name'!$G$2:$H$100,2,FALSE),FALSE))</f>
        <v/>
      </c>
      <c r="V37" s="1">
        <f>IF(ISERROR(VLOOKUP($B37,[1]Cost!$C$5:$CZ$500,VLOOKUP(V$9,'[1]Table Name'!$G$2:$H$100,2,FALSE),FALSE)),"",VLOOKUP($B37,[1]Cost!$C$5:$CZ$500,VLOOKUP(V$9,'[1]Table Name'!$G$2:$H$100,2,FALSE),FALSE))</f>
        <v/>
      </c>
      <c r="W37" s="1">
        <f>IF(ISERROR(VLOOKUP($B37,[1]Cost!$C$5:$CZ$500,VLOOKUP(W$9,'[1]Table Name'!$G$2:$H$100,2,FALSE),FALSE)),"",VLOOKUP($B37,[1]Cost!$C$5:$CZ$500,VLOOKUP(W$9,'[1]Table Name'!$G$2:$H$100,2,FALSE),FALSE))</f>
        <v/>
      </c>
      <c r="X37" s="1">
        <f>IF(ISERROR(VLOOKUP($B37,[1]Cost!$C$5:$CZ$500,VLOOKUP(X$9,'[1]Table Name'!$G$2:$H$100,2,FALSE),FALSE)),0,VLOOKUP($B37,[1]Cost!$C$5:$CZ$500,VLOOKUP(X$9,'[1]Table Name'!$G$2:$H$100,2,FALSE),FALSE))</f>
        <v/>
      </c>
      <c r="Y37" s="1">
        <f>IF(ISERROR(VLOOKUP($B37,[1]Cost!$C$5:$CZ$500,VLOOKUP(Y$9,'[1]Table Name'!$G$2:$H$100,2,FALSE),FALSE)),"",VLOOKUP($B37,[1]Cost!$C$5:$CZ$500,VLOOKUP(Y$9,'[1]Table Name'!$G$2:$H$100,2,FALSE),FALSE))</f>
        <v/>
      </c>
      <c r="Z37" s="11">
        <f>IF(ISERROR(VLOOKUP($B37,[1]Cost!$C$5:$CZ$500,VLOOKUP(Z$9,'[1]Table Name'!$G$2:$H$100,2,FALSE),FALSE)),"",VLOOKUP($B37,[1]Cost!$C$5:$CZ$500,VLOOKUP(Z$9,'[1]Table Name'!$G$2:$H$100,2,FALSE),FALSE))</f>
        <v/>
      </c>
      <c r="AA37" s="1">
        <f>IF(ISERROR(VLOOKUP($B37,[1]Cost!$C$5:$CZ$500,VLOOKUP(AA$9,'[1]Table Name'!$G$2:$H$100,2,FALSE),FALSE)),"",VLOOKUP($B37,[1]Cost!$C$5:$CZ$500,VLOOKUP(AA$9,'[1]Table Name'!$G$2:$H$100,2,FALSE),FALSE))</f>
        <v/>
      </c>
      <c r="AB37" s="1">
        <f>IF(ISERROR(VLOOKUP($B37,[1]Cost!$C$5:$CZ$500,VLOOKUP(AB$9,'[1]Table Name'!$G$2:$H$100,2,FALSE),FALSE)),"",VLOOKUP($B37,[1]Cost!$C$5:$CZ$500,VLOOKUP(AB$9,'[1]Table Name'!$G$2:$H$100,2,FALSE),FALSE))</f>
        <v/>
      </c>
      <c r="AC37" s="1">
        <f>IF(ISERROR(VLOOKUP($B37,[1]Cost!$C$5:$CZ$500,VLOOKUP(AC$9,'[1]Table Name'!$G$2:$H$100,2,FALSE),FALSE)),"",VLOOKUP($B37,[1]Cost!$C$5:$CZ$500,VLOOKUP(AC$9,'[1]Table Name'!$G$2:$H$100,2,FALSE),FALSE))</f>
        <v/>
      </c>
      <c r="AD37" s="1">
        <f>IF(ISERROR(VLOOKUP($B37,[1]Cost!$C$5:$CZ$500,VLOOKUP(AD$9,'[1]Table Name'!$G$2:$H$100,2,FALSE),FALSE)),"",VLOOKUP($B37,[1]Cost!$C$5:$CZ$500,VLOOKUP(AD$9,'[1]Table Name'!$G$2:$H$100,2,FALSE),FALSE))</f>
        <v/>
      </c>
      <c r="AE37" s="1">
        <f>IF(ISERROR(VLOOKUP($B37,[1]Cost!$C$5:$CZ$500,VLOOKUP(AE$9,'[1]Table Name'!$G$2:$H$100,2,FALSE),FALSE)),"",VLOOKUP($B37,[1]Cost!$C$5:$CZ$500,VLOOKUP(AE$9,'[1]Table Name'!$G$2:$H$100,2,FALSE),FALSE))</f>
        <v/>
      </c>
      <c r="AF37" s="1">
        <f>IF(ISERROR(VLOOKUP($B37,[1]Cost!$C$5:$CZ$500,VLOOKUP(AF$9,'[1]Table Name'!$G$2:$H$100,2,FALSE),FALSE)),"",VLOOKUP($B37,[1]Cost!$C$5:$CZ$500,VLOOKUP(AF$9,'[1]Table Name'!$G$2:$H$100,2,FALSE),FALSE))</f>
        <v/>
      </c>
      <c r="AG37" s="1">
        <f>IF(ISERROR(VLOOKUP($B37,[1]Cost!$C$5:$CZ$500,VLOOKUP(AG$9,'[1]Table Name'!$G$2:$H$100,2,FALSE),FALSE)),"",VLOOKUP($B37,[1]Cost!$C$5:$CZ$500,VLOOKUP(AG$9,'[1]Table Name'!$G$2:$H$100,2,FALSE),FALSE))</f>
        <v/>
      </c>
      <c r="AH37" s="1">
        <f>IF(ISERROR(VLOOKUP($B37,[1]Cost!$C$5:$CZ$500,VLOOKUP(AH$9,'[1]Table Name'!$G$2:$H$100,2,FALSE),FALSE)),"",VLOOKUP($B37,[1]Cost!$C$5:$CZ$500,VLOOKUP(AH$9,'[1]Table Name'!$G$2:$H$100,2,FALSE),FALSE))</f>
        <v/>
      </c>
      <c r="AI37" s="1">
        <f>IF(ISERROR(VLOOKUP($B37,[1]Cost!$C$5:$CZ$500,VLOOKUP(AI$9,'[1]Table Name'!$G$2:$H$100,2,FALSE),FALSE)),"",VLOOKUP($B37,[1]Cost!$C$5:$CZ$500,VLOOKUP(AI$9,'[1]Table Name'!$G$2:$H$100,2,FALSE),FALSE))</f>
        <v/>
      </c>
      <c r="AJ37" s="1">
        <f>IF(ISERROR(VLOOKUP($B37,[1]Cost!$C$5:$CZ$500,VLOOKUP(AJ$9,'[1]Table Name'!$G$2:$H$100,2,FALSE),FALSE)),"",VLOOKUP($B37,[1]Cost!$C$5:$CZ$500,VLOOKUP(AJ$9,'[1]Table Name'!$G$2:$H$100,2,FALSE),FALSE))</f>
        <v/>
      </c>
      <c r="AK37" s="1">
        <f>IF(ISERROR(VLOOKUP($B37,[1]Cost!$C$5:$CZ$500,VLOOKUP(AK$9,'[1]Table Name'!$G$2:$H$100,2,FALSE),FALSE)),"",VLOOKUP($B37,[1]Cost!$C$5:$CZ$500,VLOOKUP(AK$9,'[1]Table Name'!$G$2:$H$100,2,FALSE),FALSE))</f>
        <v/>
      </c>
      <c r="AL37" s="1">
        <f>IF(ISERROR(VLOOKUP($B37,[1]Cost!$C$5:$CZ$500,VLOOKUP(AL$9,'[1]Table Name'!$G$2:$H$100,2,FALSE),FALSE)),"",VLOOKUP($B37,[1]Cost!$C$5:$CZ$500,VLOOKUP(AL$9,'[1]Table Name'!$G$2:$H$100,2,FALSE),FALSE))</f>
        <v/>
      </c>
      <c r="AM37" s="1">
        <f>IF(ISERROR(VLOOKUP($B37,[1]Cost!$C$5:$CZ$500,VLOOKUP(AM$9,'[1]Table Name'!$G$2:$H$100,2,FALSE),FALSE)),"",VLOOKUP($B37,[1]Cost!$C$5:$CZ$500,VLOOKUP(AM$9,'[1]Table Name'!$G$2:$H$100,2,FALSE),FALSE))</f>
        <v/>
      </c>
      <c r="AN37" s="1">
        <f>IF(ISERROR(VLOOKUP($B37,[1]Cost!$C$5:$CZ$500,VLOOKUP(AN$9,'[1]Table Name'!$G$2:$H$100,2,FALSE),FALSE)),"",VLOOKUP($B37,[1]Cost!$C$5:$CZ$500,VLOOKUP(AN$9,'[1]Table Name'!$G$2:$H$100,2,FALSE),FALSE))</f>
        <v/>
      </c>
      <c r="AO37" s="1">
        <f>IF(ISERROR(VLOOKUP($B37,[1]Cost!$C$5:$CZ$500,VLOOKUP(AO$9,'[1]Table Name'!$G$2:$H$100,2,FALSE),FALSE)),"",VLOOKUP($B37,[1]Cost!$C$5:$CZ$500,VLOOKUP(AO$9,'[1]Table Name'!$G$2:$H$100,2,FALSE),FALSE))</f>
        <v/>
      </c>
      <c r="AP37" s="1">
        <f>IF(ISERROR(VLOOKUP($B37,[1]Cost!$C$5:$CZ$500,VLOOKUP(AP$9,'[1]Table Name'!$G$2:$H$100,2,FALSE),FALSE)),"",VLOOKUP($B37,[1]Cost!$C$5:$CZ$500,VLOOKUP(AP$9,'[1]Table Name'!$G$2:$H$100,2,FALSE),FALSE))</f>
        <v/>
      </c>
      <c r="AQ37" s="1">
        <f>IF(ISERROR(VLOOKUP($B37,[1]Cost!$C$5:$CZ$500,VLOOKUP(AQ$9,'[1]Table Name'!$G$2:$H$100,2,FALSE),FALSE)),"",VLOOKUP($B37,[1]Cost!$C$5:$CZ$500,VLOOKUP(AQ$9,'[1]Table Name'!$G$2:$H$100,2,FALSE),FALSE))</f>
        <v/>
      </c>
      <c r="AR37" s="1">
        <f>IF(ISERROR(VLOOKUP($B37,[1]Cost!$C$5:$CZ$500,VLOOKUP(AR$9,'[1]Table Name'!$G$2:$H$100,2,FALSE),FALSE)),"",VLOOKUP($B37,[1]Cost!$C$5:$CZ$500,VLOOKUP(AR$9,'[1]Table Name'!$G$2:$H$100,2,FALSE),FALSE))</f>
        <v/>
      </c>
      <c r="AS37" s="1">
        <f>IF(ISERROR(VLOOKUP($B37,[1]Cost!$C$5:$CZ$500,VLOOKUP(AS$9,'[1]Table Name'!$G$2:$H$100,2,FALSE),FALSE)),"",VLOOKUP($B37,[1]Cost!$C$5:$CZ$500,VLOOKUP(AS$9,'[1]Table Name'!$G$2:$H$100,2,FALSE),FALSE))</f>
        <v/>
      </c>
      <c r="AT37" s="1">
        <f>IF(ISERROR(VLOOKUP($B37,[1]Cost!$C$5:$CZ$500,VLOOKUP(AT$9,'[1]Table Name'!$G$2:$H$100,2,FALSE),FALSE)),"",VLOOKUP($B37,[1]Cost!$C$5:$CZ$500,VLOOKUP(AT$9,'[1]Table Name'!$G$2:$H$100,2,FALSE),FALSE))</f>
        <v/>
      </c>
      <c r="AU37" s="1">
        <f>IF(ISERROR(VLOOKUP($B37,[1]Cost!$C$5:$CZ$500,VLOOKUP(AU$9,'[1]Table Name'!$G$2:$H$100,2,FALSE),FALSE)),"",VLOOKUP($B37,[1]Cost!$C$5:$CZ$500,VLOOKUP(AU$9,'[1]Table Name'!$G$2:$H$100,2,FALSE),FALSE))</f>
        <v/>
      </c>
      <c r="AV37" s="1">
        <f>IF(ISERROR(VLOOKUP($B37,[1]Cost!$C$5:$CZ$500,VLOOKUP(AV$9,'[1]Table Name'!$G$2:$H$100,2,FALSE),FALSE)),"",VLOOKUP($B37,[1]Cost!$C$5:$CZ$500,VLOOKUP(AV$9,'[1]Table Name'!$G$2:$H$100,2,FALSE),FALSE))</f>
        <v/>
      </c>
      <c r="AW37" s="1">
        <f>IF(ISERROR(VLOOKUP($B37,[1]Cost!$C$5:$CZ$500,VLOOKUP(AW$9,'[1]Table Name'!$G$2:$H$100,2,FALSE),FALSE)),"",VLOOKUP($B37,[1]Cost!$C$5:$CZ$500,VLOOKUP(AW$9,'[1]Table Name'!$G$2:$H$100,2,FALSE),FALSE))</f>
        <v/>
      </c>
      <c r="AX37" s="1">
        <f>IF(ISERROR(VLOOKUP($B37,[1]Cost!$C$5:$CZ$500,VLOOKUP(AX$9,'[1]Table Name'!$G$2:$H$100,2,FALSE),FALSE)),"",VLOOKUP($B37,[1]Cost!$C$5:$CZ$500,VLOOKUP(AX$9,'[1]Table Name'!$G$2:$H$100,2,FALSE),FALSE))</f>
        <v/>
      </c>
      <c r="AY37" s="1">
        <f>IF(ISERROR(VLOOKUP($B37,[1]Cost!$C$5:$CZ$500,VLOOKUP(AY$9,'[1]Table Name'!$G$2:$H$100,2,FALSE),FALSE)),"",VLOOKUP($B37,[1]Cost!$C$5:$CZ$500,VLOOKUP(AY$9,'[1]Table Name'!$G$2:$H$100,2,FALSE),FALSE))</f>
        <v/>
      </c>
      <c r="AZ37" s="1">
        <f>IF(ISERROR(VLOOKUP($B37,[1]Cost!$C$5:$CZ$500,VLOOKUP(AZ$9,'[1]Table Name'!$G$2:$H$100,2,FALSE),FALSE)),"",VLOOKUP($B37,[1]Cost!$C$5:$CZ$500,VLOOKUP(AZ$9,'[1]Table Name'!$G$2:$H$100,2,FALSE),FALSE))</f>
        <v/>
      </c>
      <c r="BA37" s="1">
        <f>IF(ISERROR(VLOOKUP($B37,[1]Cost!$C$5:$CZ$500,VLOOKUP(BA$9,'[1]Table Name'!$G$2:$H$100,2,FALSE),FALSE)),"",VLOOKUP($B37,[1]Cost!$C$5:$CZ$500,VLOOKUP(BA$9,'[1]Table Name'!$G$2:$H$100,2,FALSE),FALSE))</f>
        <v/>
      </c>
      <c r="BB37" s="1">
        <f>IF(ISERROR(VLOOKUP($B37,[1]Cost!$C$5:$CZ$500,VLOOKUP(BB$9,'[1]Table Name'!$G$2:$H$100,2,FALSE),FALSE)),"",VLOOKUP($B37,[1]Cost!$C$5:$CZ$500,VLOOKUP(BB$9,'[1]Table Name'!$G$2:$H$100,2,FALSE),FALSE))</f>
        <v/>
      </c>
      <c r="BC37" s="1">
        <f>IF(ISERROR(VLOOKUP($B37,[1]Cost!$C$5:$CZ$500,VLOOKUP(BC$9,'[1]Table Name'!$G$2:$H$100,2,FALSE),FALSE)),"",VLOOKUP($B37,[1]Cost!$C$5:$CZ$500,VLOOKUP(BC$9,'[1]Table Name'!$G$2:$H$100,2,FALSE),FALSE))</f>
        <v/>
      </c>
      <c r="BD37" s="1">
        <f>IF(ISERROR(VLOOKUP($B37,[1]Cost!$C$5:$CZ$500,VLOOKUP(BD$9,'[1]Table Name'!$G$2:$H$100,2,FALSE),FALSE)),"",VLOOKUP($B37,[1]Cost!$C$5:$CZ$500,VLOOKUP(BD$9,'[1]Table Name'!$G$2:$H$100,2,FALSE),FALSE))</f>
        <v/>
      </c>
      <c r="BE37" s="1">
        <f>IF(ISERROR(VLOOKUP($B37,[1]Cost!$C$5:$CZ$500,VLOOKUP(BE$9,'[1]Table Name'!$G$2:$H$100,2,FALSE),FALSE)),"",VLOOKUP($B37,[1]Cost!$C$5:$CZ$500,VLOOKUP(BE$9,'[1]Table Name'!$G$2:$H$100,2,FALSE),FALSE))</f>
        <v/>
      </c>
      <c r="BF37" s="1">
        <f>IF(ISERROR(VLOOKUP($B37,[1]Cost!$C$5:$CZ$500,VLOOKUP(BF$9,'[1]Table Name'!$G$2:$H$100,2,FALSE),FALSE)),"",VLOOKUP($B37,[1]Cost!$C$5:$CZ$500,VLOOKUP(BF$9,'[1]Table Name'!$G$2:$H$100,2,FALSE),FALSE))</f>
        <v/>
      </c>
      <c r="BG37" s="1">
        <f>IF(ISERROR(VLOOKUP($B37,[1]Cost!$C$5:$CZ$500,VLOOKUP(BG$9,'[1]Table Name'!$G$2:$H$100,2,FALSE),FALSE)),"",VLOOKUP($B37,[1]Cost!$C$5:$CZ$500,VLOOKUP(BG$9,'[1]Table Name'!$G$2:$H$100,2,FALSE),FALSE))</f>
        <v/>
      </c>
      <c r="BH37" s="1">
        <f>IF(ISERROR(VLOOKUP($B37,[1]Cost!$C$5:$CZ$500,VLOOKUP(BH$9,'[1]Table Name'!$G$2:$H$100,2,FALSE),FALSE)),"",VLOOKUP($B37,[1]Cost!$C$5:$CZ$500,VLOOKUP(BH$9,'[1]Table Name'!$G$2:$H$100,2,FALSE),FALSE))</f>
        <v/>
      </c>
      <c r="BI37" s="1">
        <f>IF(ISERROR(VLOOKUP($B37,[1]Cost!$C$5:$CZ$500,VLOOKUP(BI$9,'[1]Table Name'!$G$2:$H$100,2,FALSE),FALSE)),"",VLOOKUP($B37,[1]Cost!$C$5:$CZ$500,VLOOKUP(BI$9,'[1]Table Name'!$G$2:$H$100,2,FALSE),FALSE))</f>
        <v/>
      </c>
      <c r="BJ37" s="1">
        <f>IF(ISERROR(VLOOKUP($B37,[1]Cost!$C$5:$CZ$500,VLOOKUP(BJ$9,'[1]Table Name'!$G$2:$H$100,2,FALSE),FALSE)),"",VLOOKUP($B37,[1]Cost!$C$5:$CZ$500,VLOOKUP(BJ$9,'[1]Table Name'!$G$2:$H$100,2,FALSE),FALSE))</f>
        <v/>
      </c>
      <c r="BK37" s="1">
        <f>IF(ISERROR(VLOOKUP($B37,[1]Cost!$C$5:$CZ$500,VLOOKUP(BK$9,'[1]Table Name'!$G$2:$H$100,2,FALSE),FALSE)),"",VLOOKUP($B37,[1]Cost!$C$5:$CZ$500,VLOOKUP(BK$9,'[1]Table Name'!$G$2:$H$100,2,FALSE),FALSE))</f>
        <v/>
      </c>
      <c r="BL37" s="1">
        <f>IF(ISERROR(VLOOKUP($B37,[1]Cost!$C$5:$CZ$500,VLOOKUP(BL$9,'[1]Table Name'!$G$2:$H$100,2,FALSE),FALSE)),"",VLOOKUP($B37,[1]Cost!$C$5:$CZ$500,VLOOKUP(BL$9,'[1]Table Name'!$G$2:$H$100,2,FALSE),FALSE))</f>
        <v/>
      </c>
      <c r="BM37" s="1">
        <f>IF(ISERROR(VLOOKUP($B37,[1]Cost!$C$5:$CZ$500,VLOOKUP(BM$9,'[1]Table Name'!$G$2:$H$100,2,FALSE),FALSE)),"",VLOOKUP($B37,[1]Cost!$C$5:$CZ$500,VLOOKUP(BM$9,'[1]Table Name'!$G$2:$H$100,2,FALSE),FALSE))</f>
        <v/>
      </c>
      <c r="BN37" s="1">
        <f>IF(ISERROR(VLOOKUP($B37,[1]Cost!$C$5:$CZ$500,VLOOKUP(BN$9,'[1]Table Name'!$G$2:$H$100,2,FALSE),FALSE)),"",VLOOKUP($B37,[1]Cost!$C$5:$CZ$500,VLOOKUP(BN$9,'[1]Table Name'!$G$2:$H$100,2,FALSE),FALSE))</f>
        <v/>
      </c>
      <c r="BO37" s="1">
        <f>IF(ISERROR(VLOOKUP($B37,[1]Cost!$C$5:$CZ$500,VLOOKUP(BO$9,'[1]Table Name'!$G$2:$H$100,2,FALSE),FALSE)),"",VLOOKUP($B37,[1]Cost!$C$5:$CZ$500,VLOOKUP(BO$9,'[1]Table Name'!$G$2:$H$100,2,FALSE),FALSE))</f>
        <v/>
      </c>
      <c r="BP37" s="1">
        <f>IF(ISERROR(VLOOKUP($B37,[1]Cost!$C$5:$CZ$500,VLOOKUP(BP$9,'[1]Table Name'!$G$2:$H$100,2,FALSE),FALSE)),"",VLOOKUP($B37,[1]Cost!$C$5:$CZ$500,VLOOKUP(BP$9,'[1]Table Name'!$G$2:$H$100,2,FALSE),FALSE))</f>
        <v/>
      </c>
      <c r="BQ37" s="1">
        <f>IF(ISERROR(VLOOKUP($B37,[1]Cost!$C$5:$CZ$500,VLOOKUP(BQ$9,'[1]Table Name'!$G$2:$H$100,2,FALSE),FALSE)),"",VLOOKUP($B37,[1]Cost!$C$5:$CZ$500,VLOOKUP(BQ$9,'[1]Table Name'!$G$2:$H$100,2,FALSE),FALSE))</f>
        <v/>
      </c>
      <c r="BR37" s="1">
        <f>IF(ISERROR(VLOOKUP($B37,[1]Cost!$C$5:$CZ$500,VLOOKUP(BR$9,'[1]Table Name'!$G$2:$H$100,2,FALSE),FALSE)),"",VLOOKUP($B37,[1]Cost!$C$5:$CZ$500,VLOOKUP(BR$9,'[1]Table Name'!$G$2:$H$100,2,FALSE),FALSE))</f>
        <v/>
      </c>
      <c r="BS37" s="1">
        <f>IF(ISERROR(VLOOKUP($B37,[1]Cost!$C$5:$CZ$500,VLOOKUP(BS$9,'[1]Table Name'!$G$2:$H$100,2,FALSE),FALSE)),"",VLOOKUP($B37,[1]Cost!$C$5:$CZ$500,VLOOKUP(BS$9,'[1]Table Name'!$G$2:$H$100,2,FALSE),FALSE))</f>
        <v/>
      </c>
      <c r="BT37" s="1">
        <f>IF(ISERROR(VLOOKUP($B37,[1]Cost!$C$5:$CZ$500,VLOOKUP(BT$9,'[1]Table Name'!$G$2:$H$100,2,FALSE),FALSE)),"",VLOOKUP($B37,[1]Cost!$C$5:$CZ$500,VLOOKUP(BT$9,'[1]Table Name'!$G$2:$H$100,2,FALSE),FALSE))</f>
        <v/>
      </c>
      <c r="BU37" s="1">
        <f>IF(ISERROR(VLOOKUP($B37,[1]Cost!$C$5:$CZ$500,VLOOKUP(BU$9,'[1]Table Name'!$G$2:$H$100,2,FALSE),FALSE)),"",VLOOKUP($B37,[1]Cost!$C$5:$CZ$500,VLOOKUP(BU$9,'[1]Table Name'!$G$2:$H$100,2,FALSE),FALSE))</f>
        <v/>
      </c>
      <c r="BV37" s="1">
        <f>IF(ISERROR(VLOOKUP($B37,[1]Cost!$C$5:$CZ$500,VLOOKUP(BV$9,'[1]Table Name'!$G$2:$H$100,2,FALSE),FALSE)),"",VLOOKUP($B37,[1]Cost!$C$5:$CZ$500,VLOOKUP(BV$9,'[1]Table Name'!$G$2:$H$100,2,FALSE),FALSE))</f>
        <v/>
      </c>
      <c r="BW37" s="1">
        <f>IF(ISERROR(VLOOKUP($B37,[1]Cost!$C$5:$CZ$500,VLOOKUP(BW$9,'[1]Table Name'!$G$2:$H$100,2,FALSE),FALSE)),"",VLOOKUP($B37,[1]Cost!$C$5:$CZ$500,VLOOKUP(BW$9,'[1]Table Name'!$G$2:$H$100,2,FALSE),FALSE))</f>
        <v/>
      </c>
      <c r="BX37" s="1">
        <f>IF(ISERROR(VLOOKUP($B37,[1]Cost!$C$5:$CZ$500,VLOOKUP(BX$9,'[1]Table Name'!$G$2:$H$100,2,FALSE),FALSE)),"",VLOOKUP($B37,[1]Cost!$C$5:$CZ$500,VLOOKUP(BX$9,'[1]Table Name'!$G$2:$H$100,2,FALSE),FALSE))</f>
        <v/>
      </c>
      <c r="BY37" s="1">
        <f>IF(ISERROR(VLOOKUP($B37,[1]Cost!$C$5:$CZ$500,VLOOKUP(BY$9,'[1]Table Name'!$G$2:$H$100,2,FALSE),FALSE)),"",VLOOKUP($B37,[1]Cost!$C$5:$CZ$500,VLOOKUP(BY$9,'[1]Table Name'!$G$2:$H$100,2,FALSE),FALSE))</f>
        <v/>
      </c>
      <c r="BZ37" s="137">
        <f>IF(ISERROR(VLOOKUP($B37,[1]Cost!$C$5:$CZ$500,VLOOKUP(BZ$9,'[1]Table Name'!$G$2:$H$100,2,FALSE),FALSE)),"",VLOOKUP($B37,[1]Cost!$C$5:$CZ$500,VLOOKUP(BZ$9,'[1]Table Name'!$G$2:$H$100,2,FALSE),FALSE))</f>
        <v/>
      </c>
      <c r="CA37" s="1">
        <f>IF(ISERROR(VLOOKUP($B37,[1]Cost!$C$5:$CZ$500,VLOOKUP(CA$9,'[1]Table Name'!$G$2:$H$100,2,FALSE),FALSE)),"",VLOOKUP($B37,[1]Cost!$C$5:$CZ$500,VLOOKUP(CA$9,'[1]Table Name'!$G$2:$H$100,2,FALSE),FALSE))</f>
        <v/>
      </c>
      <c r="CB37" s="1">
        <f>IF(ISERROR(VLOOKUP($B37,[1]Cost!$C$5:$CZ$500,VLOOKUP(CB$9,'[1]Table Name'!$G$2:$H$100,2,FALSE),FALSE)),"",VLOOKUP($B37,[1]Cost!$C$5:$CZ$500,VLOOKUP(CB$9,'[1]Table Name'!$G$2:$H$100,2,FALSE),FALSE))</f>
        <v/>
      </c>
      <c r="CC37" s="1">
        <f>IF(ISERROR(VLOOKUP($B37,[1]Cost!$C$5:$CZ$500,VLOOKUP(CC$9,'[1]Table Name'!$G$2:$H$100,2,FALSE),FALSE)),"",VLOOKUP($B37,[1]Cost!$C$5:$CZ$500,VLOOKUP(CC$9,'[1]Table Name'!$G$2:$H$100,2,FALSE),FALSE))</f>
        <v/>
      </c>
      <c r="CD37" s="3" t="n"/>
      <c r="CE37" s="3" t="n"/>
      <c r="CF37" s="3" t="n"/>
      <c r="CG37" s="3" t="n"/>
      <c r="CH37" s="3" t="n"/>
      <c r="CI37" s="3" t="n"/>
      <c r="CJ37" s="3" t="n"/>
    </row>
    <row r="38">
      <c r="B38" s="1">
        <f t="array" ref="B38">IF(ISERROR(INDEX([1]Cost!$C$5:$C$361,MATCH(0,COUNTIF(B$9:B37,[1]Cost!$C$5:$C$361)+([1]Cost!$D$5:$D$361&lt;&gt;$B$4),0))),"",INDEX([1]Cost!$C$5:$C$361,MATCH(0,COUNTIF(B$9:B37,[1]Cost!$C$5:$C$361)+([1]Cost!$D$5:$D$361&lt;&gt;$B$4),0)))</f>
        <v/>
      </c>
      <c r="C38" s="1">
        <f>IF(ISERROR(VLOOKUP($B38,[1]Cost!$C$5:$CZ$500,VLOOKUP(C$9,'[1]Table Name'!$G$2:$H$100,2,FALSE),FALSE)),"",VLOOKUP($B38,[1]Cost!$C$5:$CZ$500,VLOOKUP(C$9,'[1]Table Name'!$G$2:$H$100,2,FALSE),FALSE))</f>
        <v/>
      </c>
      <c r="D38" s="1">
        <f>IF(ISERROR(VLOOKUP($B38,[1]Cost!$C$5:$CZ$500,VLOOKUP(D$9,'[1]Table Name'!$G$2:$H$100,2,FALSE),FALSE)),"",VLOOKUP($B38,[1]Cost!$C$5:$CZ$500,VLOOKUP(D$9,'[1]Table Name'!$G$2:$H$100,2,FALSE),FALSE))</f>
        <v/>
      </c>
      <c r="E38" s="1">
        <f>IF(ISERROR(VLOOKUP($B38,[1]Cost!$C$5:$CZ$500,VLOOKUP(E$9,'[1]Table Name'!$G$2:$H$100,2,FALSE),FALSE)),"",VLOOKUP($B38,[1]Cost!$C$5:$CZ$500,VLOOKUP(E$9,'[1]Table Name'!$G$2:$H$100,2,FALSE),FALSE))</f>
        <v/>
      </c>
      <c r="F38" s="1">
        <f>IF(ISERROR(VLOOKUP($B38,[1]Cost!$C$5:$CZ$500,VLOOKUP(F$9,'[1]Table Name'!$G$2:$H$100,2,FALSE),FALSE)),"",VLOOKUP($B38,[1]Cost!$C$5:$CZ$500,VLOOKUP(F$9,'[1]Table Name'!$G$2:$H$100,2,FALSE),FALSE))</f>
        <v/>
      </c>
      <c r="G38" s="1">
        <f>IF(ISERROR(VLOOKUP($B38,[1]Cost!$C$5:$CZ$500,VLOOKUP(G$9,'[1]Table Name'!$G$2:$H$100,2,FALSE),FALSE)),"",VLOOKUP($B38,[1]Cost!$C$5:$CZ$500,VLOOKUP(G$9,'[1]Table Name'!$G$2:$H$100,2,FALSE),FALSE))</f>
        <v/>
      </c>
      <c r="H38" s="1">
        <f>IF(ISERROR(VLOOKUP($B38,[1]Cost!$C$5:$CZ$500,VLOOKUP(H$9,'[1]Table Name'!$G$2:$H$100,2,FALSE),FALSE)),"",VLOOKUP($B38,[1]Cost!$C$5:$CZ$500,VLOOKUP(H$9,'[1]Table Name'!$G$2:$H$100,2,FALSE),FALSE))</f>
        <v/>
      </c>
      <c r="I38" s="1">
        <f>IF(ISERROR(VLOOKUP($B38,[1]Cost!$C$5:$CZ$500,VLOOKUP(I$9,'[1]Table Name'!$G$2:$H$100,2,FALSE),FALSE)),"",VLOOKUP($B38,[1]Cost!$C$5:$CZ$500,VLOOKUP(I$9,'[1]Table Name'!$G$2:$H$100,2,FALSE),FALSE))</f>
        <v/>
      </c>
      <c r="J38" s="1">
        <f>IF(ISERROR(VLOOKUP($B38,[1]Cost!$C$5:$CZ$500,VLOOKUP(J$9,'[1]Table Name'!$G$2:$H$100,2,FALSE),FALSE)),"",VLOOKUP($B38,[1]Cost!$C$5:$CZ$500,VLOOKUP(J$9,'[1]Table Name'!$G$2:$H$100,2,FALSE),FALSE))</f>
        <v/>
      </c>
      <c r="K38" s="1">
        <f>IF(ISERROR(VLOOKUP($B38,[1]Cost!$C$5:$CZ$500,VLOOKUP(K$9,'[1]Table Name'!$G$2:$H$100,2,FALSE),FALSE)),"",VLOOKUP($B38,[1]Cost!$C$5:$CZ$500,VLOOKUP(K$9,'[1]Table Name'!$G$2:$H$100,2,FALSE),FALSE))</f>
        <v/>
      </c>
      <c r="L38" s="1">
        <f>IF(ISERROR(VLOOKUP($B38,[1]Cost!$C$5:$CZ$500,VLOOKUP(L$9,'[1]Table Name'!$G$2:$H$100,2,FALSE),FALSE)),"",VLOOKUP($B38,[1]Cost!$C$5:$CZ$500,VLOOKUP(L$9,'[1]Table Name'!$G$2:$H$100,2,FALSE),FALSE))</f>
        <v/>
      </c>
      <c r="M38" s="1">
        <f>IF(ISERROR(VLOOKUP($B38,[1]Cost!$C$5:$CZ$500,VLOOKUP(M$9,'[1]Table Name'!$G$2:$H$100,2,FALSE),FALSE)),"",VLOOKUP($B38,[1]Cost!$C$5:$CZ$500,VLOOKUP(M$9,'[1]Table Name'!$G$2:$H$100,2,FALSE),FALSE))</f>
        <v/>
      </c>
      <c r="N38" s="1">
        <f>IF(ISERROR(VLOOKUP($B38,[1]Cost!$C$5:$CZ$500,VLOOKUP(N$9,'[1]Table Name'!$G$2:$H$100,2,FALSE),FALSE)),"",VLOOKUP($B38,[1]Cost!$C$5:$CZ$500,VLOOKUP(N$9,'[1]Table Name'!$G$2:$H$100,2,FALSE),FALSE))</f>
        <v/>
      </c>
      <c r="O38" s="1">
        <f>IF(ISERROR(VLOOKUP($B38,[1]Cost!$C$5:$CZ$500,VLOOKUP(O$9,'[1]Table Name'!$G$2:$H$100,2,FALSE),FALSE)),"",VLOOKUP($B38,[1]Cost!$C$5:$CZ$500,VLOOKUP(O$9,'[1]Table Name'!$G$2:$H$100,2,FALSE),FALSE))</f>
        <v/>
      </c>
      <c r="P38" s="1">
        <f>IF(ISERROR(VLOOKUP($B38,[1]Cost!$C$5:$CZ$500,VLOOKUP(P$9,'[1]Table Name'!$G$2:$H$100,2,FALSE),FALSE)),"",VLOOKUP($B38,[1]Cost!$C$5:$CZ$500,VLOOKUP(P$9,'[1]Table Name'!$G$2:$H$100,2,FALSE),FALSE))</f>
        <v/>
      </c>
      <c r="Q38" s="1">
        <f>IF(ISERROR(VLOOKUP($B38,[1]Cost!$C$5:$CZ$500,VLOOKUP(Q$9,'[1]Table Name'!$G$2:$H$100,2,FALSE),FALSE)),"",VLOOKUP($B38,[1]Cost!$C$5:$CZ$500,VLOOKUP(Q$9,'[1]Table Name'!$G$2:$H$100,2,FALSE),FALSE))</f>
        <v/>
      </c>
      <c r="R38" s="1">
        <f>IF(ISERROR(VLOOKUP($B38,[1]Cost!$C$5:$CZ$500,VLOOKUP(R$9,'[1]Table Name'!$G$2:$H$100,2,FALSE),FALSE)),"",VLOOKUP($B38,[1]Cost!$C$5:$CZ$500,VLOOKUP(R$9,'[1]Table Name'!$G$2:$H$100,2,FALSE),FALSE))</f>
        <v/>
      </c>
      <c r="S38" s="1">
        <f>IF(ISERROR(VLOOKUP($B38,[1]Cost!$C$5:$CZ$500,VLOOKUP(S$9,'[1]Table Name'!$G$2:$H$100,2,FALSE),FALSE)),"",VLOOKUP($B38,[1]Cost!$C$5:$CZ$500,VLOOKUP(S$9,'[1]Table Name'!$G$2:$H$100,2,FALSE),FALSE))</f>
        <v/>
      </c>
      <c r="T38" s="1">
        <f>IF(ISERROR(VLOOKUP($B38,[1]Cost!$C$5:$CZ$500,VLOOKUP(T$9,'[1]Table Name'!$G$2:$H$100,2,FALSE),FALSE)),"",VLOOKUP($B38,[1]Cost!$C$5:$CZ$500,VLOOKUP(T$9,'[1]Table Name'!$G$2:$H$100,2,FALSE),FALSE))</f>
        <v/>
      </c>
      <c r="U38" s="1">
        <f>IF(ISERROR(VLOOKUP($B38,[1]Cost!$C$5:$CZ$500,VLOOKUP(U$9,'[1]Table Name'!$G$2:$H$100,2,FALSE),FALSE)),"",VLOOKUP($B38,[1]Cost!$C$5:$CZ$500,VLOOKUP(U$9,'[1]Table Name'!$G$2:$H$100,2,FALSE),FALSE))</f>
        <v/>
      </c>
      <c r="V38" s="1">
        <f>IF(ISERROR(VLOOKUP($B38,[1]Cost!$C$5:$CZ$500,VLOOKUP(V$9,'[1]Table Name'!$G$2:$H$100,2,FALSE),FALSE)),"",VLOOKUP($B38,[1]Cost!$C$5:$CZ$500,VLOOKUP(V$9,'[1]Table Name'!$G$2:$H$100,2,FALSE),FALSE))</f>
        <v/>
      </c>
      <c r="W38" s="1">
        <f>IF(ISERROR(VLOOKUP($B38,[1]Cost!$C$5:$CZ$500,VLOOKUP(W$9,'[1]Table Name'!$G$2:$H$100,2,FALSE),FALSE)),"",VLOOKUP($B38,[1]Cost!$C$5:$CZ$500,VLOOKUP(W$9,'[1]Table Name'!$G$2:$H$100,2,FALSE),FALSE))</f>
        <v/>
      </c>
      <c r="X38" s="1">
        <f>IF(ISERROR(VLOOKUP($B38,[1]Cost!$C$5:$CZ$500,VLOOKUP(X$9,'[1]Table Name'!$G$2:$H$100,2,FALSE),FALSE)),0,VLOOKUP($B38,[1]Cost!$C$5:$CZ$500,VLOOKUP(X$9,'[1]Table Name'!$G$2:$H$100,2,FALSE),FALSE))</f>
        <v/>
      </c>
      <c r="Y38" s="1">
        <f>IF(ISERROR(VLOOKUP($B38,[1]Cost!$C$5:$CZ$500,VLOOKUP(Y$9,'[1]Table Name'!$G$2:$H$100,2,FALSE),FALSE)),"",VLOOKUP($B38,[1]Cost!$C$5:$CZ$500,VLOOKUP(Y$9,'[1]Table Name'!$G$2:$H$100,2,FALSE),FALSE))</f>
        <v/>
      </c>
      <c r="Z38" s="11">
        <f>IF(ISERROR(VLOOKUP($B38,[1]Cost!$C$5:$CZ$500,VLOOKUP(Z$9,'[1]Table Name'!$G$2:$H$100,2,FALSE),FALSE)),"",VLOOKUP($B38,[1]Cost!$C$5:$CZ$500,VLOOKUP(Z$9,'[1]Table Name'!$G$2:$H$100,2,FALSE),FALSE))</f>
        <v/>
      </c>
      <c r="AA38" s="1">
        <f>IF(ISERROR(VLOOKUP($B38,[1]Cost!$C$5:$CZ$500,VLOOKUP(AA$9,'[1]Table Name'!$G$2:$H$100,2,FALSE),FALSE)),"",VLOOKUP($B38,[1]Cost!$C$5:$CZ$500,VLOOKUP(AA$9,'[1]Table Name'!$G$2:$H$100,2,FALSE),FALSE))</f>
        <v/>
      </c>
      <c r="AB38" s="1">
        <f>IF(ISERROR(VLOOKUP($B38,[1]Cost!$C$5:$CZ$500,VLOOKUP(AB$9,'[1]Table Name'!$G$2:$H$100,2,FALSE),FALSE)),"",VLOOKUP($B38,[1]Cost!$C$5:$CZ$500,VLOOKUP(AB$9,'[1]Table Name'!$G$2:$H$100,2,FALSE),FALSE))</f>
        <v/>
      </c>
      <c r="AC38" s="1">
        <f>IF(ISERROR(VLOOKUP($B38,[1]Cost!$C$5:$CZ$500,VLOOKUP(AC$9,'[1]Table Name'!$G$2:$H$100,2,FALSE),FALSE)),"",VLOOKUP($B38,[1]Cost!$C$5:$CZ$500,VLOOKUP(AC$9,'[1]Table Name'!$G$2:$H$100,2,FALSE),FALSE))</f>
        <v/>
      </c>
      <c r="AD38" s="1">
        <f>IF(ISERROR(VLOOKUP($B38,[1]Cost!$C$5:$CZ$500,VLOOKUP(AD$9,'[1]Table Name'!$G$2:$H$100,2,FALSE),FALSE)),"",VLOOKUP($B38,[1]Cost!$C$5:$CZ$500,VLOOKUP(AD$9,'[1]Table Name'!$G$2:$H$100,2,FALSE),FALSE))</f>
        <v/>
      </c>
      <c r="AE38" s="1">
        <f>IF(ISERROR(VLOOKUP($B38,[1]Cost!$C$5:$CZ$500,VLOOKUP(AE$9,'[1]Table Name'!$G$2:$H$100,2,FALSE),FALSE)),"",VLOOKUP($B38,[1]Cost!$C$5:$CZ$500,VLOOKUP(AE$9,'[1]Table Name'!$G$2:$H$100,2,FALSE),FALSE))</f>
        <v/>
      </c>
      <c r="AF38" s="1">
        <f>IF(ISERROR(VLOOKUP($B38,[1]Cost!$C$5:$CZ$500,VLOOKUP(AF$9,'[1]Table Name'!$G$2:$H$100,2,FALSE),FALSE)),"",VLOOKUP($B38,[1]Cost!$C$5:$CZ$500,VLOOKUP(AF$9,'[1]Table Name'!$G$2:$H$100,2,FALSE),FALSE))</f>
        <v/>
      </c>
      <c r="AG38" s="1">
        <f>IF(ISERROR(VLOOKUP($B38,[1]Cost!$C$5:$CZ$500,VLOOKUP(AG$9,'[1]Table Name'!$G$2:$H$100,2,FALSE),FALSE)),"",VLOOKUP($B38,[1]Cost!$C$5:$CZ$500,VLOOKUP(AG$9,'[1]Table Name'!$G$2:$H$100,2,FALSE),FALSE))</f>
        <v/>
      </c>
      <c r="AH38" s="1">
        <f>IF(ISERROR(VLOOKUP($B38,[1]Cost!$C$5:$CZ$500,VLOOKUP(AH$9,'[1]Table Name'!$G$2:$H$100,2,FALSE),FALSE)),"",VLOOKUP($B38,[1]Cost!$C$5:$CZ$500,VLOOKUP(AH$9,'[1]Table Name'!$G$2:$H$100,2,FALSE),FALSE))</f>
        <v/>
      </c>
      <c r="AI38" s="1">
        <f>IF(ISERROR(VLOOKUP($B38,[1]Cost!$C$5:$CZ$500,VLOOKUP(AI$9,'[1]Table Name'!$G$2:$H$100,2,FALSE),FALSE)),"",VLOOKUP($B38,[1]Cost!$C$5:$CZ$500,VLOOKUP(AI$9,'[1]Table Name'!$G$2:$H$100,2,FALSE),FALSE))</f>
        <v/>
      </c>
      <c r="AJ38" s="1">
        <f>IF(ISERROR(VLOOKUP($B38,[1]Cost!$C$5:$CZ$500,VLOOKUP(AJ$9,'[1]Table Name'!$G$2:$H$100,2,FALSE),FALSE)),"",VLOOKUP($B38,[1]Cost!$C$5:$CZ$500,VLOOKUP(AJ$9,'[1]Table Name'!$G$2:$H$100,2,FALSE),FALSE))</f>
        <v/>
      </c>
      <c r="AK38" s="1">
        <f>IF(ISERROR(VLOOKUP($B38,[1]Cost!$C$5:$CZ$500,VLOOKUP(AK$9,'[1]Table Name'!$G$2:$H$100,2,FALSE),FALSE)),"",VLOOKUP($B38,[1]Cost!$C$5:$CZ$500,VLOOKUP(AK$9,'[1]Table Name'!$G$2:$H$100,2,FALSE),FALSE))</f>
        <v/>
      </c>
      <c r="AL38" s="1">
        <f>IF(ISERROR(VLOOKUP($B38,[1]Cost!$C$5:$CZ$500,VLOOKUP(AL$9,'[1]Table Name'!$G$2:$H$100,2,FALSE),FALSE)),"",VLOOKUP($B38,[1]Cost!$C$5:$CZ$500,VLOOKUP(AL$9,'[1]Table Name'!$G$2:$H$100,2,FALSE),FALSE))</f>
        <v/>
      </c>
      <c r="AM38" s="1">
        <f>IF(ISERROR(VLOOKUP($B38,[1]Cost!$C$5:$CZ$500,VLOOKUP(AM$9,'[1]Table Name'!$G$2:$H$100,2,FALSE),FALSE)),"",VLOOKUP($B38,[1]Cost!$C$5:$CZ$500,VLOOKUP(AM$9,'[1]Table Name'!$G$2:$H$100,2,FALSE),FALSE))</f>
        <v/>
      </c>
      <c r="AN38" s="1">
        <f>IF(ISERROR(VLOOKUP($B38,[1]Cost!$C$5:$CZ$500,VLOOKUP(AN$9,'[1]Table Name'!$G$2:$H$100,2,FALSE),FALSE)),"",VLOOKUP($B38,[1]Cost!$C$5:$CZ$500,VLOOKUP(AN$9,'[1]Table Name'!$G$2:$H$100,2,FALSE),FALSE))</f>
        <v/>
      </c>
      <c r="AO38" s="1">
        <f>IF(ISERROR(VLOOKUP($B38,[1]Cost!$C$5:$CZ$500,VLOOKUP(AO$9,'[1]Table Name'!$G$2:$H$100,2,FALSE),FALSE)),"",VLOOKUP($B38,[1]Cost!$C$5:$CZ$500,VLOOKUP(AO$9,'[1]Table Name'!$G$2:$H$100,2,FALSE),FALSE))</f>
        <v/>
      </c>
      <c r="AP38" s="1">
        <f>IF(ISERROR(VLOOKUP($B38,[1]Cost!$C$5:$CZ$500,VLOOKUP(AP$9,'[1]Table Name'!$G$2:$H$100,2,FALSE),FALSE)),"",VLOOKUP($B38,[1]Cost!$C$5:$CZ$500,VLOOKUP(AP$9,'[1]Table Name'!$G$2:$H$100,2,FALSE),FALSE))</f>
        <v/>
      </c>
      <c r="AQ38" s="1">
        <f>IF(ISERROR(VLOOKUP($B38,[1]Cost!$C$5:$CZ$500,VLOOKUP(AQ$9,'[1]Table Name'!$G$2:$H$100,2,FALSE),FALSE)),"",VLOOKUP($B38,[1]Cost!$C$5:$CZ$500,VLOOKUP(AQ$9,'[1]Table Name'!$G$2:$H$100,2,FALSE),FALSE))</f>
        <v/>
      </c>
      <c r="AR38" s="1">
        <f>IF(ISERROR(VLOOKUP($B38,[1]Cost!$C$5:$CZ$500,VLOOKUP(AR$9,'[1]Table Name'!$G$2:$H$100,2,FALSE),FALSE)),"",VLOOKUP($B38,[1]Cost!$C$5:$CZ$500,VLOOKUP(AR$9,'[1]Table Name'!$G$2:$H$100,2,FALSE),FALSE))</f>
        <v/>
      </c>
      <c r="AS38" s="1">
        <f>IF(ISERROR(VLOOKUP($B38,[1]Cost!$C$5:$CZ$500,VLOOKUP(AS$9,'[1]Table Name'!$G$2:$H$100,2,FALSE),FALSE)),"",VLOOKUP($B38,[1]Cost!$C$5:$CZ$500,VLOOKUP(AS$9,'[1]Table Name'!$G$2:$H$100,2,FALSE),FALSE))</f>
        <v/>
      </c>
      <c r="AT38" s="1">
        <f>IF(ISERROR(VLOOKUP($B38,[1]Cost!$C$5:$CZ$500,VLOOKUP(AT$9,'[1]Table Name'!$G$2:$H$100,2,FALSE),FALSE)),"",VLOOKUP($B38,[1]Cost!$C$5:$CZ$500,VLOOKUP(AT$9,'[1]Table Name'!$G$2:$H$100,2,FALSE),FALSE))</f>
        <v/>
      </c>
      <c r="AU38" s="1">
        <f>IF(ISERROR(VLOOKUP($B38,[1]Cost!$C$5:$CZ$500,VLOOKUP(AU$9,'[1]Table Name'!$G$2:$H$100,2,FALSE),FALSE)),"",VLOOKUP($B38,[1]Cost!$C$5:$CZ$500,VLOOKUP(AU$9,'[1]Table Name'!$G$2:$H$100,2,FALSE),FALSE))</f>
        <v/>
      </c>
      <c r="AV38" s="1">
        <f>IF(ISERROR(VLOOKUP($B38,[1]Cost!$C$5:$CZ$500,VLOOKUP(AV$9,'[1]Table Name'!$G$2:$H$100,2,FALSE),FALSE)),"",VLOOKUP($B38,[1]Cost!$C$5:$CZ$500,VLOOKUP(AV$9,'[1]Table Name'!$G$2:$H$100,2,FALSE),FALSE))</f>
        <v/>
      </c>
      <c r="AW38" s="1">
        <f>IF(ISERROR(VLOOKUP($B38,[1]Cost!$C$5:$CZ$500,VLOOKUP(AW$9,'[1]Table Name'!$G$2:$H$100,2,FALSE),FALSE)),"",VLOOKUP($B38,[1]Cost!$C$5:$CZ$500,VLOOKUP(AW$9,'[1]Table Name'!$G$2:$H$100,2,FALSE),FALSE))</f>
        <v/>
      </c>
      <c r="AX38" s="1">
        <f>IF(ISERROR(VLOOKUP($B38,[1]Cost!$C$5:$CZ$500,VLOOKUP(AX$9,'[1]Table Name'!$G$2:$H$100,2,FALSE),FALSE)),"",VLOOKUP($B38,[1]Cost!$C$5:$CZ$500,VLOOKUP(AX$9,'[1]Table Name'!$G$2:$H$100,2,FALSE),FALSE))</f>
        <v/>
      </c>
      <c r="AY38" s="1">
        <f>IF(ISERROR(VLOOKUP($B38,[1]Cost!$C$5:$CZ$500,VLOOKUP(AY$9,'[1]Table Name'!$G$2:$H$100,2,FALSE),FALSE)),"",VLOOKUP($B38,[1]Cost!$C$5:$CZ$500,VLOOKUP(AY$9,'[1]Table Name'!$G$2:$H$100,2,FALSE),FALSE))</f>
        <v/>
      </c>
      <c r="AZ38" s="1">
        <f>IF(ISERROR(VLOOKUP($B38,[1]Cost!$C$5:$CZ$500,VLOOKUP(AZ$9,'[1]Table Name'!$G$2:$H$100,2,FALSE),FALSE)),"",VLOOKUP($B38,[1]Cost!$C$5:$CZ$500,VLOOKUP(AZ$9,'[1]Table Name'!$G$2:$H$100,2,FALSE),FALSE))</f>
        <v/>
      </c>
      <c r="BA38" s="1">
        <f>IF(ISERROR(VLOOKUP($B38,[1]Cost!$C$5:$CZ$500,VLOOKUP(BA$9,'[1]Table Name'!$G$2:$H$100,2,FALSE),FALSE)),"",VLOOKUP($B38,[1]Cost!$C$5:$CZ$500,VLOOKUP(BA$9,'[1]Table Name'!$G$2:$H$100,2,FALSE),FALSE))</f>
        <v/>
      </c>
      <c r="BB38" s="1">
        <f>IF(ISERROR(VLOOKUP($B38,[1]Cost!$C$5:$CZ$500,VLOOKUP(BB$9,'[1]Table Name'!$G$2:$H$100,2,FALSE),FALSE)),"",VLOOKUP($B38,[1]Cost!$C$5:$CZ$500,VLOOKUP(BB$9,'[1]Table Name'!$G$2:$H$100,2,FALSE),FALSE))</f>
        <v/>
      </c>
      <c r="BC38" s="1">
        <f>IF(ISERROR(VLOOKUP($B38,[1]Cost!$C$5:$CZ$500,VLOOKUP(BC$9,'[1]Table Name'!$G$2:$H$100,2,FALSE),FALSE)),"",VLOOKUP($B38,[1]Cost!$C$5:$CZ$500,VLOOKUP(BC$9,'[1]Table Name'!$G$2:$H$100,2,FALSE),FALSE))</f>
        <v/>
      </c>
      <c r="BD38" s="1">
        <f>IF(ISERROR(VLOOKUP($B38,[1]Cost!$C$5:$CZ$500,VLOOKUP(BD$9,'[1]Table Name'!$G$2:$H$100,2,FALSE),FALSE)),"",VLOOKUP($B38,[1]Cost!$C$5:$CZ$500,VLOOKUP(BD$9,'[1]Table Name'!$G$2:$H$100,2,FALSE),FALSE))</f>
        <v/>
      </c>
      <c r="BE38" s="1">
        <f>IF(ISERROR(VLOOKUP($B38,[1]Cost!$C$5:$CZ$500,VLOOKUP(BE$9,'[1]Table Name'!$G$2:$H$100,2,FALSE),FALSE)),"",VLOOKUP($B38,[1]Cost!$C$5:$CZ$500,VLOOKUP(BE$9,'[1]Table Name'!$G$2:$H$100,2,FALSE),FALSE))</f>
        <v/>
      </c>
      <c r="BF38" s="1">
        <f>IF(ISERROR(VLOOKUP($B38,[1]Cost!$C$5:$CZ$500,VLOOKUP(BF$9,'[1]Table Name'!$G$2:$H$100,2,FALSE),FALSE)),"",VLOOKUP($B38,[1]Cost!$C$5:$CZ$500,VLOOKUP(BF$9,'[1]Table Name'!$G$2:$H$100,2,FALSE),FALSE))</f>
        <v/>
      </c>
      <c r="BG38" s="1">
        <f>IF(ISERROR(VLOOKUP($B38,[1]Cost!$C$5:$CZ$500,VLOOKUP(BG$9,'[1]Table Name'!$G$2:$H$100,2,FALSE),FALSE)),"",VLOOKUP($B38,[1]Cost!$C$5:$CZ$500,VLOOKUP(BG$9,'[1]Table Name'!$G$2:$H$100,2,FALSE),FALSE))</f>
        <v/>
      </c>
      <c r="BH38" s="1">
        <f>IF(ISERROR(VLOOKUP($B38,[1]Cost!$C$5:$CZ$500,VLOOKUP(BH$9,'[1]Table Name'!$G$2:$H$100,2,FALSE),FALSE)),"",VLOOKUP($B38,[1]Cost!$C$5:$CZ$500,VLOOKUP(BH$9,'[1]Table Name'!$G$2:$H$100,2,FALSE),FALSE))</f>
        <v/>
      </c>
      <c r="BI38" s="1">
        <f>IF(ISERROR(VLOOKUP($B38,[1]Cost!$C$5:$CZ$500,VLOOKUP(BI$9,'[1]Table Name'!$G$2:$H$100,2,FALSE),FALSE)),"",VLOOKUP($B38,[1]Cost!$C$5:$CZ$500,VLOOKUP(BI$9,'[1]Table Name'!$G$2:$H$100,2,FALSE),FALSE))</f>
        <v/>
      </c>
      <c r="BJ38" s="1">
        <f>IF(ISERROR(VLOOKUP($B38,[1]Cost!$C$5:$CZ$500,VLOOKUP(BJ$9,'[1]Table Name'!$G$2:$H$100,2,FALSE),FALSE)),"",VLOOKUP($B38,[1]Cost!$C$5:$CZ$500,VLOOKUP(BJ$9,'[1]Table Name'!$G$2:$H$100,2,FALSE),FALSE))</f>
        <v/>
      </c>
      <c r="BK38" s="1">
        <f>IF(ISERROR(VLOOKUP($B38,[1]Cost!$C$5:$CZ$500,VLOOKUP(BK$9,'[1]Table Name'!$G$2:$H$100,2,FALSE),FALSE)),"",VLOOKUP($B38,[1]Cost!$C$5:$CZ$500,VLOOKUP(BK$9,'[1]Table Name'!$G$2:$H$100,2,FALSE),FALSE))</f>
        <v/>
      </c>
      <c r="BL38" s="1">
        <f>IF(ISERROR(VLOOKUP($B38,[1]Cost!$C$5:$CZ$500,VLOOKUP(BL$9,'[1]Table Name'!$G$2:$H$100,2,FALSE),FALSE)),"",VLOOKUP($B38,[1]Cost!$C$5:$CZ$500,VLOOKUP(BL$9,'[1]Table Name'!$G$2:$H$100,2,FALSE),FALSE))</f>
        <v/>
      </c>
      <c r="BM38" s="1">
        <f>IF(ISERROR(VLOOKUP($B38,[1]Cost!$C$5:$CZ$500,VLOOKUP(BM$9,'[1]Table Name'!$G$2:$H$100,2,FALSE),FALSE)),"",VLOOKUP($B38,[1]Cost!$C$5:$CZ$500,VLOOKUP(BM$9,'[1]Table Name'!$G$2:$H$100,2,FALSE),FALSE))</f>
        <v/>
      </c>
      <c r="BN38" s="1">
        <f>IF(ISERROR(VLOOKUP($B38,[1]Cost!$C$5:$CZ$500,VLOOKUP(BN$9,'[1]Table Name'!$G$2:$H$100,2,FALSE),FALSE)),"",VLOOKUP($B38,[1]Cost!$C$5:$CZ$500,VLOOKUP(BN$9,'[1]Table Name'!$G$2:$H$100,2,FALSE),FALSE))</f>
        <v/>
      </c>
      <c r="BO38" s="1">
        <f>IF(ISERROR(VLOOKUP($B38,[1]Cost!$C$5:$CZ$500,VLOOKUP(BO$9,'[1]Table Name'!$G$2:$H$100,2,FALSE),FALSE)),"",VLOOKUP($B38,[1]Cost!$C$5:$CZ$500,VLOOKUP(BO$9,'[1]Table Name'!$G$2:$H$100,2,FALSE),FALSE))</f>
        <v/>
      </c>
      <c r="BP38" s="1">
        <f>IF(ISERROR(VLOOKUP($B38,[1]Cost!$C$5:$CZ$500,VLOOKUP(BP$9,'[1]Table Name'!$G$2:$H$100,2,FALSE),FALSE)),"",VLOOKUP($B38,[1]Cost!$C$5:$CZ$500,VLOOKUP(BP$9,'[1]Table Name'!$G$2:$H$100,2,FALSE),FALSE))</f>
        <v/>
      </c>
      <c r="BQ38" s="1">
        <f>IF(ISERROR(VLOOKUP($B38,[1]Cost!$C$5:$CZ$500,VLOOKUP(BQ$9,'[1]Table Name'!$G$2:$H$100,2,FALSE),FALSE)),"",VLOOKUP($B38,[1]Cost!$C$5:$CZ$500,VLOOKUP(BQ$9,'[1]Table Name'!$G$2:$H$100,2,FALSE),FALSE))</f>
        <v/>
      </c>
      <c r="BR38" s="1">
        <f>IF(ISERROR(VLOOKUP($B38,[1]Cost!$C$5:$CZ$500,VLOOKUP(BR$9,'[1]Table Name'!$G$2:$H$100,2,FALSE),FALSE)),"",VLOOKUP($B38,[1]Cost!$C$5:$CZ$500,VLOOKUP(BR$9,'[1]Table Name'!$G$2:$H$100,2,FALSE),FALSE))</f>
        <v/>
      </c>
      <c r="BS38" s="1">
        <f>IF(ISERROR(VLOOKUP($B38,[1]Cost!$C$5:$CZ$500,VLOOKUP(BS$9,'[1]Table Name'!$G$2:$H$100,2,FALSE),FALSE)),"",VLOOKUP($B38,[1]Cost!$C$5:$CZ$500,VLOOKUP(BS$9,'[1]Table Name'!$G$2:$H$100,2,FALSE),FALSE))</f>
        <v/>
      </c>
      <c r="BT38" s="1">
        <f>IF(ISERROR(VLOOKUP($B38,[1]Cost!$C$5:$CZ$500,VLOOKUP(BT$9,'[1]Table Name'!$G$2:$H$100,2,FALSE),FALSE)),"",VLOOKUP($B38,[1]Cost!$C$5:$CZ$500,VLOOKUP(BT$9,'[1]Table Name'!$G$2:$H$100,2,FALSE),FALSE))</f>
        <v/>
      </c>
      <c r="BU38" s="1">
        <f>IF(ISERROR(VLOOKUP($B38,[1]Cost!$C$5:$CZ$500,VLOOKUP(BU$9,'[1]Table Name'!$G$2:$H$100,2,FALSE),FALSE)),"",VLOOKUP($B38,[1]Cost!$C$5:$CZ$500,VLOOKUP(BU$9,'[1]Table Name'!$G$2:$H$100,2,FALSE),FALSE))</f>
        <v/>
      </c>
      <c r="BV38" s="1">
        <f>IF(ISERROR(VLOOKUP($B38,[1]Cost!$C$5:$CZ$500,VLOOKUP(BV$9,'[1]Table Name'!$G$2:$H$100,2,FALSE),FALSE)),"",VLOOKUP($B38,[1]Cost!$C$5:$CZ$500,VLOOKUP(BV$9,'[1]Table Name'!$G$2:$H$100,2,FALSE),FALSE))</f>
        <v/>
      </c>
      <c r="BW38" s="1">
        <f>IF(ISERROR(VLOOKUP($B38,[1]Cost!$C$5:$CZ$500,VLOOKUP(BW$9,'[1]Table Name'!$G$2:$H$100,2,FALSE),FALSE)),"",VLOOKUP($B38,[1]Cost!$C$5:$CZ$500,VLOOKUP(BW$9,'[1]Table Name'!$G$2:$H$100,2,FALSE),FALSE))</f>
        <v/>
      </c>
      <c r="BX38" s="1">
        <f>IF(ISERROR(VLOOKUP($B38,[1]Cost!$C$5:$CZ$500,VLOOKUP(BX$9,'[1]Table Name'!$G$2:$H$100,2,FALSE),FALSE)),"",VLOOKUP($B38,[1]Cost!$C$5:$CZ$500,VLOOKUP(BX$9,'[1]Table Name'!$G$2:$H$100,2,FALSE),FALSE))</f>
        <v/>
      </c>
      <c r="BY38" s="1">
        <f>IF(ISERROR(VLOOKUP($B38,[1]Cost!$C$5:$CZ$500,VLOOKUP(BY$9,'[1]Table Name'!$G$2:$H$100,2,FALSE),FALSE)),"",VLOOKUP($B38,[1]Cost!$C$5:$CZ$500,VLOOKUP(BY$9,'[1]Table Name'!$G$2:$H$100,2,FALSE),FALSE))</f>
        <v/>
      </c>
      <c r="BZ38" s="137">
        <f>IF(ISERROR(VLOOKUP($B38,[1]Cost!$C$5:$CZ$500,VLOOKUP(BZ$9,'[1]Table Name'!$G$2:$H$100,2,FALSE),FALSE)),"",VLOOKUP($B38,[1]Cost!$C$5:$CZ$500,VLOOKUP(BZ$9,'[1]Table Name'!$G$2:$H$100,2,FALSE),FALSE))</f>
        <v/>
      </c>
      <c r="CA38" s="1">
        <f>IF(ISERROR(VLOOKUP($B38,[1]Cost!$C$5:$CZ$500,VLOOKUP(CA$9,'[1]Table Name'!$G$2:$H$100,2,FALSE),FALSE)),"",VLOOKUP($B38,[1]Cost!$C$5:$CZ$500,VLOOKUP(CA$9,'[1]Table Name'!$G$2:$H$100,2,FALSE),FALSE))</f>
        <v/>
      </c>
      <c r="CB38" s="1">
        <f>IF(ISERROR(VLOOKUP($B38,[1]Cost!$C$5:$CZ$500,VLOOKUP(CB$9,'[1]Table Name'!$G$2:$H$100,2,FALSE),FALSE)),"",VLOOKUP($B38,[1]Cost!$C$5:$CZ$500,VLOOKUP(CB$9,'[1]Table Name'!$G$2:$H$100,2,FALSE),FALSE))</f>
        <v/>
      </c>
      <c r="CC38" s="1">
        <f>IF(ISERROR(VLOOKUP($B38,[1]Cost!$C$5:$CZ$500,VLOOKUP(CC$9,'[1]Table Name'!$G$2:$H$100,2,FALSE),FALSE)),"",VLOOKUP($B38,[1]Cost!$C$5:$CZ$500,VLOOKUP(CC$9,'[1]Table Name'!$G$2:$H$100,2,FALSE),FALSE))</f>
        <v/>
      </c>
      <c r="CD38" s="3" t="n"/>
      <c r="CE38" s="3" t="n"/>
      <c r="CF38" s="3" t="n"/>
      <c r="CG38" s="3" t="n"/>
      <c r="CH38" s="3" t="n"/>
      <c r="CI38" s="3" t="n"/>
      <c r="CJ38" s="3" t="n"/>
    </row>
    <row r="39">
      <c r="B39" s="1">
        <f t="array" ref="B39">IF(ISERROR(INDEX([1]Cost!$C$5:$C$361,MATCH(0,COUNTIF(B$9:B38,[1]Cost!$C$5:$C$361)+([1]Cost!$D$5:$D$361&lt;&gt;$B$4),0))),"",INDEX([1]Cost!$C$5:$C$361,MATCH(0,COUNTIF(B$9:B38,[1]Cost!$C$5:$C$361)+([1]Cost!$D$5:$D$361&lt;&gt;$B$4),0)))</f>
        <v/>
      </c>
      <c r="C39" s="1">
        <f>IF(ISERROR(VLOOKUP($B39,[1]Cost!$C$5:$CZ$500,VLOOKUP(C$9,'[1]Table Name'!$G$2:$H$100,2,FALSE),FALSE)),"",VLOOKUP($B39,[1]Cost!$C$5:$CZ$500,VLOOKUP(C$9,'[1]Table Name'!$G$2:$H$100,2,FALSE),FALSE))</f>
        <v/>
      </c>
      <c r="D39" s="1">
        <f>IF(ISERROR(VLOOKUP($B39,[1]Cost!$C$5:$CZ$500,VLOOKUP(D$9,'[1]Table Name'!$G$2:$H$100,2,FALSE),FALSE)),"",VLOOKUP($B39,[1]Cost!$C$5:$CZ$500,VLOOKUP(D$9,'[1]Table Name'!$G$2:$H$100,2,FALSE),FALSE))</f>
        <v/>
      </c>
      <c r="E39" s="1">
        <f>IF(ISERROR(VLOOKUP($B39,[1]Cost!$C$5:$CZ$500,VLOOKUP(E$9,'[1]Table Name'!$G$2:$H$100,2,FALSE),FALSE)),"",VLOOKUP($B39,[1]Cost!$C$5:$CZ$500,VLOOKUP(E$9,'[1]Table Name'!$G$2:$H$100,2,FALSE),FALSE))</f>
        <v/>
      </c>
      <c r="F39" s="1">
        <f>IF(ISERROR(VLOOKUP($B39,[1]Cost!$C$5:$CZ$500,VLOOKUP(F$9,'[1]Table Name'!$G$2:$H$100,2,FALSE),FALSE)),"",VLOOKUP($B39,[1]Cost!$C$5:$CZ$500,VLOOKUP(F$9,'[1]Table Name'!$G$2:$H$100,2,FALSE),FALSE))</f>
        <v/>
      </c>
      <c r="G39" s="1">
        <f>IF(ISERROR(VLOOKUP($B39,[1]Cost!$C$5:$CZ$500,VLOOKUP(G$9,'[1]Table Name'!$G$2:$H$100,2,FALSE),FALSE)),"",VLOOKUP($B39,[1]Cost!$C$5:$CZ$500,VLOOKUP(G$9,'[1]Table Name'!$G$2:$H$100,2,FALSE),FALSE))</f>
        <v/>
      </c>
      <c r="H39" s="1">
        <f>IF(ISERROR(VLOOKUP($B39,[1]Cost!$C$5:$CZ$500,VLOOKUP(H$9,'[1]Table Name'!$G$2:$H$100,2,FALSE),FALSE)),"",VLOOKUP($B39,[1]Cost!$C$5:$CZ$500,VLOOKUP(H$9,'[1]Table Name'!$G$2:$H$100,2,FALSE),FALSE))</f>
        <v/>
      </c>
      <c r="I39" s="1">
        <f>IF(ISERROR(VLOOKUP($B39,[1]Cost!$C$5:$CZ$500,VLOOKUP(I$9,'[1]Table Name'!$G$2:$H$100,2,FALSE),FALSE)),"",VLOOKUP($B39,[1]Cost!$C$5:$CZ$500,VLOOKUP(I$9,'[1]Table Name'!$G$2:$H$100,2,FALSE),FALSE))</f>
        <v/>
      </c>
      <c r="J39" s="1">
        <f>IF(ISERROR(VLOOKUP($B39,[1]Cost!$C$5:$CZ$500,VLOOKUP(J$9,'[1]Table Name'!$G$2:$H$100,2,FALSE),FALSE)),"",VLOOKUP($B39,[1]Cost!$C$5:$CZ$500,VLOOKUP(J$9,'[1]Table Name'!$G$2:$H$100,2,FALSE),FALSE))</f>
        <v/>
      </c>
      <c r="K39" s="1">
        <f>IF(ISERROR(VLOOKUP($B39,[1]Cost!$C$5:$CZ$500,VLOOKUP(K$9,'[1]Table Name'!$G$2:$H$100,2,FALSE),FALSE)),"",VLOOKUP($B39,[1]Cost!$C$5:$CZ$500,VLOOKUP(K$9,'[1]Table Name'!$G$2:$H$100,2,FALSE),FALSE))</f>
        <v/>
      </c>
      <c r="L39" s="1">
        <f>IF(ISERROR(VLOOKUP($B39,[1]Cost!$C$5:$CZ$500,VLOOKUP(L$9,'[1]Table Name'!$G$2:$H$100,2,FALSE),FALSE)),"",VLOOKUP($B39,[1]Cost!$C$5:$CZ$500,VLOOKUP(L$9,'[1]Table Name'!$G$2:$H$100,2,FALSE),FALSE))</f>
        <v/>
      </c>
      <c r="M39" s="1">
        <f>IF(ISERROR(VLOOKUP($B39,[1]Cost!$C$5:$CZ$500,VLOOKUP(M$9,'[1]Table Name'!$G$2:$H$100,2,FALSE),FALSE)),"",VLOOKUP($B39,[1]Cost!$C$5:$CZ$500,VLOOKUP(M$9,'[1]Table Name'!$G$2:$H$100,2,FALSE),FALSE))</f>
        <v/>
      </c>
      <c r="N39" s="1">
        <f>IF(ISERROR(VLOOKUP($B39,[1]Cost!$C$5:$CZ$500,VLOOKUP(N$9,'[1]Table Name'!$G$2:$H$100,2,FALSE),FALSE)),"",VLOOKUP($B39,[1]Cost!$C$5:$CZ$500,VLOOKUP(N$9,'[1]Table Name'!$G$2:$H$100,2,FALSE),FALSE))</f>
        <v/>
      </c>
      <c r="O39" s="1">
        <f>IF(ISERROR(VLOOKUP($B39,[1]Cost!$C$5:$CZ$500,VLOOKUP(O$9,'[1]Table Name'!$G$2:$H$100,2,FALSE),FALSE)),"",VLOOKUP($B39,[1]Cost!$C$5:$CZ$500,VLOOKUP(O$9,'[1]Table Name'!$G$2:$H$100,2,FALSE),FALSE))</f>
        <v/>
      </c>
      <c r="P39" s="1">
        <f>IF(ISERROR(VLOOKUP($B39,[1]Cost!$C$5:$CZ$500,VLOOKUP(P$9,'[1]Table Name'!$G$2:$H$100,2,FALSE),FALSE)),"",VLOOKUP($B39,[1]Cost!$C$5:$CZ$500,VLOOKUP(P$9,'[1]Table Name'!$G$2:$H$100,2,FALSE),FALSE))</f>
        <v/>
      </c>
      <c r="Q39" s="1">
        <f>IF(ISERROR(VLOOKUP($B39,[1]Cost!$C$5:$CZ$500,VLOOKUP(Q$9,'[1]Table Name'!$G$2:$H$100,2,FALSE),FALSE)),"",VLOOKUP($B39,[1]Cost!$C$5:$CZ$500,VLOOKUP(Q$9,'[1]Table Name'!$G$2:$H$100,2,FALSE),FALSE))</f>
        <v/>
      </c>
      <c r="R39" s="1">
        <f>IF(ISERROR(VLOOKUP($B39,[1]Cost!$C$5:$CZ$500,VLOOKUP(R$9,'[1]Table Name'!$G$2:$H$100,2,FALSE),FALSE)),"",VLOOKUP($B39,[1]Cost!$C$5:$CZ$500,VLOOKUP(R$9,'[1]Table Name'!$G$2:$H$100,2,FALSE),FALSE))</f>
        <v/>
      </c>
      <c r="S39" s="1">
        <f>IF(ISERROR(VLOOKUP($B39,[1]Cost!$C$5:$CZ$500,VLOOKUP(S$9,'[1]Table Name'!$G$2:$H$100,2,FALSE),FALSE)),"",VLOOKUP($B39,[1]Cost!$C$5:$CZ$500,VLOOKUP(S$9,'[1]Table Name'!$G$2:$H$100,2,FALSE),FALSE))</f>
        <v/>
      </c>
      <c r="T39" s="1">
        <f>IF(ISERROR(VLOOKUP($B39,[1]Cost!$C$5:$CZ$500,VLOOKUP(T$9,'[1]Table Name'!$G$2:$H$100,2,FALSE),FALSE)),"",VLOOKUP($B39,[1]Cost!$C$5:$CZ$500,VLOOKUP(T$9,'[1]Table Name'!$G$2:$H$100,2,FALSE),FALSE))</f>
        <v/>
      </c>
      <c r="U39" s="1">
        <f>IF(ISERROR(VLOOKUP($B39,[1]Cost!$C$5:$CZ$500,VLOOKUP(U$9,'[1]Table Name'!$G$2:$H$100,2,FALSE),FALSE)),"",VLOOKUP($B39,[1]Cost!$C$5:$CZ$500,VLOOKUP(U$9,'[1]Table Name'!$G$2:$H$100,2,FALSE),FALSE))</f>
        <v/>
      </c>
      <c r="V39" s="1">
        <f>IF(ISERROR(VLOOKUP($B39,[1]Cost!$C$5:$CZ$500,VLOOKUP(V$9,'[1]Table Name'!$G$2:$H$100,2,FALSE),FALSE)),"",VLOOKUP($B39,[1]Cost!$C$5:$CZ$500,VLOOKUP(V$9,'[1]Table Name'!$G$2:$H$100,2,FALSE),FALSE))</f>
        <v/>
      </c>
      <c r="W39" s="1">
        <f>IF(ISERROR(VLOOKUP($B39,[1]Cost!$C$5:$CZ$500,VLOOKUP(W$9,'[1]Table Name'!$G$2:$H$100,2,FALSE),FALSE)),"",VLOOKUP($B39,[1]Cost!$C$5:$CZ$500,VLOOKUP(W$9,'[1]Table Name'!$G$2:$H$100,2,FALSE),FALSE))</f>
        <v/>
      </c>
      <c r="X39" s="1">
        <f>IF(ISERROR(VLOOKUP($B39,[1]Cost!$C$5:$CZ$500,VLOOKUP(X$9,'[1]Table Name'!$G$2:$H$100,2,FALSE),FALSE)),0,VLOOKUP($B39,[1]Cost!$C$5:$CZ$500,VLOOKUP(X$9,'[1]Table Name'!$G$2:$H$100,2,FALSE),FALSE))</f>
        <v/>
      </c>
      <c r="Y39" s="1">
        <f>IF(ISERROR(VLOOKUP($B39,[1]Cost!$C$5:$CZ$500,VLOOKUP(Y$9,'[1]Table Name'!$G$2:$H$100,2,FALSE),FALSE)),"",VLOOKUP($B39,[1]Cost!$C$5:$CZ$500,VLOOKUP(Y$9,'[1]Table Name'!$G$2:$H$100,2,FALSE),FALSE))</f>
        <v/>
      </c>
      <c r="Z39" s="11">
        <f>IF(ISERROR(VLOOKUP($B39,[1]Cost!$C$5:$CZ$500,VLOOKUP(Z$9,'[1]Table Name'!$G$2:$H$100,2,FALSE),FALSE)),"",VLOOKUP($B39,[1]Cost!$C$5:$CZ$500,VLOOKUP(Z$9,'[1]Table Name'!$G$2:$H$100,2,FALSE),FALSE))</f>
        <v/>
      </c>
      <c r="AA39" s="1">
        <f>IF(ISERROR(VLOOKUP($B39,[1]Cost!$C$5:$CZ$500,VLOOKUP(AA$9,'[1]Table Name'!$G$2:$H$100,2,FALSE),FALSE)),"",VLOOKUP($B39,[1]Cost!$C$5:$CZ$500,VLOOKUP(AA$9,'[1]Table Name'!$G$2:$H$100,2,FALSE),FALSE))</f>
        <v/>
      </c>
      <c r="AB39" s="1">
        <f>IF(ISERROR(VLOOKUP($B39,[1]Cost!$C$5:$CZ$500,VLOOKUP(AB$9,'[1]Table Name'!$G$2:$H$100,2,FALSE),FALSE)),"",VLOOKUP($B39,[1]Cost!$C$5:$CZ$500,VLOOKUP(AB$9,'[1]Table Name'!$G$2:$H$100,2,FALSE),FALSE))</f>
        <v/>
      </c>
      <c r="AC39" s="1">
        <f>IF(ISERROR(VLOOKUP($B39,[1]Cost!$C$5:$CZ$500,VLOOKUP(AC$9,'[1]Table Name'!$G$2:$H$100,2,FALSE),FALSE)),"",VLOOKUP($B39,[1]Cost!$C$5:$CZ$500,VLOOKUP(AC$9,'[1]Table Name'!$G$2:$H$100,2,FALSE),FALSE))</f>
        <v/>
      </c>
      <c r="AD39" s="1">
        <f>IF(ISERROR(VLOOKUP($B39,[1]Cost!$C$5:$CZ$500,VLOOKUP(AD$9,'[1]Table Name'!$G$2:$H$100,2,FALSE),FALSE)),"",VLOOKUP($B39,[1]Cost!$C$5:$CZ$500,VLOOKUP(AD$9,'[1]Table Name'!$G$2:$H$100,2,FALSE),FALSE))</f>
        <v/>
      </c>
      <c r="AE39" s="1">
        <f>IF(ISERROR(VLOOKUP($B39,[1]Cost!$C$5:$CZ$500,VLOOKUP(AE$9,'[1]Table Name'!$G$2:$H$100,2,FALSE),FALSE)),"",VLOOKUP($B39,[1]Cost!$C$5:$CZ$500,VLOOKUP(AE$9,'[1]Table Name'!$G$2:$H$100,2,FALSE),FALSE))</f>
        <v/>
      </c>
      <c r="AF39" s="1">
        <f>IF(ISERROR(VLOOKUP($B39,[1]Cost!$C$5:$CZ$500,VLOOKUP(AF$9,'[1]Table Name'!$G$2:$H$100,2,FALSE),FALSE)),"",VLOOKUP($B39,[1]Cost!$C$5:$CZ$500,VLOOKUP(AF$9,'[1]Table Name'!$G$2:$H$100,2,FALSE),FALSE))</f>
        <v/>
      </c>
      <c r="AG39" s="1">
        <f>IF(ISERROR(VLOOKUP($B39,[1]Cost!$C$5:$CZ$500,VLOOKUP(AG$9,'[1]Table Name'!$G$2:$H$100,2,FALSE),FALSE)),"",VLOOKUP($B39,[1]Cost!$C$5:$CZ$500,VLOOKUP(AG$9,'[1]Table Name'!$G$2:$H$100,2,FALSE),FALSE))</f>
        <v/>
      </c>
      <c r="AH39" s="1">
        <f>IF(ISERROR(VLOOKUP($B39,[1]Cost!$C$5:$CZ$500,VLOOKUP(AH$9,'[1]Table Name'!$G$2:$H$100,2,FALSE),FALSE)),"",VLOOKUP($B39,[1]Cost!$C$5:$CZ$500,VLOOKUP(AH$9,'[1]Table Name'!$G$2:$H$100,2,FALSE),FALSE))</f>
        <v/>
      </c>
      <c r="AI39" s="1">
        <f>IF(ISERROR(VLOOKUP($B39,[1]Cost!$C$5:$CZ$500,VLOOKUP(AI$9,'[1]Table Name'!$G$2:$H$100,2,FALSE),FALSE)),"",VLOOKUP($B39,[1]Cost!$C$5:$CZ$500,VLOOKUP(AI$9,'[1]Table Name'!$G$2:$H$100,2,FALSE),FALSE))</f>
        <v/>
      </c>
      <c r="AJ39" s="1">
        <f>IF(ISERROR(VLOOKUP($B39,[1]Cost!$C$5:$CZ$500,VLOOKUP(AJ$9,'[1]Table Name'!$G$2:$H$100,2,FALSE),FALSE)),"",VLOOKUP($B39,[1]Cost!$C$5:$CZ$500,VLOOKUP(AJ$9,'[1]Table Name'!$G$2:$H$100,2,FALSE),FALSE))</f>
        <v/>
      </c>
      <c r="AK39" s="1">
        <f>IF(ISERROR(VLOOKUP($B39,[1]Cost!$C$5:$CZ$500,VLOOKUP(AK$9,'[1]Table Name'!$G$2:$H$100,2,FALSE),FALSE)),"",VLOOKUP($B39,[1]Cost!$C$5:$CZ$500,VLOOKUP(AK$9,'[1]Table Name'!$G$2:$H$100,2,FALSE),FALSE))</f>
        <v/>
      </c>
      <c r="AL39" s="1">
        <f>IF(ISERROR(VLOOKUP($B39,[1]Cost!$C$5:$CZ$500,VLOOKUP(AL$9,'[1]Table Name'!$G$2:$H$100,2,FALSE),FALSE)),"",VLOOKUP($B39,[1]Cost!$C$5:$CZ$500,VLOOKUP(AL$9,'[1]Table Name'!$G$2:$H$100,2,FALSE),FALSE))</f>
        <v/>
      </c>
      <c r="AM39" s="1">
        <f>IF(ISERROR(VLOOKUP($B39,[1]Cost!$C$5:$CZ$500,VLOOKUP(AM$9,'[1]Table Name'!$G$2:$H$100,2,FALSE),FALSE)),"",VLOOKUP($B39,[1]Cost!$C$5:$CZ$500,VLOOKUP(AM$9,'[1]Table Name'!$G$2:$H$100,2,FALSE),FALSE))</f>
        <v/>
      </c>
      <c r="AN39" s="1">
        <f>IF(ISERROR(VLOOKUP($B39,[1]Cost!$C$5:$CZ$500,VLOOKUP(AN$9,'[1]Table Name'!$G$2:$H$100,2,FALSE),FALSE)),"",VLOOKUP($B39,[1]Cost!$C$5:$CZ$500,VLOOKUP(AN$9,'[1]Table Name'!$G$2:$H$100,2,FALSE),FALSE))</f>
        <v/>
      </c>
      <c r="AO39" s="1">
        <f>IF(ISERROR(VLOOKUP($B39,[1]Cost!$C$5:$CZ$500,VLOOKUP(AO$9,'[1]Table Name'!$G$2:$H$100,2,FALSE),FALSE)),"",VLOOKUP($B39,[1]Cost!$C$5:$CZ$500,VLOOKUP(AO$9,'[1]Table Name'!$G$2:$H$100,2,FALSE),FALSE))</f>
        <v/>
      </c>
      <c r="AP39" s="1">
        <f>IF(ISERROR(VLOOKUP($B39,[1]Cost!$C$5:$CZ$500,VLOOKUP(AP$9,'[1]Table Name'!$G$2:$H$100,2,FALSE),FALSE)),"",VLOOKUP($B39,[1]Cost!$C$5:$CZ$500,VLOOKUP(AP$9,'[1]Table Name'!$G$2:$H$100,2,FALSE),FALSE))</f>
        <v/>
      </c>
      <c r="AQ39" s="1">
        <f>IF(ISERROR(VLOOKUP($B39,[1]Cost!$C$5:$CZ$500,VLOOKUP(AQ$9,'[1]Table Name'!$G$2:$H$100,2,FALSE),FALSE)),"",VLOOKUP($B39,[1]Cost!$C$5:$CZ$500,VLOOKUP(AQ$9,'[1]Table Name'!$G$2:$H$100,2,FALSE),FALSE))</f>
        <v/>
      </c>
      <c r="AR39" s="1">
        <f>IF(ISERROR(VLOOKUP($B39,[1]Cost!$C$5:$CZ$500,VLOOKUP(AR$9,'[1]Table Name'!$G$2:$H$100,2,FALSE),FALSE)),"",VLOOKUP($B39,[1]Cost!$C$5:$CZ$500,VLOOKUP(AR$9,'[1]Table Name'!$G$2:$H$100,2,FALSE),FALSE))</f>
        <v/>
      </c>
      <c r="AS39" s="1">
        <f>IF(ISERROR(VLOOKUP($B39,[1]Cost!$C$5:$CZ$500,VLOOKUP(AS$9,'[1]Table Name'!$G$2:$H$100,2,FALSE),FALSE)),"",VLOOKUP($B39,[1]Cost!$C$5:$CZ$500,VLOOKUP(AS$9,'[1]Table Name'!$G$2:$H$100,2,FALSE),FALSE))</f>
        <v/>
      </c>
      <c r="AT39" s="1">
        <f>IF(ISERROR(VLOOKUP($B39,[1]Cost!$C$5:$CZ$500,VLOOKUP(AT$9,'[1]Table Name'!$G$2:$H$100,2,FALSE),FALSE)),"",VLOOKUP($B39,[1]Cost!$C$5:$CZ$500,VLOOKUP(AT$9,'[1]Table Name'!$G$2:$H$100,2,FALSE),FALSE))</f>
        <v/>
      </c>
      <c r="AU39" s="1">
        <f>IF(ISERROR(VLOOKUP($B39,[1]Cost!$C$5:$CZ$500,VLOOKUP(AU$9,'[1]Table Name'!$G$2:$H$100,2,FALSE),FALSE)),"",VLOOKUP($B39,[1]Cost!$C$5:$CZ$500,VLOOKUP(AU$9,'[1]Table Name'!$G$2:$H$100,2,FALSE),FALSE))</f>
        <v/>
      </c>
      <c r="AV39" s="1">
        <f>IF(ISERROR(VLOOKUP($B39,[1]Cost!$C$5:$CZ$500,VLOOKUP(AV$9,'[1]Table Name'!$G$2:$H$100,2,FALSE),FALSE)),"",VLOOKUP($B39,[1]Cost!$C$5:$CZ$500,VLOOKUP(AV$9,'[1]Table Name'!$G$2:$H$100,2,FALSE),FALSE))</f>
        <v/>
      </c>
      <c r="AW39" s="1">
        <f>IF(ISERROR(VLOOKUP($B39,[1]Cost!$C$5:$CZ$500,VLOOKUP(AW$9,'[1]Table Name'!$G$2:$H$100,2,FALSE),FALSE)),"",VLOOKUP($B39,[1]Cost!$C$5:$CZ$500,VLOOKUP(AW$9,'[1]Table Name'!$G$2:$H$100,2,FALSE),FALSE))</f>
        <v/>
      </c>
      <c r="AX39" s="1">
        <f>IF(ISERROR(VLOOKUP($B39,[1]Cost!$C$5:$CZ$500,VLOOKUP(AX$9,'[1]Table Name'!$G$2:$H$100,2,FALSE),FALSE)),"",VLOOKUP($B39,[1]Cost!$C$5:$CZ$500,VLOOKUP(AX$9,'[1]Table Name'!$G$2:$H$100,2,FALSE),FALSE))</f>
        <v/>
      </c>
      <c r="AY39" s="1">
        <f>IF(ISERROR(VLOOKUP($B39,[1]Cost!$C$5:$CZ$500,VLOOKUP(AY$9,'[1]Table Name'!$G$2:$H$100,2,FALSE),FALSE)),"",VLOOKUP($B39,[1]Cost!$C$5:$CZ$500,VLOOKUP(AY$9,'[1]Table Name'!$G$2:$H$100,2,FALSE),FALSE))</f>
        <v/>
      </c>
      <c r="AZ39" s="1">
        <f>IF(ISERROR(VLOOKUP($B39,[1]Cost!$C$5:$CZ$500,VLOOKUP(AZ$9,'[1]Table Name'!$G$2:$H$100,2,FALSE),FALSE)),"",VLOOKUP($B39,[1]Cost!$C$5:$CZ$500,VLOOKUP(AZ$9,'[1]Table Name'!$G$2:$H$100,2,FALSE),FALSE))</f>
        <v/>
      </c>
      <c r="BA39" s="1">
        <f>IF(ISERROR(VLOOKUP($B39,[1]Cost!$C$5:$CZ$500,VLOOKUP(BA$9,'[1]Table Name'!$G$2:$H$100,2,FALSE),FALSE)),"",VLOOKUP($B39,[1]Cost!$C$5:$CZ$500,VLOOKUP(BA$9,'[1]Table Name'!$G$2:$H$100,2,FALSE),FALSE))</f>
        <v/>
      </c>
      <c r="BB39" s="1">
        <f>IF(ISERROR(VLOOKUP($B39,[1]Cost!$C$5:$CZ$500,VLOOKUP(BB$9,'[1]Table Name'!$G$2:$H$100,2,FALSE),FALSE)),"",VLOOKUP($B39,[1]Cost!$C$5:$CZ$500,VLOOKUP(BB$9,'[1]Table Name'!$G$2:$H$100,2,FALSE),FALSE))</f>
        <v/>
      </c>
      <c r="BC39" s="1">
        <f>IF(ISERROR(VLOOKUP($B39,[1]Cost!$C$5:$CZ$500,VLOOKUP(BC$9,'[1]Table Name'!$G$2:$H$100,2,FALSE),FALSE)),"",VLOOKUP($B39,[1]Cost!$C$5:$CZ$500,VLOOKUP(BC$9,'[1]Table Name'!$G$2:$H$100,2,FALSE),FALSE))</f>
        <v/>
      </c>
      <c r="BD39" s="1">
        <f>IF(ISERROR(VLOOKUP($B39,[1]Cost!$C$5:$CZ$500,VLOOKUP(BD$9,'[1]Table Name'!$G$2:$H$100,2,FALSE),FALSE)),"",VLOOKUP($B39,[1]Cost!$C$5:$CZ$500,VLOOKUP(BD$9,'[1]Table Name'!$G$2:$H$100,2,FALSE),FALSE))</f>
        <v/>
      </c>
      <c r="BE39" s="1">
        <f>IF(ISERROR(VLOOKUP($B39,[1]Cost!$C$5:$CZ$500,VLOOKUP(BE$9,'[1]Table Name'!$G$2:$H$100,2,FALSE),FALSE)),"",VLOOKUP($B39,[1]Cost!$C$5:$CZ$500,VLOOKUP(BE$9,'[1]Table Name'!$G$2:$H$100,2,FALSE),FALSE))</f>
        <v/>
      </c>
      <c r="BF39" s="1">
        <f>IF(ISERROR(VLOOKUP($B39,[1]Cost!$C$5:$CZ$500,VLOOKUP(BF$9,'[1]Table Name'!$G$2:$H$100,2,FALSE),FALSE)),"",VLOOKUP($B39,[1]Cost!$C$5:$CZ$500,VLOOKUP(BF$9,'[1]Table Name'!$G$2:$H$100,2,FALSE),FALSE))</f>
        <v/>
      </c>
      <c r="BG39" s="1">
        <f>IF(ISERROR(VLOOKUP($B39,[1]Cost!$C$5:$CZ$500,VLOOKUP(BG$9,'[1]Table Name'!$G$2:$H$100,2,FALSE),FALSE)),"",VLOOKUP($B39,[1]Cost!$C$5:$CZ$500,VLOOKUP(BG$9,'[1]Table Name'!$G$2:$H$100,2,FALSE),FALSE))</f>
        <v/>
      </c>
      <c r="BH39" s="1">
        <f>IF(ISERROR(VLOOKUP($B39,[1]Cost!$C$5:$CZ$500,VLOOKUP(BH$9,'[1]Table Name'!$G$2:$H$100,2,FALSE),FALSE)),"",VLOOKUP($B39,[1]Cost!$C$5:$CZ$500,VLOOKUP(BH$9,'[1]Table Name'!$G$2:$H$100,2,FALSE),FALSE))</f>
        <v/>
      </c>
      <c r="BI39" s="1">
        <f>IF(ISERROR(VLOOKUP($B39,[1]Cost!$C$5:$CZ$500,VLOOKUP(BI$9,'[1]Table Name'!$G$2:$H$100,2,FALSE),FALSE)),"",VLOOKUP($B39,[1]Cost!$C$5:$CZ$500,VLOOKUP(BI$9,'[1]Table Name'!$G$2:$H$100,2,FALSE),FALSE))</f>
        <v/>
      </c>
      <c r="BJ39" s="1">
        <f>IF(ISERROR(VLOOKUP($B39,[1]Cost!$C$5:$CZ$500,VLOOKUP(BJ$9,'[1]Table Name'!$G$2:$H$100,2,FALSE),FALSE)),"",VLOOKUP($B39,[1]Cost!$C$5:$CZ$500,VLOOKUP(BJ$9,'[1]Table Name'!$G$2:$H$100,2,FALSE),FALSE))</f>
        <v/>
      </c>
      <c r="BK39" s="1">
        <f>IF(ISERROR(VLOOKUP($B39,[1]Cost!$C$5:$CZ$500,VLOOKUP(BK$9,'[1]Table Name'!$G$2:$H$100,2,FALSE),FALSE)),"",VLOOKUP($B39,[1]Cost!$C$5:$CZ$500,VLOOKUP(BK$9,'[1]Table Name'!$G$2:$H$100,2,FALSE),FALSE))</f>
        <v/>
      </c>
      <c r="BL39" s="1">
        <f>IF(ISERROR(VLOOKUP($B39,[1]Cost!$C$5:$CZ$500,VLOOKUP(BL$9,'[1]Table Name'!$G$2:$H$100,2,FALSE),FALSE)),"",VLOOKUP($B39,[1]Cost!$C$5:$CZ$500,VLOOKUP(BL$9,'[1]Table Name'!$G$2:$H$100,2,FALSE),FALSE))</f>
        <v/>
      </c>
      <c r="BM39" s="1">
        <f>IF(ISERROR(VLOOKUP($B39,[1]Cost!$C$5:$CZ$500,VLOOKUP(BM$9,'[1]Table Name'!$G$2:$H$100,2,FALSE),FALSE)),"",VLOOKUP($B39,[1]Cost!$C$5:$CZ$500,VLOOKUP(BM$9,'[1]Table Name'!$G$2:$H$100,2,FALSE),FALSE))</f>
        <v/>
      </c>
      <c r="BN39" s="1">
        <f>IF(ISERROR(VLOOKUP($B39,[1]Cost!$C$5:$CZ$500,VLOOKUP(BN$9,'[1]Table Name'!$G$2:$H$100,2,FALSE),FALSE)),"",VLOOKUP($B39,[1]Cost!$C$5:$CZ$500,VLOOKUP(BN$9,'[1]Table Name'!$G$2:$H$100,2,FALSE),FALSE))</f>
        <v/>
      </c>
      <c r="BO39" s="1">
        <f>IF(ISERROR(VLOOKUP($B39,[1]Cost!$C$5:$CZ$500,VLOOKUP(BO$9,'[1]Table Name'!$G$2:$H$100,2,FALSE),FALSE)),"",VLOOKUP($B39,[1]Cost!$C$5:$CZ$500,VLOOKUP(BO$9,'[1]Table Name'!$G$2:$H$100,2,FALSE),FALSE))</f>
        <v/>
      </c>
      <c r="BP39" s="1">
        <f>IF(ISERROR(VLOOKUP($B39,[1]Cost!$C$5:$CZ$500,VLOOKUP(BP$9,'[1]Table Name'!$G$2:$H$100,2,FALSE),FALSE)),"",VLOOKUP($B39,[1]Cost!$C$5:$CZ$500,VLOOKUP(BP$9,'[1]Table Name'!$G$2:$H$100,2,FALSE),FALSE))</f>
        <v/>
      </c>
      <c r="BQ39" s="1">
        <f>IF(ISERROR(VLOOKUP($B39,[1]Cost!$C$5:$CZ$500,VLOOKUP(BQ$9,'[1]Table Name'!$G$2:$H$100,2,FALSE),FALSE)),"",VLOOKUP($B39,[1]Cost!$C$5:$CZ$500,VLOOKUP(BQ$9,'[1]Table Name'!$G$2:$H$100,2,FALSE),FALSE))</f>
        <v/>
      </c>
      <c r="BR39" s="1">
        <f>IF(ISERROR(VLOOKUP($B39,[1]Cost!$C$5:$CZ$500,VLOOKUP(BR$9,'[1]Table Name'!$G$2:$H$100,2,FALSE),FALSE)),"",VLOOKUP($B39,[1]Cost!$C$5:$CZ$500,VLOOKUP(BR$9,'[1]Table Name'!$G$2:$H$100,2,FALSE),FALSE))</f>
        <v/>
      </c>
      <c r="BS39" s="1">
        <f>IF(ISERROR(VLOOKUP($B39,[1]Cost!$C$5:$CZ$500,VLOOKUP(BS$9,'[1]Table Name'!$G$2:$H$100,2,FALSE),FALSE)),"",VLOOKUP($B39,[1]Cost!$C$5:$CZ$500,VLOOKUP(BS$9,'[1]Table Name'!$G$2:$H$100,2,FALSE),FALSE))</f>
        <v/>
      </c>
      <c r="BT39" s="1">
        <f>IF(ISERROR(VLOOKUP($B39,[1]Cost!$C$5:$CZ$500,VLOOKUP(BT$9,'[1]Table Name'!$G$2:$H$100,2,FALSE),FALSE)),"",VLOOKUP($B39,[1]Cost!$C$5:$CZ$500,VLOOKUP(BT$9,'[1]Table Name'!$G$2:$H$100,2,FALSE),FALSE))</f>
        <v/>
      </c>
      <c r="BU39" s="1">
        <f>IF(ISERROR(VLOOKUP($B39,[1]Cost!$C$5:$CZ$500,VLOOKUP(BU$9,'[1]Table Name'!$G$2:$H$100,2,FALSE),FALSE)),"",VLOOKUP($B39,[1]Cost!$C$5:$CZ$500,VLOOKUP(BU$9,'[1]Table Name'!$G$2:$H$100,2,FALSE),FALSE))</f>
        <v/>
      </c>
      <c r="BV39" s="1">
        <f>IF(ISERROR(VLOOKUP($B39,[1]Cost!$C$5:$CZ$500,VLOOKUP(BV$9,'[1]Table Name'!$G$2:$H$100,2,FALSE),FALSE)),"",VLOOKUP($B39,[1]Cost!$C$5:$CZ$500,VLOOKUP(BV$9,'[1]Table Name'!$G$2:$H$100,2,FALSE),FALSE))</f>
        <v/>
      </c>
      <c r="BW39" s="1">
        <f>IF(ISERROR(VLOOKUP($B39,[1]Cost!$C$5:$CZ$500,VLOOKUP(BW$9,'[1]Table Name'!$G$2:$H$100,2,FALSE),FALSE)),"",VLOOKUP($B39,[1]Cost!$C$5:$CZ$500,VLOOKUP(BW$9,'[1]Table Name'!$G$2:$H$100,2,FALSE),FALSE))</f>
        <v/>
      </c>
      <c r="BX39" s="1">
        <f>IF(ISERROR(VLOOKUP($B39,[1]Cost!$C$5:$CZ$500,VLOOKUP(BX$9,'[1]Table Name'!$G$2:$H$100,2,FALSE),FALSE)),"",VLOOKUP($B39,[1]Cost!$C$5:$CZ$500,VLOOKUP(BX$9,'[1]Table Name'!$G$2:$H$100,2,FALSE),FALSE))</f>
        <v/>
      </c>
      <c r="BY39" s="1">
        <f>IF(ISERROR(VLOOKUP($B39,[1]Cost!$C$5:$CZ$500,VLOOKUP(BY$9,'[1]Table Name'!$G$2:$H$100,2,FALSE),FALSE)),"",VLOOKUP($B39,[1]Cost!$C$5:$CZ$500,VLOOKUP(BY$9,'[1]Table Name'!$G$2:$H$100,2,FALSE),FALSE))</f>
        <v/>
      </c>
      <c r="BZ39" s="137">
        <f>IF(ISERROR(VLOOKUP($B39,[1]Cost!$C$5:$CZ$500,VLOOKUP(BZ$9,'[1]Table Name'!$G$2:$H$100,2,FALSE),FALSE)),"",VLOOKUP($B39,[1]Cost!$C$5:$CZ$500,VLOOKUP(BZ$9,'[1]Table Name'!$G$2:$H$100,2,FALSE),FALSE))</f>
        <v/>
      </c>
      <c r="CA39" s="1">
        <f>IF(ISERROR(VLOOKUP($B39,[1]Cost!$C$5:$CZ$500,VLOOKUP(CA$9,'[1]Table Name'!$G$2:$H$100,2,FALSE),FALSE)),"",VLOOKUP($B39,[1]Cost!$C$5:$CZ$500,VLOOKUP(CA$9,'[1]Table Name'!$G$2:$H$100,2,FALSE),FALSE))</f>
        <v/>
      </c>
      <c r="CB39" s="1">
        <f>IF(ISERROR(VLOOKUP($B39,[1]Cost!$C$5:$CZ$500,VLOOKUP(CB$9,'[1]Table Name'!$G$2:$H$100,2,FALSE),FALSE)),"",VLOOKUP($B39,[1]Cost!$C$5:$CZ$500,VLOOKUP(CB$9,'[1]Table Name'!$G$2:$H$100,2,FALSE),FALSE))</f>
        <v/>
      </c>
      <c r="CC39" s="1">
        <f>IF(ISERROR(VLOOKUP($B39,[1]Cost!$C$5:$CZ$500,VLOOKUP(CC$9,'[1]Table Name'!$G$2:$H$100,2,FALSE),FALSE)),"",VLOOKUP($B39,[1]Cost!$C$5:$CZ$500,VLOOKUP(CC$9,'[1]Table Name'!$G$2:$H$100,2,FALSE),FALSE))</f>
        <v/>
      </c>
      <c r="CD39" s="3" t="n"/>
      <c r="CE39" s="3" t="n"/>
      <c r="CF39" s="3" t="n"/>
      <c r="CG39" s="3" t="n"/>
      <c r="CH39" s="3" t="n"/>
      <c r="CI39" s="3" t="n"/>
      <c r="CJ39" s="3" t="n"/>
    </row>
    <row r="40">
      <c r="B40" s="1">
        <f t="array" ref="B40">IF(ISERROR(INDEX([1]Cost!$C$5:$C$361,MATCH(0,COUNTIF(B$9:B39,[1]Cost!$C$5:$C$361)+([1]Cost!$D$5:$D$361&lt;&gt;$B$4),0))),"",INDEX([1]Cost!$C$5:$C$361,MATCH(0,COUNTIF(B$9:B39,[1]Cost!$C$5:$C$361)+([1]Cost!$D$5:$D$361&lt;&gt;$B$4),0)))</f>
        <v/>
      </c>
      <c r="C40" s="1">
        <f>IF(ISERROR(VLOOKUP($B40,[1]Cost!$C$5:$CZ$500,VLOOKUP(C$9,'[1]Table Name'!$G$2:$H$100,2,FALSE),FALSE)),"",VLOOKUP($B40,[1]Cost!$C$5:$CZ$500,VLOOKUP(C$9,'[1]Table Name'!$G$2:$H$100,2,FALSE),FALSE))</f>
        <v/>
      </c>
      <c r="D40" s="1">
        <f>IF(ISERROR(VLOOKUP($B40,[1]Cost!$C$5:$CZ$500,VLOOKUP(D$9,'[1]Table Name'!$G$2:$H$100,2,FALSE),FALSE)),"",VLOOKUP($B40,[1]Cost!$C$5:$CZ$500,VLOOKUP(D$9,'[1]Table Name'!$G$2:$H$100,2,FALSE),FALSE))</f>
        <v/>
      </c>
      <c r="E40" s="1">
        <f>IF(ISERROR(VLOOKUP($B40,[1]Cost!$C$5:$CZ$500,VLOOKUP(E$9,'[1]Table Name'!$G$2:$H$100,2,FALSE),FALSE)),"",VLOOKUP($B40,[1]Cost!$C$5:$CZ$500,VLOOKUP(E$9,'[1]Table Name'!$G$2:$H$100,2,FALSE),FALSE))</f>
        <v/>
      </c>
      <c r="F40" s="1">
        <f>IF(ISERROR(VLOOKUP($B40,[1]Cost!$C$5:$CZ$500,VLOOKUP(F$9,'[1]Table Name'!$G$2:$H$100,2,FALSE),FALSE)),"",VLOOKUP($B40,[1]Cost!$C$5:$CZ$500,VLOOKUP(F$9,'[1]Table Name'!$G$2:$H$100,2,FALSE),FALSE))</f>
        <v/>
      </c>
      <c r="G40" s="1">
        <f>IF(ISERROR(VLOOKUP($B40,[1]Cost!$C$5:$CZ$500,VLOOKUP(G$9,'[1]Table Name'!$G$2:$H$100,2,FALSE),FALSE)),"",VLOOKUP($B40,[1]Cost!$C$5:$CZ$500,VLOOKUP(G$9,'[1]Table Name'!$G$2:$H$100,2,FALSE),FALSE))</f>
        <v/>
      </c>
      <c r="H40" s="1">
        <f>IF(ISERROR(VLOOKUP($B40,[1]Cost!$C$5:$CZ$500,VLOOKUP(H$9,'[1]Table Name'!$G$2:$H$100,2,FALSE),FALSE)),"",VLOOKUP($B40,[1]Cost!$C$5:$CZ$500,VLOOKUP(H$9,'[1]Table Name'!$G$2:$H$100,2,FALSE),FALSE))</f>
        <v/>
      </c>
      <c r="I40" s="1">
        <f>IF(ISERROR(VLOOKUP($B40,[1]Cost!$C$5:$CZ$500,VLOOKUP(I$9,'[1]Table Name'!$G$2:$H$100,2,FALSE),FALSE)),"",VLOOKUP($B40,[1]Cost!$C$5:$CZ$500,VLOOKUP(I$9,'[1]Table Name'!$G$2:$H$100,2,FALSE),FALSE))</f>
        <v/>
      </c>
      <c r="J40" s="1">
        <f>IF(ISERROR(VLOOKUP($B40,[1]Cost!$C$5:$CZ$500,VLOOKUP(J$9,'[1]Table Name'!$G$2:$H$100,2,FALSE),FALSE)),"",VLOOKUP($B40,[1]Cost!$C$5:$CZ$500,VLOOKUP(J$9,'[1]Table Name'!$G$2:$H$100,2,FALSE),FALSE))</f>
        <v/>
      </c>
      <c r="K40" s="1">
        <f>IF(ISERROR(VLOOKUP($B40,[1]Cost!$C$5:$CZ$500,VLOOKUP(K$9,'[1]Table Name'!$G$2:$H$100,2,FALSE),FALSE)),"",VLOOKUP($B40,[1]Cost!$C$5:$CZ$500,VLOOKUP(K$9,'[1]Table Name'!$G$2:$H$100,2,FALSE),FALSE))</f>
        <v/>
      </c>
      <c r="L40" s="1">
        <f>IF(ISERROR(VLOOKUP($B40,[1]Cost!$C$5:$CZ$500,VLOOKUP(L$9,'[1]Table Name'!$G$2:$H$100,2,FALSE),FALSE)),"",VLOOKUP($B40,[1]Cost!$C$5:$CZ$500,VLOOKUP(L$9,'[1]Table Name'!$G$2:$H$100,2,FALSE),FALSE))</f>
        <v/>
      </c>
      <c r="M40" s="1">
        <f>IF(ISERROR(VLOOKUP($B40,[1]Cost!$C$5:$CZ$500,VLOOKUP(M$9,'[1]Table Name'!$G$2:$H$100,2,FALSE),FALSE)),"",VLOOKUP($B40,[1]Cost!$C$5:$CZ$500,VLOOKUP(M$9,'[1]Table Name'!$G$2:$H$100,2,FALSE),FALSE))</f>
        <v/>
      </c>
      <c r="N40" s="1">
        <f>IF(ISERROR(VLOOKUP($B40,[1]Cost!$C$5:$CZ$500,VLOOKUP(N$9,'[1]Table Name'!$G$2:$H$100,2,FALSE),FALSE)),"",VLOOKUP($B40,[1]Cost!$C$5:$CZ$500,VLOOKUP(N$9,'[1]Table Name'!$G$2:$H$100,2,FALSE),FALSE))</f>
        <v/>
      </c>
      <c r="O40" s="1">
        <f>IF(ISERROR(VLOOKUP($B40,[1]Cost!$C$5:$CZ$500,VLOOKUP(O$9,'[1]Table Name'!$G$2:$H$100,2,FALSE),FALSE)),"",VLOOKUP($B40,[1]Cost!$C$5:$CZ$500,VLOOKUP(O$9,'[1]Table Name'!$G$2:$H$100,2,FALSE),FALSE))</f>
        <v/>
      </c>
      <c r="P40" s="1">
        <f>IF(ISERROR(VLOOKUP($B40,[1]Cost!$C$5:$CZ$500,VLOOKUP(P$9,'[1]Table Name'!$G$2:$H$100,2,FALSE),FALSE)),"",VLOOKUP($B40,[1]Cost!$C$5:$CZ$500,VLOOKUP(P$9,'[1]Table Name'!$G$2:$H$100,2,FALSE),FALSE))</f>
        <v/>
      </c>
      <c r="Q40" s="1">
        <f>IF(ISERROR(VLOOKUP($B40,[1]Cost!$C$5:$CZ$500,VLOOKUP(Q$9,'[1]Table Name'!$G$2:$H$100,2,FALSE),FALSE)),"",VLOOKUP($B40,[1]Cost!$C$5:$CZ$500,VLOOKUP(Q$9,'[1]Table Name'!$G$2:$H$100,2,FALSE),FALSE))</f>
        <v/>
      </c>
      <c r="R40" s="1">
        <f>IF(ISERROR(VLOOKUP($B40,[1]Cost!$C$5:$CZ$500,VLOOKUP(R$9,'[1]Table Name'!$G$2:$H$100,2,FALSE),FALSE)),"",VLOOKUP($B40,[1]Cost!$C$5:$CZ$500,VLOOKUP(R$9,'[1]Table Name'!$G$2:$H$100,2,FALSE),FALSE))</f>
        <v/>
      </c>
      <c r="S40" s="1">
        <f>IF(ISERROR(VLOOKUP($B40,[1]Cost!$C$5:$CZ$500,VLOOKUP(S$9,'[1]Table Name'!$G$2:$H$100,2,FALSE),FALSE)),"",VLOOKUP($B40,[1]Cost!$C$5:$CZ$500,VLOOKUP(S$9,'[1]Table Name'!$G$2:$H$100,2,FALSE),FALSE))</f>
        <v/>
      </c>
      <c r="T40" s="1">
        <f>IF(ISERROR(VLOOKUP($B40,[1]Cost!$C$5:$CZ$500,VLOOKUP(T$9,'[1]Table Name'!$G$2:$H$100,2,FALSE),FALSE)),"",VLOOKUP($B40,[1]Cost!$C$5:$CZ$500,VLOOKUP(T$9,'[1]Table Name'!$G$2:$H$100,2,FALSE),FALSE))</f>
        <v/>
      </c>
      <c r="U40" s="1">
        <f>IF(ISERROR(VLOOKUP($B40,[1]Cost!$C$5:$CZ$500,VLOOKUP(U$9,'[1]Table Name'!$G$2:$H$100,2,FALSE),FALSE)),"",VLOOKUP($B40,[1]Cost!$C$5:$CZ$500,VLOOKUP(U$9,'[1]Table Name'!$G$2:$H$100,2,FALSE),FALSE))</f>
        <v/>
      </c>
      <c r="V40" s="1">
        <f>IF(ISERROR(VLOOKUP($B40,[1]Cost!$C$5:$CZ$500,VLOOKUP(V$9,'[1]Table Name'!$G$2:$H$100,2,FALSE),FALSE)),"",VLOOKUP($B40,[1]Cost!$C$5:$CZ$500,VLOOKUP(V$9,'[1]Table Name'!$G$2:$H$100,2,FALSE),FALSE))</f>
        <v/>
      </c>
      <c r="W40" s="1">
        <f>IF(ISERROR(VLOOKUP($B40,[1]Cost!$C$5:$CZ$500,VLOOKUP(W$9,'[1]Table Name'!$G$2:$H$100,2,FALSE),FALSE)),"",VLOOKUP($B40,[1]Cost!$C$5:$CZ$500,VLOOKUP(W$9,'[1]Table Name'!$G$2:$H$100,2,FALSE),FALSE))</f>
        <v/>
      </c>
      <c r="X40" s="1">
        <f>IF(ISERROR(VLOOKUP($B40,[1]Cost!$C$5:$CZ$500,VLOOKUP(X$9,'[1]Table Name'!$G$2:$H$100,2,FALSE),FALSE)),0,VLOOKUP($B40,[1]Cost!$C$5:$CZ$500,VLOOKUP(X$9,'[1]Table Name'!$G$2:$H$100,2,FALSE),FALSE))</f>
        <v/>
      </c>
      <c r="Y40" s="1">
        <f>IF(ISERROR(VLOOKUP($B40,[1]Cost!$C$5:$CZ$500,VLOOKUP(Y$9,'[1]Table Name'!$G$2:$H$100,2,FALSE),FALSE)),"",VLOOKUP($B40,[1]Cost!$C$5:$CZ$500,VLOOKUP(Y$9,'[1]Table Name'!$G$2:$H$100,2,FALSE),FALSE))</f>
        <v/>
      </c>
      <c r="Z40" s="11">
        <f>IF(ISERROR(VLOOKUP($B40,[1]Cost!$C$5:$CZ$500,VLOOKUP(Z$9,'[1]Table Name'!$G$2:$H$100,2,FALSE),FALSE)),"",VLOOKUP($B40,[1]Cost!$C$5:$CZ$500,VLOOKUP(Z$9,'[1]Table Name'!$G$2:$H$100,2,FALSE),FALSE))</f>
        <v/>
      </c>
      <c r="AA40" s="1">
        <f>IF(ISERROR(VLOOKUP($B40,[1]Cost!$C$5:$CZ$500,VLOOKUP(AA$9,'[1]Table Name'!$G$2:$H$100,2,FALSE),FALSE)),"",VLOOKUP($B40,[1]Cost!$C$5:$CZ$500,VLOOKUP(AA$9,'[1]Table Name'!$G$2:$H$100,2,FALSE),FALSE))</f>
        <v/>
      </c>
      <c r="AB40" s="1">
        <f>IF(ISERROR(VLOOKUP($B40,[1]Cost!$C$5:$CZ$500,VLOOKUP(AB$9,'[1]Table Name'!$G$2:$H$100,2,FALSE),FALSE)),"",VLOOKUP($B40,[1]Cost!$C$5:$CZ$500,VLOOKUP(AB$9,'[1]Table Name'!$G$2:$H$100,2,FALSE),FALSE))</f>
        <v/>
      </c>
      <c r="AC40" s="1">
        <f>IF(ISERROR(VLOOKUP($B40,[1]Cost!$C$5:$CZ$500,VLOOKUP(AC$9,'[1]Table Name'!$G$2:$H$100,2,FALSE),FALSE)),"",VLOOKUP($B40,[1]Cost!$C$5:$CZ$500,VLOOKUP(AC$9,'[1]Table Name'!$G$2:$H$100,2,FALSE),FALSE))</f>
        <v/>
      </c>
      <c r="AD40" s="1">
        <f>IF(ISERROR(VLOOKUP($B40,[1]Cost!$C$5:$CZ$500,VLOOKUP(AD$9,'[1]Table Name'!$G$2:$H$100,2,FALSE),FALSE)),"",VLOOKUP($B40,[1]Cost!$C$5:$CZ$500,VLOOKUP(AD$9,'[1]Table Name'!$G$2:$H$100,2,FALSE),FALSE))</f>
        <v/>
      </c>
      <c r="AE40" s="1">
        <f>IF(ISERROR(VLOOKUP($B40,[1]Cost!$C$5:$CZ$500,VLOOKUP(AE$9,'[1]Table Name'!$G$2:$H$100,2,FALSE),FALSE)),"",VLOOKUP($B40,[1]Cost!$C$5:$CZ$500,VLOOKUP(AE$9,'[1]Table Name'!$G$2:$H$100,2,FALSE),FALSE))</f>
        <v/>
      </c>
      <c r="AF40" s="1">
        <f>IF(ISERROR(VLOOKUP($B40,[1]Cost!$C$5:$CZ$500,VLOOKUP(AF$9,'[1]Table Name'!$G$2:$H$100,2,FALSE),FALSE)),"",VLOOKUP($B40,[1]Cost!$C$5:$CZ$500,VLOOKUP(AF$9,'[1]Table Name'!$G$2:$H$100,2,FALSE),FALSE))</f>
        <v/>
      </c>
      <c r="AG40" s="1">
        <f>IF(ISERROR(VLOOKUP($B40,[1]Cost!$C$5:$CZ$500,VLOOKUP(AG$9,'[1]Table Name'!$G$2:$H$100,2,FALSE),FALSE)),"",VLOOKUP($B40,[1]Cost!$C$5:$CZ$500,VLOOKUP(AG$9,'[1]Table Name'!$G$2:$H$100,2,FALSE),FALSE))</f>
        <v/>
      </c>
      <c r="AH40" s="1">
        <f>IF(ISERROR(VLOOKUP($B40,[1]Cost!$C$5:$CZ$500,VLOOKUP(AH$9,'[1]Table Name'!$G$2:$H$100,2,FALSE),FALSE)),"",VLOOKUP($B40,[1]Cost!$C$5:$CZ$500,VLOOKUP(AH$9,'[1]Table Name'!$G$2:$H$100,2,FALSE),FALSE))</f>
        <v/>
      </c>
      <c r="AI40" s="1">
        <f>IF(ISERROR(VLOOKUP($B40,[1]Cost!$C$5:$CZ$500,VLOOKUP(AI$9,'[1]Table Name'!$G$2:$H$100,2,FALSE),FALSE)),"",VLOOKUP($B40,[1]Cost!$C$5:$CZ$500,VLOOKUP(AI$9,'[1]Table Name'!$G$2:$H$100,2,FALSE),FALSE))</f>
        <v/>
      </c>
      <c r="AJ40" s="1">
        <f>IF(ISERROR(VLOOKUP($B40,[1]Cost!$C$5:$CZ$500,VLOOKUP(AJ$9,'[1]Table Name'!$G$2:$H$100,2,FALSE),FALSE)),"",VLOOKUP($B40,[1]Cost!$C$5:$CZ$500,VLOOKUP(AJ$9,'[1]Table Name'!$G$2:$H$100,2,FALSE),FALSE))</f>
        <v/>
      </c>
      <c r="AK40" s="1">
        <f>IF(ISERROR(VLOOKUP($B40,[1]Cost!$C$5:$CZ$500,VLOOKUP(AK$9,'[1]Table Name'!$G$2:$H$100,2,FALSE),FALSE)),"",VLOOKUP($B40,[1]Cost!$C$5:$CZ$500,VLOOKUP(AK$9,'[1]Table Name'!$G$2:$H$100,2,FALSE),FALSE))</f>
        <v/>
      </c>
      <c r="AL40" s="1">
        <f>IF(ISERROR(VLOOKUP($B40,[1]Cost!$C$5:$CZ$500,VLOOKUP(AL$9,'[1]Table Name'!$G$2:$H$100,2,FALSE),FALSE)),"",VLOOKUP($B40,[1]Cost!$C$5:$CZ$500,VLOOKUP(AL$9,'[1]Table Name'!$G$2:$H$100,2,FALSE),FALSE))</f>
        <v/>
      </c>
      <c r="AM40" s="1">
        <f>IF(ISERROR(VLOOKUP($B40,[1]Cost!$C$5:$CZ$500,VLOOKUP(AM$9,'[1]Table Name'!$G$2:$H$100,2,FALSE),FALSE)),"",VLOOKUP($B40,[1]Cost!$C$5:$CZ$500,VLOOKUP(AM$9,'[1]Table Name'!$G$2:$H$100,2,FALSE),FALSE))</f>
        <v/>
      </c>
      <c r="AN40" s="1">
        <f>IF(ISERROR(VLOOKUP($B40,[1]Cost!$C$5:$CZ$500,VLOOKUP(AN$9,'[1]Table Name'!$G$2:$H$100,2,FALSE),FALSE)),"",VLOOKUP($B40,[1]Cost!$C$5:$CZ$500,VLOOKUP(AN$9,'[1]Table Name'!$G$2:$H$100,2,FALSE),FALSE))</f>
        <v/>
      </c>
      <c r="AO40" s="1">
        <f>IF(ISERROR(VLOOKUP($B40,[1]Cost!$C$5:$CZ$500,VLOOKUP(AO$9,'[1]Table Name'!$G$2:$H$100,2,FALSE),FALSE)),"",VLOOKUP($B40,[1]Cost!$C$5:$CZ$500,VLOOKUP(AO$9,'[1]Table Name'!$G$2:$H$100,2,FALSE),FALSE))</f>
        <v/>
      </c>
      <c r="AP40" s="1">
        <f>IF(ISERROR(VLOOKUP($B40,[1]Cost!$C$5:$CZ$500,VLOOKUP(AP$9,'[1]Table Name'!$G$2:$H$100,2,FALSE),FALSE)),"",VLOOKUP($B40,[1]Cost!$C$5:$CZ$500,VLOOKUP(AP$9,'[1]Table Name'!$G$2:$H$100,2,FALSE),FALSE))</f>
        <v/>
      </c>
      <c r="AQ40" s="1">
        <f>IF(ISERROR(VLOOKUP($B40,[1]Cost!$C$5:$CZ$500,VLOOKUP(AQ$9,'[1]Table Name'!$G$2:$H$100,2,FALSE),FALSE)),"",VLOOKUP($B40,[1]Cost!$C$5:$CZ$500,VLOOKUP(AQ$9,'[1]Table Name'!$G$2:$H$100,2,FALSE),FALSE))</f>
        <v/>
      </c>
      <c r="AR40" s="1">
        <f>IF(ISERROR(VLOOKUP($B40,[1]Cost!$C$5:$CZ$500,VLOOKUP(AR$9,'[1]Table Name'!$G$2:$H$100,2,FALSE),FALSE)),"",VLOOKUP($B40,[1]Cost!$C$5:$CZ$500,VLOOKUP(AR$9,'[1]Table Name'!$G$2:$H$100,2,FALSE),FALSE))</f>
        <v/>
      </c>
      <c r="AS40" s="1">
        <f>IF(ISERROR(VLOOKUP($B40,[1]Cost!$C$5:$CZ$500,VLOOKUP(AS$9,'[1]Table Name'!$G$2:$H$100,2,FALSE),FALSE)),"",VLOOKUP($B40,[1]Cost!$C$5:$CZ$500,VLOOKUP(AS$9,'[1]Table Name'!$G$2:$H$100,2,FALSE),FALSE))</f>
        <v/>
      </c>
      <c r="AT40" s="1">
        <f>IF(ISERROR(VLOOKUP($B40,[1]Cost!$C$5:$CZ$500,VLOOKUP(AT$9,'[1]Table Name'!$G$2:$H$100,2,FALSE),FALSE)),"",VLOOKUP($B40,[1]Cost!$C$5:$CZ$500,VLOOKUP(AT$9,'[1]Table Name'!$G$2:$H$100,2,FALSE),FALSE))</f>
        <v/>
      </c>
      <c r="AU40" s="1">
        <f>IF(ISERROR(VLOOKUP($B40,[1]Cost!$C$5:$CZ$500,VLOOKUP(AU$9,'[1]Table Name'!$G$2:$H$100,2,FALSE),FALSE)),"",VLOOKUP($B40,[1]Cost!$C$5:$CZ$500,VLOOKUP(AU$9,'[1]Table Name'!$G$2:$H$100,2,FALSE),FALSE))</f>
        <v/>
      </c>
      <c r="AV40" s="1">
        <f>IF(ISERROR(VLOOKUP($B40,[1]Cost!$C$5:$CZ$500,VLOOKUP(AV$9,'[1]Table Name'!$G$2:$H$100,2,FALSE),FALSE)),"",VLOOKUP($B40,[1]Cost!$C$5:$CZ$500,VLOOKUP(AV$9,'[1]Table Name'!$G$2:$H$100,2,FALSE),FALSE))</f>
        <v/>
      </c>
      <c r="AW40" s="1">
        <f>IF(ISERROR(VLOOKUP($B40,[1]Cost!$C$5:$CZ$500,VLOOKUP(AW$9,'[1]Table Name'!$G$2:$H$100,2,FALSE),FALSE)),"",VLOOKUP($B40,[1]Cost!$C$5:$CZ$500,VLOOKUP(AW$9,'[1]Table Name'!$G$2:$H$100,2,FALSE),FALSE))</f>
        <v/>
      </c>
      <c r="AX40" s="1">
        <f>IF(ISERROR(VLOOKUP($B40,[1]Cost!$C$5:$CZ$500,VLOOKUP(AX$9,'[1]Table Name'!$G$2:$H$100,2,FALSE),FALSE)),"",VLOOKUP($B40,[1]Cost!$C$5:$CZ$500,VLOOKUP(AX$9,'[1]Table Name'!$G$2:$H$100,2,FALSE),FALSE))</f>
        <v/>
      </c>
      <c r="AY40" s="1">
        <f>IF(ISERROR(VLOOKUP($B40,[1]Cost!$C$5:$CZ$500,VLOOKUP(AY$9,'[1]Table Name'!$G$2:$H$100,2,FALSE),FALSE)),"",VLOOKUP($B40,[1]Cost!$C$5:$CZ$500,VLOOKUP(AY$9,'[1]Table Name'!$G$2:$H$100,2,FALSE),FALSE))</f>
        <v/>
      </c>
      <c r="AZ40" s="1">
        <f>IF(ISERROR(VLOOKUP($B40,[1]Cost!$C$5:$CZ$500,VLOOKUP(AZ$9,'[1]Table Name'!$G$2:$H$100,2,FALSE),FALSE)),"",VLOOKUP($B40,[1]Cost!$C$5:$CZ$500,VLOOKUP(AZ$9,'[1]Table Name'!$G$2:$H$100,2,FALSE),FALSE))</f>
        <v/>
      </c>
      <c r="BA40" s="1">
        <f>IF(ISERROR(VLOOKUP($B40,[1]Cost!$C$5:$CZ$500,VLOOKUP(BA$9,'[1]Table Name'!$G$2:$H$100,2,FALSE),FALSE)),"",VLOOKUP($B40,[1]Cost!$C$5:$CZ$500,VLOOKUP(BA$9,'[1]Table Name'!$G$2:$H$100,2,FALSE),FALSE))</f>
        <v/>
      </c>
      <c r="BB40" s="1">
        <f>IF(ISERROR(VLOOKUP($B40,[1]Cost!$C$5:$CZ$500,VLOOKUP(BB$9,'[1]Table Name'!$G$2:$H$100,2,FALSE),FALSE)),"",VLOOKUP($B40,[1]Cost!$C$5:$CZ$500,VLOOKUP(BB$9,'[1]Table Name'!$G$2:$H$100,2,FALSE),FALSE))</f>
        <v/>
      </c>
      <c r="BC40" s="1">
        <f>IF(ISERROR(VLOOKUP($B40,[1]Cost!$C$5:$CZ$500,VLOOKUP(BC$9,'[1]Table Name'!$G$2:$H$100,2,FALSE),FALSE)),"",VLOOKUP($B40,[1]Cost!$C$5:$CZ$500,VLOOKUP(BC$9,'[1]Table Name'!$G$2:$H$100,2,FALSE),FALSE))</f>
        <v/>
      </c>
      <c r="BD40" s="1">
        <f>IF(ISERROR(VLOOKUP($B40,[1]Cost!$C$5:$CZ$500,VLOOKUP(BD$9,'[1]Table Name'!$G$2:$H$100,2,FALSE),FALSE)),"",VLOOKUP($B40,[1]Cost!$C$5:$CZ$500,VLOOKUP(BD$9,'[1]Table Name'!$G$2:$H$100,2,FALSE),FALSE))</f>
        <v/>
      </c>
      <c r="BE40" s="1">
        <f>IF(ISERROR(VLOOKUP($B40,[1]Cost!$C$5:$CZ$500,VLOOKUP(BE$9,'[1]Table Name'!$G$2:$H$100,2,FALSE),FALSE)),"",VLOOKUP($B40,[1]Cost!$C$5:$CZ$500,VLOOKUP(BE$9,'[1]Table Name'!$G$2:$H$100,2,FALSE),FALSE))</f>
        <v/>
      </c>
      <c r="BF40" s="1">
        <f>IF(ISERROR(VLOOKUP($B40,[1]Cost!$C$5:$CZ$500,VLOOKUP(BF$9,'[1]Table Name'!$G$2:$H$100,2,FALSE),FALSE)),"",VLOOKUP($B40,[1]Cost!$C$5:$CZ$500,VLOOKUP(BF$9,'[1]Table Name'!$G$2:$H$100,2,FALSE),FALSE))</f>
        <v/>
      </c>
      <c r="BG40" s="1">
        <f>IF(ISERROR(VLOOKUP($B40,[1]Cost!$C$5:$CZ$500,VLOOKUP(BG$9,'[1]Table Name'!$G$2:$H$100,2,FALSE),FALSE)),"",VLOOKUP($B40,[1]Cost!$C$5:$CZ$500,VLOOKUP(BG$9,'[1]Table Name'!$G$2:$H$100,2,FALSE),FALSE))</f>
        <v/>
      </c>
      <c r="BH40" s="1">
        <f>IF(ISERROR(VLOOKUP($B40,[1]Cost!$C$5:$CZ$500,VLOOKUP(BH$9,'[1]Table Name'!$G$2:$H$100,2,FALSE),FALSE)),"",VLOOKUP($B40,[1]Cost!$C$5:$CZ$500,VLOOKUP(BH$9,'[1]Table Name'!$G$2:$H$100,2,FALSE),FALSE))</f>
        <v/>
      </c>
      <c r="BI40" s="1">
        <f>IF(ISERROR(VLOOKUP($B40,[1]Cost!$C$5:$CZ$500,VLOOKUP(BI$9,'[1]Table Name'!$G$2:$H$100,2,FALSE),FALSE)),"",VLOOKUP($B40,[1]Cost!$C$5:$CZ$500,VLOOKUP(BI$9,'[1]Table Name'!$G$2:$H$100,2,FALSE),FALSE))</f>
        <v/>
      </c>
      <c r="BJ40" s="1">
        <f>IF(ISERROR(VLOOKUP($B40,[1]Cost!$C$5:$CZ$500,VLOOKUP(BJ$9,'[1]Table Name'!$G$2:$H$100,2,FALSE),FALSE)),"",VLOOKUP($B40,[1]Cost!$C$5:$CZ$500,VLOOKUP(BJ$9,'[1]Table Name'!$G$2:$H$100,2,FALSE),FALSE))</f>
        <v/>
      </c>
      <c r="BK40" s="1">
        <f>IF(ISERROR(VLOOKUP($B40,[1]Cost!$C$5:$CZ$500,VLOOKUP(BK$9,'[1]Table Name'!$G$2:$H$100,2,FALSE),FALSE)),"",VLOOKUP($B40,[1]Cost!$C$5:$CZ$500,VLOOKUP(BK$9,'[1]Table Name'!$G$2:$H$100,2,FALSE),FALSE))</f>
        <v/>
      </c>
      <c r="BL40" s="1">
        <f>IF(ISERROR(VLOOKUP($B40,[1]Cost!$C$5:$CZ$500,VLOOKUP(BL$9,'[1]Table Name'!$G$2:$H$100,2,FALSE),FALSE)),"",VLOOKUP($B40,[1]Cost!$C$5:$CZ$500,VLOOKUP(BL$9,'[1]Table Name'!$G$2:$H$100,2,FALSE),FALSE))</f>
        <v/>
      </c>
      <c r="BM40" s="1">
        <f>IF(ISERROR(VLOOKUP($B40,[1]Cost!$C$5:$CZ$500,VLOOKUP(BM$9,'[1]Table Name'!$G$2:$H$100,2,FALSE),FALSE)),"",VLOOKUP($B40,[1]Cost!$C$5:$CZ$500,VLOOKUP(BM$9,'[1]Table Name'!$G$2:$H$100,2,FALSE),FALSE))</f>
        <v/>
      </c>
      <c r="BN40" s="1">
        <f>IF(ISERROR(VLOOKUP($B40,[1]Cost!$C$5:$CZ$500,VLOOKUP(BN$9,'[1]Table Name'!$G$2:$H$100,2,FALSE),FALSE)),"",VLOOKUP($B40,[1]Cost!$C$5:$CZ$500,VLOOKUP(BN$9,'[1]Table Name'!$G$2:$H$100,2,FALSE),FALSE))</f>
        <v/>
      </c>
      <c r="BO40" s="1">
        <f>IF(ISERROR(VLOOKUP($B40,[1]Cost!$C$5:$CZ$500,VLOOKUP(BO$9,'[1]Table Name'!$G$2:$H$100,2,FALSE),FALSE)),"",VLOOKUP($B40,[1]Cost!$C$5:$CZ$500,VLOOKUP(BO$9,'[1]Table Name'!$G$2:$H$100,2,FALSE),FALSE))</f>
        <v/>
      </c>
      <c r="BP40" s="1">
        <f>IF(ISERROR(VLOOKUP($B40,[1]Cost!$C$5:$CZ$500,VLOOKUP(BP$9,'[1]Table Name'!$G$2:$H$100,2,FALSE),FALSE)),"",VLOOKUP($B40,[1]Cost!$C$5:$CZ$500,VLOOKUP(BP$9,'[1]Table Name'!$G$2:$H$100,2,FALSE),FALSE))</f>
        <v/>
      </c>
      <c r="BQ40" s="1">
        <f>IF(ISERROR(VLOOKUP($B40,[1]Cost!$C$5:$CZ$500,VLOOKUP(BQ$9,'[1]Table Name'!$G$2:$H$100,2,FALSE),FALSE)),"",VLOOKUP($B40,[1]Cost!$C$5:$CZ$500,VLOOKUP(BQ$9,'[1]Table Name'!$G$2:$H$100,2,FALSE),FALSE))</f>
        <v/>
      </c>
      <c r="BR40" s="1">
        <f>IF(ISERROR(VLOOKUP($B40,[1]Cost!$C$5:$CZ$500,VLOOKUP(BR$9,'[1]Table Name'!$G$2:$H$100,2,FALSE),FALSE)),"",VLOOKUP($B40,[1]Cost!$C$5:$CZ$500,VLOOKUP(BR$9,'[1]Table Name'!$G$2:$H$100,2,FALSE),FALSE))</f>
        <v/>
      </c>
      <c r="BS40" s="1">
        <f>IF(ISERROR(VLOOKUP($B40,[1]Cost!$C$5:$CZ$500,VLOOKUP(BS$9,'[1]Table Name'!$G$2:$H$100,2,FALSE),FALSE)),"",VLOOKUP($B40,[1]Cost!$C$5:$CZ$500,VLOOKUP(BS$9,'[1]Table Name'!$G$2:$H$100,2,FALSE),FALSE))</f>
        <v/>
      </c>
      <c r="BT40" s="1">
        <f>IF(ISERROR(VLOOKUP($B40,[1]Cost!$C$5:$CZ$500,VLOOKUP(BT$9,'[1]Table Name'!$G$2:$H$100,2,FALSE),FALSE)),"",VLOOKUP($B40,[1]Cost!$C$5:$CZ$500,VLOOKUP(BT$9,'[1]Table Name'!$G$2:$H$100,2,FALSE),FALSE))</f>
        <v/>
      </c>
      <c r="BU40" s="1">
        <f>IF(ISERROR(VLOOKUP($B40,[1]Cost!$C$5:$CZ$500,VLOOKUP(BU$9,'[1]Table Name'!$G$2:$H$100,2,FALSE),FALSE)),"",VLOOKUP($B40,[1]Cost!$C$5:$CZ$500,VLOOKUP(BU$9,'[1]Table Name'!$G$2:$H$100,2,FALSE),FALSE))</f>
        <v/>
      </c>
      <c r="BV40" s="1">
        <f>IF(ISERROR(VLOOKUP($B40,[1]Cost!$C$5:$CZ$500,VLOOKUP(BV$9,'[1]Table Name'!$G$2:$H$100,2,FALSE),FALSE)),"",VLOOKUP($B40,[1]Cost!$C$5:$CZ$500,VLOOKUP(BV$9,'[1]Table Name'!$G$2:$H$100,2,FALSE),FALSE))</f>
        <v/>
      </c>
      <c r="BW40" s="1">
        <f>IF(ISERROR(VLOOKUP($B40,[1]Cost!$C$5:$CZ$500,VLOOKUP(BW$9,'[1]Table Name'!$G$2:$H$100,2,FALSE),FALSE)),"",VLOOKUP($B40,[1]Cost!$C$5:$CZ$500,VLOOKUP(BW$9,'[1]Table Name'!$G$2:$H$100,2,FALSE),FALSE))</f>
        <v/>
      </c>
      <c r="BX40" s="1">
        <f>IF(ISERROR(VLOOKUP($B40,[1]Cost!$C$5:$CZ$500,VLOOKUP(BX$9,'[1]Table Name'!$G$2:$H$100,2,FALSE),FALSE)),"",VLOOKUP($B40,[1]Cost!$C$5:$CZ$500,VLOOKUP(BX$9,'[1]Table Name'!$G$2:$H$100,2,FALSE),FALSE))</f>
        <v/>
      </c>
      <c r="BY40" s="1">
        <f>IF(ISERROR(VLOOKUP($B40,[1]Cost!$C$5:$CZ$500,VLOOKUP(BY$9,'[1]Table Name'!$G$2:$H$100,2,FALSE),FALSE)),"",VLOOKUP($B40,[1]Cost!$C$5:$CZ$500,VLOOKUP(BY$9,'[1]Table Name'!$G$2:$H$100,2,FALSE),FALSE))</f>
        <v/>
      </c>
      <c r="BZ40" s="137">
        <f>IF(ISERROR(VLOOKUP($B40,[1]Cost!$C$5:$CZ$500,VLOOKUP(BZ$9,'[1]Table Name'!$G$2:$H$100,2,FALSE),FALSE)),"",VLOOKUP($B40,[1]Cost!$C$5:$CZ$500,VLOOKUP(BZ$9,'[1]Table Name'!$G$2:$H$100,2,FALSE),FALSE))</f>
        <v/>
      </c>
      <c r="CA40" s="1">
        <f>IF(ISERROR(VLOOKUP($B40,[1]Cost!$C$5:$CZ$500,VLOOKUP(CA$9,'[1]Table Name'!$G$2:$H$100,2,FALSE),FALSE)),"",VLOOKUP($B40,[1]Cost!$C$5:$CZ$500,VLOOKUP(CA$9,'[1]Table Name'!$G$2:$H$100,2,FALSE),FALSE))</f>
        <v/>
      </c>
      <c r="CB40" s="1">
        <f>IF(ISERROR(VLOOKUP($B40,[1]Cost!$C$5:$CZ$500,VLOOKUP(CB$9,'[1]Table Name'!$G$2:$H$100,2,FALSE),FALSE)),"",VLOOKUP($B40,[1]Cost!$C$5:$CZ$500,VLOOKUP(CB$9,'[1]Table Name'!$G$2:$H$100,2,FALSE),FALSE))</f>
        <v/>
      </c>
      <c r="CC40" s="1">
        <f>IF(ISERROR(VLOOKUP($B40,[1]Cost!$C$5:$CZ$500,VLOOKUP(CC$9,'[1]Table Name'!$G$2:$H$100,2,FALSE),FALSE)),"",VLOOKUP($B40,[1]Cost!$C$5:$CZ$500,VLOOKUP(CC$9,'[1]Table Name'!$G$2:$H$100,2,FALSE),FALSE))</f>
        <v/>
      </c>
      <c r="CD40" s="3" t="n"/>
      <c r="CE40" s="3" t="n"/>
      <c r="CF40" s="3" t="n"/>
      <c r="CG40" s="3" t="n"/>
      <c r="CH40" s="3" t="n"/>
      <c r="CI40" s="3" t="n"/>
      <c r="CJ40" s="3" t="n"/>
    </row>
    <row r="41">
      <c r="B41" s="1">
        <f t="array" ref="B41">IF(ISERROR(INDEX([1]Cost!$C$5:$C$361,MATCH(0,COUNTIF(B$9:B40,[1]Cost!$C$5:$C$361)+([1]Cost!$D$5:$D$361&lt;&gt;$B$4),0))),"",INDEX([1]Cost!$C$5:$C$361,MATCH(0,COUNTIF(B$9:B40,[1]Cost!$C$5:$C$361)+([1]Cost!$D$5:$D$361&lt;&gt;$B$4),0)))</f>
        <v/>
      </c>
      <c r="C41" s="1">
        <f>IF(ISERROR(VLOOKUP($B41,[1]Cost!$C$5:$CZ$500,VLOOKUP(C$9,'[1]Table Name'!$G$2:$H$100,2,FALSE),FALSE)),"",VLOOKUP($B41,[1]Cost!$C$5:$CZ$500,VLOOKUP(C$9,'[1]Table Name'!$G$2:$H$100,2,FALSE),FALSE))</f>
        <v/>
      </c>
      <c r="D41" s="1">
        <f>IF(ISERROR(VLOOKUP($B41,[1]Cost!$C$5:$CZ$500,VLOOKUP(D$9,'[1]Table Name'!$G$2:$H$100,2,FALSE),FALSE)),"",VLOOKUP($B41,[1]Cost!$C$5:$CZ$500,VLOOKUP(D$9,'[1]Table Name'!$G$2:$H$100,2,FALSE),FALSE))</f>
        <v/>
      </c>
      <c r="E41" s="1">
        <f>IF(ISERROR(VLOOKUP($B41,[1]Cost!$C$5:$CZ$500,VLOOKUP(E$9,'[1]Table Name'!$G$2:$H$100,2,FALSE),FALSE)),"",VLOOKUP($B41,[1]Cost!$C$5:$CZ$500,VLOOKUP(E$9,'[1]Table Name'!$G$2:$H$100,2,FALSE),FALSE))</f>
        <v/>
      </c>
      <c r="F41" s="1">
        <f>IF(ISERROR(VLOOKUP($B41,[1]Cost!$C$5:$CZ$500,VLOOKUP(F$9,'[1]Table Name'!$G$2:$H$100,2,FALSE),FALSE)),"",VLOOKUP($B41,[1]Cost!$C$5:$CZ$500,VLOOKUP(F$9,'[1]Table Name'!$G$2:$H$100,2,FALSE),FALSE))</f>
        <v/>
      </c>
      <c r="G41" s="1">
        <f>IF(ISERROR(VLOOKUP($B41,[1]Cost!$C$5:$CZ$500,VLOOKUP(G$9,'[1]Table Name'!$G$2:$H$100,2,FALSE),FALSE)),"",VLOOKUP($B41,[1]Cost!$C$5:$CZ$500,VLOOKUP(G$9,'[1]Table Name'!$G$2:$H$100,2,FALSE),FALSE))</f>
        <v/>
      </c>
      <c r="H41" s="1">
        <f>IF(ISERROR(VLOOKUP($B41,[1]Cost!$C$5:$CZ$500,VLOOKUP(H$9,'[1]Table Name'!$G$2:$H$100,2,FALSE),FALSE)),"",VLOOKUP($B41,[1]Cost!$C$5:$CZ$500,VLOOKUP(H$9,'[1]Table Name'!$G$2:$H$100,2,FALSE),FALSE))</f>
        <v/>
      </c>
      <c r="I41" s="1">
        <f>IF(ISERROR(VLOOKUP($B41,[1]Cost!$C$5:$CZ$500,VLOOKUP(I$9,'[1]Table Name'!$G$2:$H$100,2,FALSE),FALSE)),"",VLOOKUP($B41,[1]Cost!$C$5:$CZ$500,VLOOKUP(I$9,'[1]Table Name'!$G$2:$H$100,2,FALSE),FALSE))</f>
        <v/>
      </c>
      <c r="J41" s="1">
        <f>IF(ISERROR(VLOOKUP($B41,[1]Cost!$C$5:$CZ$500,VLOOKUP(J$9,'[1]Table Name'!$G$2:$H$100,2,FALSE),FALSE)),"",VLOOKUP($B41,[1]Cost!$C$5:$CZ$500,VLOOKUP(J$9,'[1]Table Name'!$G$2:$H$100,2,FALSE),FALSE))</f>
        <v/>
      </c>
      <c r="K41" s="1">
        <f>IF(ISERROR(VLOOKUP($B41,[1]Cost!$C$5:$CZ$500,VLOOKUP(K$9,'[1]Table Name'!$G$2:$H$100,2,FALSE),FALSE)),"",VLOOKUP($B41,[1]Cost!$C$5:$CZ$500,VLOOKUP(K$9,'[1]Table Name'!$G$2:$H$100,2,FALSE),FALSE))</f>
        <v/>
      </c>
      <c r="L41" s="1">
        <f>IF(ISERROR(VLOOKUP($B41,[1]Cost!$C$5:$CZ$500,VLOOKUP(L$9,'[1]Table Name'!$G$2:$H$100,2,FALSE),FALSE)),"",VLOOKUP($B41,[1]Cost!$C$5:$CZ$500,VLOOKUP(L$9,'[1]Table Name'!$G$2:$H$100,2,FALSE),FALSE))</f>
        <v/>
      </c>
      <c r="M41" s="1">
        <f>IF(ISERROR(VLOOKUP($B41,[1]Cost!$C$5:$CZ$500,VLOOKUP(M$9,'[1]Table Name'!$G$2:$H$100,2,FALSE),FALSE)),"",VLOOKUP($B41,[1]Cost!$C$5:$CZ$500,VLOOKUP(M$9,'[1]Table Name'!$G$2:$H$100,2,FALSE),FALSE))</f>
        <v/>
      </c>
      <c r="N41" s="1">
        <f>IF(ISERROR(VLOOKUP($B41,[1]Cost!$C$5:$CZ$500,VLOOKUP(N$9,'[1]Table Name'!$G$2:$H$100,2,FALSE),FALSE)),"",VLOOKUP($B41,[1]Cost!$C$5:$CZ$500,VLOOKUP(N$9,'[1]Table Name'!$G$2:$H$100,2,FALSE),FALSE))</f>
        <v/>
      </c>
      <c r="O41" s="1">
        <f>IF(ISERROR(VLOOKUP($B41,[1]Cost!$C$5:$CZ$500,VLOOKUP(O$9,'[1]Table Name'!$G$2:$H$100,2,FALSE),FALSE)),"",VLOOKUP($B41,[1]Cost!$C$5:$CZ$500,VLOOKUP(O$9,'[1]Table Name'!$G$2:$H$100,2,FALSE),FALSE))</f>
        <v/>
      </c>
      <c r="P41" s="1">
        <f>IF(ISERROR(VLOOKUP($B41,[1]Cost!$C$5:$CZ$500,VLOOKUP(P$9,'[1]Table Name'!$G$2:$H$100,2,FALSE),FALSE)),"",VLOOKUP($B41,[1]Cost!$C$5:$CZ$500,VLOOKUP(P$9,'[1]Table Name'!$G$2:$H$100,2,FALSE),FALSE))</f>
        <v/>
      </c>
      <c r="Q41" s="1">
        <f>IF(ISERROR(VLOOKUP($B41,[1]Cost!$C$5:$CZ$500,VLOOKUP(Q$9,'[1]Table Name'!$G$2:$H$100,2,FALSE),FALSE)),"",VLOOKUP($B41,[1]Cost!$C$5:$CZ$500,VLOOKUP(Q$9,'[1]Table Name'!$G$2:$H$100,2,FALSE),FALSE))</f>
        <v/>
      </c>
      <c r="R41" s="1">
        <f>IF(ISERROR(VLOOKUP($B41,[1]Cost!$C$5:$CZ$500,VLOOKUP(R$9,'[1]Table Name'!$G$2:$H$100,2,FALSE),FALSE)),"",VLOOKUP($B41,[1]Cost!$C$5:$CZ$500,VLOOKUP(R$9,'[1]Table Name'!$G$2:$H$100,2,FALSE),FALSE))</f>
        <v/>
      </c>
      <c r="S41" s="1">
        <f>IF(ISERROR(VLOOKUP($B41,[1]Cost!$C$5:$CZ$500,VLOOKUP(S$9,'[1]Table Name'!$G$2:$H$100,2,FALSE),FALSE)),"",VLOOKUP($B41,[1]Cost!$C$5:$CZ$500,VLOOKUP(S$9,'[1]Table Name'!$G$2:$H$100,2,FALSE),FALSE))</f>
        <v/>
      </c>
      <c r="T41" s="1">
        <f>IF(ISERROR(VLOOKUP($B41,[1]Cost!$C$5:$CZ$500,VLOOKUP(T$9,'[1]Table Name'!$G$2:$H$100,2,FALSE),FALSE)),"",VLOOKUP($B41,[1]Cost!$C$5:$CZ$500,VLOOKUP(T$9,'[1]Table Name'!$G$2:$H$100,2,FALSE),FALSE))</f>
        <v/>
      </c>
      <c r="U41" s="1">
        <f>IF(ISERROR(VLOOKUP($B41,[1]Cost!$C$5:$CZ$500,VLOOKUP(U$9,'[1]Table Name'!$G$2:$H$100,2,FALSE),FALSE)),"",VLOOKUP($B41,[1]Cost!$C$5:$CZ$500,VLOOKUP(U$9,'[1]Table Name'!$G$2:$H$100,2,FALSE),FALSE))</f>
        <v/>
      </c>
      <c r="V41" s="1">
        <f>IF(ISERROR(VLOOKUP($B41,[1]Cost!$C$5:$CZ$500,VLOOKUP(V$9,'[1]Table Name'!$G$2:$H$100,2,FALSE),FALSE)),"",VLOOKUP($B41,[1]Cost!$C$5:$CZ$500,VLOOKUP(V$9,'[1]Table Name'!$G$2:$H$100,2,FALSE),FALSE))</f>
        <v/>
      </c>
      <c r="W41" s="1">
        <f>IF(ISERROR(VLOOKUP($B41,[1]Cost!$C$5:$CZ$500,VLOOKUP(W$9,'[1]Table Name'!$G$2:$H$100,2,FALSE),FALSE)),"",VLOOKUP($B41,[1]Cost!$C$5:$CZ$500,VLOOKUP(W$9,'[1]Table Name'!$G$2:$H$100,2,FALSE),FALSE))</f>
        <v/>
      </c>
      <c r="X41" s="1">
        <f>IF(ISERROR(VLOOKUP($B41,[1]Cost!$C$5:$CZ$500,VLOOKUP(X$9,'[1]Table Name'!$G$2:$H$100,2,FALSE),FALSE)),0,VLOOKUP($B41,[1]Cost!$C$5:$CZ$500,VLOOKUP(X$9,'[1]Table Name'!$G$2:$H$100,2,FALSE),FALSE))</f>
        <v/>
      </c>
      <c r="Y41" s="1">
        <f>IF(ISERROR(VLOOKUP($B41,[1]Cost!$C$5:$CZ$500,VLOOKUP(Y$9,'[1]Table Name'!$G$2:$H$100,2,FALSE),FALSE)),"",VLOOKUP($B41,[1]Cost!$C$5:$CZ$500,VLOOKUP(Y$9,'[1]Table Name'!$G$2:$H$100,2,FALSE),FALSE))</f>
        <v/>
      </c>
      <c r="Z41" s="11">
        <f>IF(ISERROR(VLOOKUP($B41,[1]Cost!$C$5:$CZ$500,VLOOKUP(Z$9,'[1]Table Name'!$G$2:$H$100,2,FALSE),FALSE)),"",VLOOKUP($B41,[1]Cost!$C$5:$CZ$500,VLOOKUP(Z$9,'[1]Table Name'!$G$2:$H$100,2,FALSE),FALSE))</f>
        <v/>
      </c>
      <c r="AA41" s="1">
        <f>IF(ISERROR(VLOOKUP($B41,[1]Cost!$C$5:$CZ$500,VLOOKUP(AA$9,'[1]Table Name'!$G$2:$H$100,2,FALSE),FALSE)),"",VLOOKUP($B41,[1]Cost!$C$5:$CZ$500,VLOOKUP(AA$9,'[1]Table Name'!$G$2:$H$100,2,FALSE),FALSE))</f>
        <v/>
      </c>
      <c r="AB41" s="1">
        <f>IF(ISERROR(VLOOKUP($B41,[1]Cost!$C$5:$CZ$500,VLOOKUP(AB$9,'[1]Table Name'!$G$2:$H$100,2,FALSE),FALSE)),"",VLOOKUP($B41,[1]Cost!$C$5:$CZ$500,VLOOKUP(AB$9,'[1]Table Name'!$G$2:$H$100,2,FALSE),FALSE))</f>
        <v/>
      </c>
      <c r="AC41" s="1">
        <f>IF(ISERROR(VLOOKUP($B41,[1]Cost!$C$5:$CZ$500,VLOOKUP(AC$9,'[1]Table Name'!$G$2:$H$100,2,FALSE),FALSE)),"",VLOOKUP($B41,[1]Cost!$C$5:$CZ$500,VLOOKUP(AC$9,'[1]Table Name'!$G$2:$H$100,2,FALSE),FALSE))</f>
        <v/>
      </c>
      <c r="AD41" s="1">
        <f>IF(ISERROR(VLOOKUP($B41,[1]Cost!$C$5:$CZ$500,VLOOKUP(AD$9,'[1]Table Name'!$G$2:$H$100,2,FALSE),FALSE)),"",VLOOKUP($B41,[1]Cost!$C$5:$CZ$500,VLOOKUP(AD$9,'[1]Table Name'!$G$2:$H$100,2,FALSE),FALSE))</f>
        <v/>
      </c>
      <c r="AE41" s="1">
        <f>IF(ISERROR(VLOOKUP($B41,[1]Cost!$C$5:$CZ$500,VLOOKUP(AE$9,'[1]Table Name'!$G$2:$H$100,2,FALSE),FALSE)),"",VLOOKUP($B41,[1]Cost!$C$5:$CZ$500,VLOOKUP(AE$9,'[1]Table Name'!$G$2:$H$100,2,FALSE),FALSE))</f>
        <v/>
      </c>
      <c r="AF41" s="1">
        <f>IF(ISERROR(VLOOKUP($B41,[1]Cost!$C$5:$CZ$500,VLOOKUP(AF$9,'[1]Table Name'!$G$2:$H$100,2,FALSE),FALSE)),"",VLOOKUP($B41,[1]Cost!$C$5:$CZ$500,VLOOKUP(AF$9,'[1]Table Name'!$G$2:$H$100,2,FALSE),FALSE))</f>
        <v/>
      </c>
      <c r="AG41" s="1">
        <f>IF(ISERROR(VLOOKUP($B41,[1]Cost!$C$5:$CZ$500,VLOOKUP(AG$9,'[1]Table Name'!$G$2:$H$100,2,FALSE),FALSE)),"",VLOOKUP($B41,[1]Cost!$C$5:$CZ$500,VLOOKUP(AG$9,'[1]Table Name'!$G$2:$H$100,2,FALSE),FALSE))</f>
        <v/>
      </c>
      <c r="AH41" s="1">
        <f>IF(ISERROR(VLOOKUP($B41,[1]Cost!$C$5:$CZ$500,VLOOKUP(AH$9,'[1]Table Name'!$G$2:$H$100,2,FALSE),FALSE)),"",VLOOKUP($B41,[1]Cost!$C$5:$CZ$500,VLOOKUP(AH$9,'[1]Table Name'!$G$2:$H$100,2,FALSE),FALSE))</f>
        <v/>
      </c>
      <c r="AI41" s="1">
        <f>IF(ISERROR(VLOOKUP($B41,[1]Cost!$C$5:$CZ$500,VLOOKUP(AI$9,'[1]Table Name'!$G$2:$H$100,2,FALSE),FALSE)),"",VLOOKUP($B41,[1]Cost!$C$5:$CZ$500,VLOOKUP(AI$9,'[1]Table Name'!$G$2:$H$100,2,FALSE),FALSE))</f>
        <v/>
      </c>
      <c r="AJ41" s="1">
        <f>IF(ISERROR(VLOOKUP($B41,[1]Cost!$C$5:$CZ$500,VLOOKUP(AJ$9,'[1]Table Name'!$G$2:$H$100,2,FALSE),FALSE)),"",VLOOKUP($B41,[1]Cost!$C$5:$CZ$500,VLOOKUP(AJ$9,'[1]Table Name'!$G$2:$H$100,2,FALSE),FALSE))</f>
        <v/>
      </c>
      <c r="AK41" s="1">
        <f>IF(ISERROR(VLOOKUP($B41,[1]Cost!$C$5:$CZ$500,VLOOKUP(AK$9,'[1]Table Name'!$G$2:$H$100,2,FALSE),FALSE)),"",VLOOKUP($B41,[1]Cost!$C$5:$CZ$500,VLOOKUP(AK$9,'[1]Table Name'!$G$2:$H$100,2,FALSE),FALSE))</f>
        <v/>
      </c>
      <c r="AL41" s="1">
        <f>IF(ISERROR(VLOOKUP($B41,[1]Cost!$C$5:$CZ$500,VLOOKUP(AL$9,'[1]Table Name'!$G$2:$H$100,2,FALSE),FALSE)),"",VLOOKUP($B41,[1]Cost!$C$5:$CZ$500,VLOOKUP(AL$9,'[1]Table Name'!$G$2:$H$100,2,FALSE),FALSE))</f>
        <v/>
      </c>
      <c r="AM41" s="1">
        <f>IF(ISERROR(VLOOKUP($B41,[1]Cost!$C$5:$CZ$500,VLOOKUP(AM$9,'[1]Table Name'!$G$2:$H$100,2,FALSE),FALSE)),"",VLOOKUP($B41,[1]Cost!$C$5:$CZ$500,VLOOKUP(AM$9,'[1]Table Name'!$G$2:$H$100,2,FALSE),FALSE))</f>
        <v/>
      </c>
      <c r="AN41" s="1">
        <f>IF(ISERROR(VLOOKUP($B41,[1]Cost!$C$5:$CZ$500,VLOOKUP(AN$9,'[1]Table Name'!$G$2:$H$100,2,FALSE),FALSE)),"",VLOOKUP($B41,[1]Cost!$C$5:$CZ$500,VLOOKUP(AN$9,'[1]Table Name'!$G$2:$H$100,2,FALSE),FALSE))</f>
        <v/>
      </c>
      <c r="AO41" s="1">
        <f>IF(ISERROR(VLOOKUP($B41,[1]Cost!$C$5:$CZ$500,VLOOKUP(AO$9,'[1]Table Name'!$G$2:$H$100,2,FALSE),FALSE)),"",VLOOKUP($B41,[1]Cost!$C$5:$CZ$500,VLOOKUP(AO$9,'[1]Table Name'!$G$2:$H$100,2,FALSE),FALSE))</f>
        <v/>
      </c>
      <c r="AP41" s="1">
        <f>IF(ISERROR(VLOOKUP($B41,[1]Cost!$C$5:$CZ$500,VLOOKUP(AP$9,'[1]Table Name'!$G$2:$H$100,2,FALSE),FALSE)),"",VLOOKUP($B41,[1]Cost!$C$5:$CZ$500,VLOOKUP(AP$9,'[1]Table Name'!$G$2:$H$100,2,FALSE),FALSE))</f>
        <v/>
      </c>
      <c r="AQ41" s="1">
        <f>IF(ISERROR(VLOOKUP($B41,[1]Cost!$C$5:$CZ$500,VLOOKUP(AQ$9,'[1]Table Name'!$G$2:$H$100,2,FALSE),FALSE)),"",VLOOKUP($B41,[1]Cost!$C$5:$CZ$500,VLOOKUP(AQ$9,'[1]Table Name'!$G$2:$H$100,2,FALSE),FALSE))</f>
        <v/>
      </c>
      <c r="AR41" s="1">
        <f>IF(ISERROR(VLOOKUP($B41,[1]Cost!$C$5:$CZ$500,VLOOKUP(AR$9,'[1]Table Name'!$G$2:$H$100,2,FALSE),FALSE)),"",VLOOKUP($B41,[1]Cost!$C$5:$CZ$500,VLOOKUP(AR$9,'[1]Table Name'!$G$2:$H$100,2,FALSE),FALSE))</f>
        <v/>
      </c>
      <c r="AS41" s="1">
        <f>IF(ISERROR(VLOOKUP($B41,[1]Cost!$C$5:$CZ$500,VLOOKUP(AS$9,'[1]Table Name'!$G$2:$H$100,2,FALSE),FALSE)),"",VLOOKUP($B41,[1]Cost!$C$5:$CZ$500,VLOOKUP(AS$9,'[1]Table Name'!$G$2:$H$100,2,FALSE),FALSE))</f>
        <v/>
      </c>
      <c r="AT41" s="1">
        <f>IF(ISERROR(VLOOKUP($B41,[1]Cost!$C$5:$CZ$500,VLOOKUP(AT$9,'[1]Table Name'!$G$2:$H$100,2,FALSE),FALSE)),"",VLOOKUP($B41,[1]Cost!$C$5:$CZ$500,VLOOKUP(AT$9,'[1]Table Name'!$G$2:$H$100,2,FALSE),FALSE))</f>
        <v/>
      </c>
      <c r="AU41" s="1">
        <f>IF(ISERROR(VLOOKUP($B41,[1]Cost!$C$5:$CZ$500,VLOOKUP(AU$9,'[1]Table Name'!$G$2:$H$100,2,FALSE),FALSE)),"",VLOOKUP($B41,[1]Cost!$C$5:$CZ$500,VLOOKUP(AU$9,'[1]Table Name'!$G$2:$H$100,2,FALSE),FALSE))</f>
        <v/>
      </c>
      <c r="AV41" s="1">
        <f>IF(ISERROR(VLOOKUP($B41,[1]Cost!$C$5:$CZ$500,VLOOKUP(AV$9,'[1]Table Name'!$G$2:$H$100,2,FALSE),FALSE)),"",VLOOKUP($B41,[1]Cost!$C$5:$CZ$500,VLOOKUP(AV$9,'[1]Table Name'!$G$2:$H$100,2,FALSE),FALSE))</f>
        <v/>
      </c>
      <c r="AW41" s="1">
        <f>IF(ISERROR(VLOOKUP($B41,[1]Cost!$C$5:$CZ$500,VLOOKUP(AW$9,'[1]Table Name'!$G$2:$H$100,2,FALSE),FALSE)),"",VLOOKUP($B41,[1]Cost!$C$5:$CZ$500,VLOOKUP(AW$9,'[1]Table Name'!$G$2:$H$100,2,FALSE),FALSE))</f>
        <v/>
      </c>
      <c r="AX41" s="1">
        <f>IF(ISERROR(VLOOKUP($B41,[1]Cost!$C$5:$CZ$500,VLOOKUP(AX$9,'[1]Table Name'!$G$2:$H$100,2,FALSE),FALSE)),"",VLOOKUP($B41,[1]Cost!$C$5:$CZ$500,VLOOKUP(AX$9,'[1]Table Name'!$G$2:$H$100,2,FALSE),FALSE))</f>
        <v/>
      </c>
      <c r="AY41" s="1">
        <f>IF(ISERROR(VLOOKUP($B41,[1]Cost!$C$5:$CZ$500,VLOOKUP(AY$9,'[1]Table Name'!$G$2:$H$100,2,FALSE),FALSE)),"",VLOOKUP($B41,[1]Cost!$C$5:$CZ$500,VLOOKUP(AY$9,'[1]Table Name'!$G$2:$H$100,2,FALSE),FALSE))</f>
        <v/>
      </c>
      <c r="AZ41" s="1">
        <f>IF(ISERROR(VLOOKUP($B41,[1]Cost!$C$5:$CZ$500,VLOOKUP(AZ$9,'[1]Table Name'!$G$2:$H$100,2,FALSE),FALSE)),"",VLOOKUP($B41,[1]Cost!$C$5:$CZ$500,VLOOKUP(AZ$9,'[1]Table Name'!$G$2:$H$100,2,FALSE),FALSE))</f>
        <v/>
      </c>
      <c r="BA41" s="1">
        <f>IF(ISERROR(VLOOKUP($B41,[1]Cost!$C$5:$CZ$500,VLOOKUP(BA$9,'[1]Table Name'!$G$2:$H$100,2,FALSE),FALSE)),"",VLOOKUP($B41,[1]Cost!$C$5:$CZ$500,VLOOKUP(BA$9,'[1]Table Name'!$G$2:$H$100,2,FALSE),FALSE))</f>
        <v/>
      </c>
      <c r="BB41" s="1">
        <f>IF(ISERROR(VLOOKUP($B41,[1]Cost!$C$5:$CZ$500,VLOOKUP(BB$9,'[1]Table Name'!$G$2:$H$100,2,FALSE),FALSE)),"",VLOOKUP($B41,[1]Cost!$C$5:$CZ$500,VLOOKUP(BB$9,'[1]Table Name'!$G$2:$H$100,2,FALSE),FALSE))</f>
        <v/>
      </c>
      <c r="BC41" s="1">
        <f>IF(ISERROR(VLOOKUP($B41,[1]Cost!$C$5:$CZ$500,VLOOKUP(BC$9,'[1]Table Name'!$G$2:$H$100,2,FALSE),FALSE)),"",VLOOKUP($B41,[1]Cost!$C$5:$CZ$500,VLOOKUP(BC$9,'[1]Table Name'!$G$2:$H$100,2,FALSE),FALSE))</f>
        <v/>
      </c>
      <c r="BD41" s="1">
        <f>IF(ISERROR(VLOOKUP($B41,[1]Cost!$C$5:$CZ$500,VLOOKUP(BD$9,'[1]Table Name'!$G$2:$H$100,2,FALSE),FALSE)),"",VLOOKUP($B41,[1]Cost!$C$5:$CZ$500,VLOOKUP(BD$9,'[1]Table Name'!$G$2:$H$100,2,FALSE),FALSE))</f>
        <v/>
      </c>
      <c r="BE41" s="1">
        <f>IF(ISERROR(VLOOKUP($B41,[1]Cost!$C$5:$CZ$500,VLOOKUP(BE$9,'[1]Table Name'!$G$2:$H$100,2,FALSE),FALSE)),"",VLOOKUP($B41,[1]Cost!$C$5:$CZ$500,VLOOKUP(BE$9,'[1]Table Name'!$G$2:$H$100,2,FALSE),FALSE))</f>
        <v/>
      </c>
      <c r="BF41" s="1">
        <f>IF(ISERROR(VLOOKUP($B41,[1]Cost!$C$5:$CZ$500,VLOOKUP(BF$9,'[1]Table Name'!$G$2:$H$100,2,FALSE),FALSE)),"",VLOOKUP($B41,[1]Cost!$C$5:$CZ$500,VLOOKUP(BF$9,'[1]Table Name'!$G$2:$H$100,2,FALSE),FALSE))</f>
        <v/>
      </c>
      <c r="BG41" s="1">
        <f>IF(ISERROR(VLOOKUP($B41,[1]Cost!$C$5:$CZ$500,VLOOKUP(BG$9,'[1]Table Name'!$G$2:$H$100,2,FALSE),FALSE)),"",VLOOKUP($B41,[1]Cost!$C$5:$CZ$500,VLOOKUP(BG$9,'[1]Table Name'!$G$2:$H$100,2,FALSE),FALSE))</f>
        <v/>
      </c>
      <c r="BH41" s="1">
        <f>IF(ISERROR(VLOOKUP($B41,[1]Cost!$C$5:$CZ$500,VLOOKUP(BH$9,'[1]Table Name'!$G$2:$H$100,2,FALSE),FALSE)),"",VLOOKUP($B41,[1]Cost!$C$5:$CZ$500,VLOOKUP(BH$9,'[1]Table Name'!$G$2:$H$100,2,FALSE),FALSE))</f>
        <v/>
      </c>
      <c r="BI41" s="1">
        <f>IF(ISERROR(VLOOKUP($B41,[1]Cost!$C$5:$CZ$500,VLOOKUP(BI$9,'[1]Table Name'!$G$2:$H$100,2,FALSE),FALSE)),"",VLOOKUP($B41,[1]Cost!$C$5:$CZ$500,VLOOKUP(BI$9,'[1]Table Name'!$G$2:$H$100,2,FALSE),FALSE))</f>
        <v/>
      </c>
      <c r="BJ41" s="1">
        <f>IF(ISERROR(VLOOKUP($B41,[1]Cost!$C$5:$CZ$500,VLOOKUP(BJ$9,'[1]Table Name'!$G$2:$H$100,2,FALSE),FALSE)),"",VLOOKUP($B41,[1]Cost!$C$5:$CZ$500,VLOOKUP(BJ$9,'[1]Table Name'!$G$2:$H$100,2,FALSE),FALSE))</f>
        <v/>
      </c>
      <c r="BK41" s="1">
        <f>IF(ISERROR(VLOOKUP($B41,[1]Cost!$C$5:$CZ$500,VLOOKUP(BK$9,'[1]Table Name'!$G$2:$H$100,2,FALSE),FALSE)),"",VLOOKUP($B41,[1]Cost!$C$5:$CZ$500,VLOOKUP(BK$9,'[1]Table Name'!$G$2:$H$100,2,FALSE),FALSE))</f>
        <v/>
      </c>
      <c r="BL41" s="1">
        <f>IF(ISERROR(VLOOKUP($B41,[1]Cost!$C$5:$CZ$500,VLOOKUP(BL$9,'[1]Table Name'!$G$2:$H$100,2,FALSE),FALSE)),"",VLOOKUP($B41,[1]Cost!$C$5:$CZ$500,VLOOKUP(BL$9,'[1]Table Name'!$G$2:$H$100,2,FALSE),FALSE))</f>
        <v/>
      </c>
      <c r="BM41" s="1">
        <f>IF(ISERROR(VLOOKUP($B41,[1]Cost!$C$5:$CZ$500,VLOOKUP(BM$9,'[1]Table Name'!$G$2:$H$100,2,FALSE),FALSE)),"",VLOOKUP($B41,[1]Cost!$C$5:$CZ$500,VLOOKUP(BM$9,'[1]Table Name'!$G$2:$H$100,2,FALSE),FALSE))</f>
        <v/>
      </c>
      <c r="BN41" s="1">
        <f>IF(ISERROR(VLOOKUP($B41,[1]Cost!$C$5:$CZ$500,VLOOKUP(BN$9,'[1]Table Name'!$G$2:$H$100,2,FALSE),FALSE)),"",VLOOKUP($B41,[1]Cost!$C$5:$CZ$500,VLOOKUP(BN$9,'[1]Table Name'!$G$2:$H$100,2,FALSE),FALSE))</f>
        <v/>
      </c>
      <c r="BO41" s="1">
        <f>IF(ISERROR(VLOOKUP($B41,[1]Cost!$C$5:$CZ$500,VLOOKUP(BO$9,'[1]Table Name'!$G$2:$H$100,2,FALSE),FALSE)),"",VLOOKUP($B41,[1]Cost!$C$5:$CZ$500,VLOOKUP(BO$9,'[1]Table Name'!$G$2:$H$100,2,FALSE),FALSE))</f>
        <v/>
      </c>
      <c r="BP41" s="1">
        <f>IF(ISERROR(VLOOKUP($B41,[1]Cost!$C$5:$CZ$500,VLOOKUP(BP$9,'[1]Table Name'!$G$2:$H$100,2,FALSE),FALSE)),"",VLOOKUP($B41,[1]Cost!$C$5:$CZ$500,VLOOKUP(BP$9,'[1]Table Name'!$G$2:$H$100,2,FALSE),FALSE))</f>
        <v/>
      </c>
      <c r="BQ41" s="1">
        <f>IF(ISERROR(VLOOKUP($B41,[1]Cost!$C$5:$CZ$500,VLOOKUP(BQ$9,'[1]Table Name'!$G$2:$H$100,2,FALSE),FALSE)),"",VLOOKUP($B41,[1]Cost!$C$5:$CZ$500,VLOOKUP(BQ$9,'[1]Table Name'!$G$2:$H$100,2,FALSE),FALSE))</f>
        <v/>
      </c>
      <c r="BR41" s="1">
        <f>IF(ISERROR(VLOOKUP($B41,[1]Cost!$C$5:$CZ$500,VLOOKUP(BR$9,'[1]Table Name'!$G$2:$H$100,2,FALSE),FALSE)),"",VLOOKUP($B41,[1]Cost!$C$5:$CZ$500,VLOOKUP(BR$9,'[1]Table Name'!$G$2:$H$100,2,FALSE),FALSE))</f>
        <v/>
      </c>
      <c r="BS41" s="1">
        <f>IF(ISERROR(VLOOKUP($B41,[1]Cost!$C$5:$CZ$500,VLOOKUP(BS$9,'[1]Table Name'!$G$2:$H$100,2,FALSE),FALSE)),"",VLOOKUP($B41,[1]Cost!$C$5:$CZ$500,VLOOKUP(BS$9,'[1]Table Name'!$G$2:$H$100,2,FALSE),FALSE))</f>
        <v/>
      </c>
      <c r="BT41" s="1">
        <f>IF(ISERROR(VLOOKUP($B41,[1]Cost!$C$5:$CZ$500,VLOOKUP(BT$9,'[1]Table Name'!$G$2:$H$100,2,FALSE),FALSE)),"",VLOOKUP($B41,[1]Cost!$C$5:$CZ$500,VLOOKUP(BT$9,'[1]Table Name'!$G$2:$H$100,2,FALSE),FALSE))</f>
        <v/>
      </c>
      <c r="BU41" s="1">
        <f>IF(ISERROR(VLOOKUP($B41,[1]Cost!$C$5:$CZ$500,VLOOKUP(BU$9,'[1]Table Name'!$G$2:$H$100,2,FALSE),FALSE)),"",VLOOKUP($B41,[1]Cost!$C$5:$CZ$500,VLOOKUP(BU$9,'[1]Table Name'!$G$2:$H$100,2,FALSE),FALSE))</f>
        <v/>
      </c>
      <c r="BV41" s="1">
        <f>IF(ISERROR(VLOOKUP($B41,[1]Cost!$C$5:$CZ$500,VLOOKUP(BV$9,'[1]Table Name'!$G$2:$H$100,2,FALSE),FALSE)),"",VLOOKUP($B41,[1]Cost!$C$5:$CZ$500,VLOOKUP(BV$9,'[1]Table Name'!$G$2:$H$100,2,FALSE),FALSE))</f>
        <v/>
      </c>
      <c r="BW41" s="1">
        <f>IF(ISERROR(VLOOKUP($B41,[1]Cost!$C$5:$CZ$500,VLOOKUP(BW$9,'[1]Table Name'!$G$2:$H$100,2,FALSE),FALSE)),"",VLOOKUP($B41,[1]Cost!$C$5:$CZ$500,VLOOKUP(BW$9,'[1]Table Name'!$G$2:$H$100,2,FALSE),FALSE))</f>
        <v/>
      </c>
      <c r="BX41" s="1">
        <f>IF(ISERROR(VLOOKUP($B41,[1]Cost!$C$5:$CZ$500,VLOOKUP(BX$9,'[1]Table Name'!$G$2:$H$100,2,FALSE),FALSE)),"",VLOOKUP($B41,[1]Cost!$C$5:$CZ$500,VLOOKUP(BX$9,'[1]Table Name'!$G$2:$H$100,2,FALSE),FALSE))</f>
        <v/>
      </c>
      <c r="BY41" s="1">
        <f>IF(ISERROR(VLOOKUP($B41,[1]Cost!$C$5:$CZ$500,VLOOKUP(BY$9,'[1]Table Name'!$G$2:$H$100,2,FALSE),FALSE)),"",VLOOKUP($B41,[1]Cost!$C$5:$CZ$500,VLOOKUP(BY$9,'[1]Table Name'!$G$2:$H$100,2,FALSE),FALSE))</f>
        <v/>
      </c>
      <c r="BZ41" s="137">
        <f>IF(ISERROR(VLOOKUP($B41,[1]Cost!$C$5:$CZ$500,VLOOKUP(BZ$9,'[1]Table Name'!$G$2:$H$100,2,FALSE),FALSE)),"",VLOOKUP($B41,[1]Cost!$C$5:$CZ$500,VLOOKUP(BZ$9,'[1]Table Name'!$G$2:$H$100,2,FALSE),FALSE))</f>
        <v/>
      </c>
      <c r="CA41" s="1">
        <f>IF(ISERROR(VLOOKUP($B41,[1]Cost!$C$5:$CZ$500,VLOOKUP(CA$9,'[1]Table Name'!$G$2:$H$100,2,FALSE),FALSE)),"",VLOOKUP($B41,[1]Cost!$C$5:$CZ$500,VLOOKUP(CA$9,'[1]Table Name'!$G$2:$H$100,2,FALSE),FALSE))</f>
        <v/>
      </c>
      <c r="CB41" s="1">
        <f>IF(ISERROR(VLOOKUP($B41,[1]Cost!$C$5:$CZ$500,VLOOKUP(CB$9,'[1]Table Name'!$G$2:$H$100,2,FALSE),FALSE)),"",VLOOKUP($B41,[1]Cost!$C$5:$CZ$500,VLOOKUP(CB$9,'[1]Table Name'!$G$2:$H$100,2,FALSE),FALSE))</f>
        <v/>
      </c>
      <c r="CC41" s="1">
        <f>IF(ISERROR(VLOOKUP($B41,[1]Cost!$C$5:$CZ$500,VLOOKUP(CC$9,'[1]Table Name'!$G$2:$H$100,2,FALSE),FALSE)),"",VLOOKUP($B41,[1]Cost!$C$5:$CZ$500,VLOOKUP(CC$9,'[1]Table Name'!$G$2:$H$100,2,FALSE),FALSE))</f>
        <v/>
      </c>
      <c r="CD41" s="3" t="n"/>
      <c r="CE41" s="3" t="n"/>
      <c r="CF41" s="3" t="n"/>
      <c r="CG41" s="3" t="n"/>
      <c r="CH41" s="3" t="n"/>
      <c r="CI41" s="3" t="n"/>
      <c r="CJ41" s="3" t="n"/>
    </row>
    <row r="42">
      <c r="B42" s="1">
        <f t="array" ref="B42">IF(ISERROR(INDEX([1]Cost!$C$5:$C$361,MATCH(0,COUNTIF(B$9:B41,[1]Cost!$C$5:$C$361)+([1]Cost!$D$5:$D$361&lt;&gt;$B$4),0))),"",INDEX([1]Cost!$C$5:$C$361,MATCH(0,COUNTIF(B$9:B41,[1]Cost!$C$5:$C$361)+([1]Cost!$D$5:$D$361&lt;&gt;$B$4),0)))</f>
        <v/>
      </c>
      <c r="C42" s="1">
        <f>IF(ISERROR(VLOOKUP($B42,[1]Cost!$C$5:$CZ$500,VLOOKUP(C$9,'[1]Table Name'!$G$2:$H$100,2,FALSE),FALSE)),"",VLOOKUP($B42,[1]Cost!$C$5:$CZ$500,VLOOKUP(C$9,'[1]Table Name'!$G$2:$H$100,2,FALSE),FALSE))</f>
        <v/>
      </c>
      <c r="D42" s="1">
        <f>IF(ISERROR(VLOOKUP($B42,[1]Cost!$C$5:$CZ$500,VLOOKUP(D$9,'[1]Table Name'!$G$2:$H$100,2,FALSE),FALSE)),"",VLOOKUP($B42,[1]Cost!$C$5:$CZ$500,VLOOKUP(D$9,'[1]Table Name'!$G$2:$H$100,2,FALSE),FALSE))</f>
        <v/>
      </c>
      <c r="E42" s="1">
        <f>IF(ISERROR(VLOOKUP($B42,[1]Cost!$C$5:$CZ$500,VLOOKUP(E$9,'[1]Table Name'!$G$2:$H$100,2,FALSE),FALSE)),"",VLOOKUP($B42,[1]Cost!$C$5:$CZ$500,VLOOKUP(E$9,'[1]Table Name'!$G$2:$H$100,2,FALSE),FALSE))</f>
        <v/>
      </c>
      <c r="F42" s="1">
        <f>IF(ISERROR(VLOOKUP($B42,[1]Cost!$C$5:$CZ$500,VLOOKUP(F$9,'[1]Table Name'!$G$2:$H$100,2,FALSE),FALSE)),"",VLOOKUP($B42,[1]Cost!$C$5:$CZ$500,VLOOKUP(F$9,'[1]Table Name'!$G$2:$H$100,2,FALSE),FALSE))</f>
        <v/>
      </c>
      <c r="G42" s="1">
        <f>IF(ISERROR(VLOOKUP($B42,[1]Cost!$C$5:$CZ$500,VLOOKUP(G$9,'[1]Table Name'!$G$2:$H$100,2,FALSE),FALSE)),"",VLOOKUP($B42,[1]Cost!$C$5:$CZ$500,VLOOKUP(G$9,'[1]Table Name'!$G$2:$H$100,2,FALSE),FALSE))</f>
        <v/>
      </c>
      <c r="H42" s="1">
        <f>IF(ISERROR(VLOOKUP($B42,[1]Cost!$C$5:$CZ$500,VLOOKUP(H$9,'[1]Table Name'!$G$2:$H$100,2,FALSE),FALSE)),"",VLOOKUP($B42,[1]Cost!$C$5:$CZ$500,VLOOKUP(H$9,'[1]Table Name'!$G$2:$H$100,2,FALSE),FALSE))</f>
        <v/>
      </c>
      <c r="I42" s="1">
        <f>IF(ISERROR(VLOOKUP($B42,[1]Cost!$C$5:$CZ$500,VLOOKUP(I$9,'[1]Table Name'!$G$2:$H$100,2,FALSE),FALSE)),"",VLOOKUP($B42,[1]Cost!$C$5:$CZ$500,VLOOKUP(I$9,'[1]Table Name'!$G$2:$H$100,2,FALSE),FALSE))</f>
        <v/>
      </c>
      <c r="J42" s="1">
        <f>IF(ISERROR(VLOOKUP($B42,[1]Cost!$C$5:$CZ$500,VLOOKUP(J$9,'[1]Table Name'!$G$2:$H$100,2,FALSE),FALSE)),"",VLOOKUP($B42,[1]Cost!$C$5:$CZ$500,VLOOKUP(J$9,'[1]Table Name'!$G$2:$H$100,2,FALSE),FALSE))</f>
        <v/>
      </c>
      <c r="K42" s="1">
        <f>IF(ISERROR(VLOOKUP($B42,[1]Cost!$C$5:$CZ$500,VLOOKUP(K$9,'[1]Table Name'!$G$2:$H$100,2,FALSE),FALSE)),"",VLOOKUP($B42,[1]Cost!$C$5:$CZ$500,VLOOKUP(K$9,'[1]Table Name'!$G$2:$H$100,2,FALSE),FALSE))</f>
        <v/>
      </c>
      <c r="L42" s="1">
        <f>IF(ISERROR(VLOOKUP($B42,[1]Cost!$C$5:$CZ$500,VLOOKUP(L$9,'[1]Table Name'!$G$2:$H$100,2,FALSE),FALSE)),"",VLOOKUP($B42,[1]Cost!$C$5:$CZ$500,VLOOKUP(L$9,'[1]Table Name'!$G$2:$H$100,2,FALSE),FALSE))</f>
        <v/>
      </c>
      <c r="M42" s="1">
        <f>IF(ISERROR(VLOOKUP($B42,[1]Cost!$C$5:$CZ$500,VLOOKUP(M$9,'[1]Table Name'!$G$2:$H$100,2,FALSE),FALSE)),"",VLOOKUP($B42,[1]Cost!$C$5:$CZ$500,VLOOKUP(M$9,'[1]Table Name'!$G$2:$H$100,2,FALSE),FALSE))</f>
        <v/>
      </c>
      <c r="N42" s="1">
        <f>IF(ISERROR(VLOOKUP($B42,[1]Cost!$C$5:$CZ$500,VLOOKUP(N$9,'[1]Table Name'!$G$2:$H$100,2,FALSE),FALSE)),"",VLOOKUP($B42,[1]Cost!$C$5:$CZ$500,VLOOKUP(N$9,'[1]Table Name'!$G$2:$H$100,2,FALSE),FALSE))</f>
        <v/>
      </c>
      <c r="O42" s="1">
        <f>IF(ISERROR(VLOOKUP($B42,[1]Cost!$C$5:$CZ$500,VLOOKUP(O$9,'[1]Table Name'!$G$2:$H$100,2,FALSE),FALSE)),"",VLOOKUP($B42,[1]Cost!$C$5:$CZ$500,VLOOKUP(O$9,'[1]Table Name'!$G$2:$H$100,2,FALSE),FALSE))</f>
        <v/>
      </c>
      <c r="P42" s="1">
        <f>IF(ISERROR(VLOOKUP($B42,[1]Cost!$C$5:$CZ$500,VLOOKUP(P$9,'[1]Table Name'!$G$2:$H$100,2,FALSE),FALSE)),"",VLOOKUP($B42,[1]Cost!$C$5:$CZ$500,VLOOKUP(P$9,'[1]Table Name'!$G$2:$H$100,2,FALSE),FALSE))</f>
        <v/>
      </c>
      <c r="Q42" s="1">
        <f>IF(ISERROR(VLOOKUP($B42,[1]Cost!$C$5:$CZ$500,VLOOKUP(Q$9,'[1]Table Name'!$G$2:$H$100,2,FALSE),FALSE)),"",VLOOKUP($B42,[1]Cost!$C$5:$CZ$500,VLOOKUP(Q$9,'[1]Table Name'!$G$2:$H$100,2,FALSE),FALSE))</f>
        <v/>
      </c>
      <c r="R42" s="1">
        <f>IF(ISERROR(VLOOKUP($B42,[1]Cost!$C$5:$CZ$500,VLOOKUP(R$9,'[1]Table Name'!$G$2:$H$100,2,FALSE),FALSE)),"",VLOOKUP($B42,[1]Cost!$C$5:$CZ$500,VLOOKUP(R$9,'[1]Table Name'!$G$2:$H$100,2,FALSE),FALSE))</f>
        <v/>
      </c>
      <c r="S42" s="1">
        <f>IF(ISERROR(VLOOKUP($B42,[1]Cost!$C$5:$CZ$500,VLOOKUP(S$9,'[1]Table Name'!$G$2:$H$100,2,FALSE),FALSE)),"",VLOOKUP($B42,[1]Cost!$C$5:$CZ$500,VLOOKUP(S$9,'[1]Table Name'!$G$2:$H$100,2,FALSE),FALSE))</f>
        <v/>
      </c>
      <c r="T42" s="1">
        <f>IF(ISERROR(VLOOKUP($B42,[1]Cost!$C$5:$CZ$500,VLOOKUP(T$9,'[1]Table Name'!$G$2:$H$100,2,FALSE),FALSE)),"",VLOOKUP($B42,[1]Cost!$C$5:$CZ$500,VLOOKUP(T$9,'[1]Table Name'!$G$2:$H$100,2,FALSE),FALSE))</f>
        <v/>
      </c>
      <c r="U42" s="1">
        <f>IF(ISERROR(VLOOKUP($B42,[1]Cost!$C$5:$CZ$500,VLOOKUP(U$9,'[1]Table Name'!$G$2:$H$100,2,FALSE),FALSE)),"",VLOOKUP($B42,[1]Cost!$C$5:$CZ$500,VLOOKUP(U$9,'[1]Table Name'!$G$2:$H$100,2,FALSE),FALSE))</f>
        <v/>
      </c>
      <c r="V42" s="1">
        <f>IF(ISERROR(VLOOKUP($B42,[1]Cost!$C$5:$CZ$500,VLOOKUP(V$9,'[1]Table Name'!$G$2:$H$100,2,FALSE),FALSE)),"",VLOOKUP($B42,[1]Cost!$C$5:$CZ$500,VLOOKUP(V$9,'[1]Table Name'!$G$2:$H$100,2,FALSE),FALSE))</f>
        <v/>
      </c>
      <c r="W42" s="1">
        <f>IF(ISERROR(VLOOKUP($B42,[1]Cost!$C$5:$CZ$500,VLOOKUP(W$9,'[1]Table Name'!$G$2:$H$100,2,FALSE),FALSE)),"",VLOOKUP($B42,[1]Cost!$C$5:$CZ$500,VLOOKUP(W$9,'[1]Table Name'!$G$2:$H$100,2,FALSE),FALSE))</f>
        <v/>
      </c>
      <c r="X42" s="1">
        <f>IF(ISERROR(VLOOKUP($B42,[1]Cost!$C$5:$CZ$500,VLOOKUP(X$9,'[1]Table Name'!$G$2:$H$100,2,FALSE),FALSE)),0,VLOOKUP($B42,[1]Cost!$C$5:$CZ$500,VLOOKUP(X$9,'[1]Table Name'!$G$2:$H$100,2,FALSE),FALSE))</f>
        <v/>
      </c>
      <c r="Y42" s="1">
        <f>IF(ISERROR(VLOOKUP($B42,[1]Cost!$C$5:$CZ$500,VLOOKUP(Y$9,'[1]Table Name'!$G$2:$H$100,2,FALSE),FALSE)),"",VLOOKUP($B42,[1]Cost!$C$5:$CZ$500,VLOOKUP(Y$9,'[1]Table Name'!$G$2:$H$100,2,FALSE),FALSE))</f>
        <v/>
      </c>
      <c r="Z42" s="11">
        <f>IF(ISERROR(VLOOKUP($B42,[1]Cost!$C$5:$CZ$500,VLOOKUP(Z$9,'[1]Table Name'!$G$2:$H$100,2,FALSE),FALSE)),"",VLOOKUP($B42,[1]Cost!$C$5:$CZ$500,VLOOKUP(Z$9,'[1]Table Name'!$G$2:$H$100,2,FALSE),FALSE))</f>
        <v/>
      </c>
      <c r="AA42" s="1">
        <f>IF(ISERROR(VLOOKUP($B42,[1]Cost!$C$5:$CZ$500,VLOOKUP(AA$9,'[1]Table Name'!$G$2:$H$100,2,FALSE),FALSE)),"",VLOOKUP($B42,[1]Cost!$C$5:$CZ$500,VLOOKUP(AA$9,'[1]Table Name'!$G$2:$H$100,2,FALSE),FALSE))</f>
        <v/>
      </c>
      <c r="AB42" s="1">
        <f>IF(ISERROR(VLOOKUP($B42,[1]Cost!$C$5:$CZ$500,VLOOKUP(AB$9,'[1]Table Name'!$G$2:$H$100,2,FALSE),FALSE)),"",VLOOKUP($B42,[1]Cost!$C$5:$CZ$500,VLOOKUP(AB$9,'[1]Table Name'!$G$2:$H$100,2,FALSE),FALSE))</f>
        <v/>
      </c>
      <c r="AC42" s="1">
        <f>IF(ISERROR(VLOOKUP($B42,[1]Cost!$C$5:$CZ$500,VLOOKUP(AC$9,'[1]Table Name'!$G$2:$H$100,2,FALSE),FALSE)),"",VLOOKUP($B42,[1]Cost!$C$5:$CZ$500,VLOOKUP(AC$9,'[1]Table Name'!$G$2:$H$100,2,FALSE),FALSE))</f>
        <v/>
      </c>
      <c r="AD42" s="1">
        <f>IF(ISERROR(VLOOKUP($B42,[1]Cost!$C$5:$CZ$500,VLOOKUP(AD$9,'[1]Table Name'!$G$2:$H$100,2,FALSE),FALSE)),"",VLOOKUP($B42,[1]Cost!$C$5:$CZ$500,VLOOKUP(AD$9,'[1]Table Name'!$G$2:$H$100,2,FALSE),FALSE))</f>
        <v/>
      </c>
      <c r="AE42" s="1">
        <f>IF(ISERROR(VLOOKUP($B42,[1]Cost!$C$5:$CZ$500,VLOOKUP(AE$9,'[1]Table Name'!$G$2:$H$100,2,FALSE),FALSE)),"",VLOOKUP($B42,[1]Cost!$C$5:$CZ$500,VLOOKUP(AE$9,'[1]Table Name'!$G$2:$H$100,2,FALSE),FALSE))</f>
        <v/>
      </c>
      <c r="AF42" s="1">
        <f>IF(ISERROR(VLOOKUP($B42,[1]Cost!$C$5:$CZ$500,VLOOKUP(AF$9,'[1]Table Name'!$G$2:$H$100,2,FALSE),FALSE)),"",VLOOKUP($B42,[1]Cost!$C$5:$CZ$500,VLOOKUP(AF$9,'[1]Table Name'!$G$2:$H$100,2,FALSE),FALSE))</f>
        <v/>
      </c>
      <c r="AG42" s="1">
        <f>IF(ISERROR(VLOOKUP($B42,[1]Cost!$C$5:$CZ$500,VLOOKUP(AG$9,'[1]Table Name'!$G$2:$H$100,2,FALSE),FALSE)),"",VLOOKUP($B42,[1]Cost!$C$5:$CZ$500,VLOOKUP(AG$9,'[1]Table Name'!$G$2:$H$100,2,FALSE),FALSE))</f>
        <v/>
      </c>
      <c r="AH42" s="1">
        <f>IF(ISERROR(VLOOKUP($B42,[1]Cost!$C$5:$CZ$500,VLOOKUP(AH$9,'[1]Table Name'!$G$2:$H$100,2,FALSE),FALSE)),"",VLOOKUP($B42,[1]Cost!$C$5:$CZ$500,VLOOKUP(AH$9,'[1]Table Name'!$G$2:$H$100,2,FALSE),FALSE))</f>
        <v/>
      </c>
      <c r="AI42" s="1">
        <f>IF(ISERROR(VLOOKUP($B42,[1]Cost!$C$5:$CZ$500,VLOOKUP(AI$9,'[1]Table Name'!$G$2:$H$100,2,FALSE),FALSE)),"",VLOOKUP($B42,[1]Cost!$C$5:$CZ$500,VLOOKUP(AI$9,'[1]Table Name'!$G$2:$H$100,2,FALSE),FALSE))</f>
        <v/>
      </c>
      <c r="AJ42" s="1">
        <f>IF(ISERROR(VLOOKUP($B42,[1]Cost!$C$5:$CZ$500,VLOOKUP(AJ$9,'[1]Table Name'!$G$2:$H$100,2,FALSE),FALSE)),"",VLOOKUP($B42,[1]Cost!$C$5:$CZ$500,VLOOKUP(AJ$9,'[1]Table Name'!$G$2:$H$100,2,FALSE),FALSE))</f>
        <v/>
      </c>
      <c r="AK42" s="1">
        <f>IF(ISERROR(VLOOKUP($B42,[1]Cost!$C$5:$CZ$500,VLOOKUP(AK$9,'[1]Table Name'!$G$2:$H$100,2,FALSE),FALSE)),"",VLOOKUP($B42,[1]Cost!$C$5:$CZ$500,VLOOKUP(AK$9,'[1]Table Name'!$G$2:$H$100,2,FALSE),FALSE))</f>
        <v/>
      </c>
      <c r="AL42" s="1">
        <f>IF(ISERROR(VLOOKUP($B42,[1]Cost!$C$5:$CZ$500,VLOOKUP(AL$9,'[1]Table Name'!$G$2:$H$100,2,FALSE),FALSE)),"",VLOOKUP($B42,[1]Cost!$C$5:$CZ$500,VLOOKUP(AL$9,'[1]Table Name'!$G$2:$H$100,2,FALSE),FALSE))</f>
        <v/>
      </c>
      <c r="AM42" s="1">
        <f>IF(ISERROR(VLOOKUP($B42,[1]Cost!$C$5:$CZ$500,VLOOKUP(AM$9,'[1]Table Name'!$G$2:$H$100,2,FALSE),FALSE)),"",VLOOKUP($B42,[1]Cost!$C$5:$CZ$500,VLOOKUP(AM$9,'[1]Table Name'!$G$2:$H$100,2,FALSE),FALSE))</f>
        <v/>
      </c>
      <c r="AN42" s="1">
        <f>IF(ISERROR(VLOOKUP($B42,[1]Cost!$C$5:$CZ$500,VLOOKUP(AN$9,'[1]Table Name'!$G$2:$H$100,2,FALSE),FALSE)),"",VLOOKUP($B42,[1]Cost!$C$5:$CZ$500,VLOOKUP(AN$9,'[1]Table Name'!$G$2:$H$100,2,FALSE),FALSE))</f>
        <v/>
      </c>
      <c r="AO42" s="1">
        <f>IF(ISERROR(VLOOKUP($B42,[1]Cost!$C$5:$CZ$500,VLOOKUP(AO$9,'[1]Table Name'!$G$2:$H$100,2,FALSE),FALSE)),"",VLOOKUP($B42,[1]Cost!$C$5:$CZ$500,VLOOKUP(AO$9,'[1]Table Name'!$G$2:$H$100,2,FALSE),FALSE))</f>
        <v/>
      </c>
      <c r="AP42" s="1">
        <f>IF(ISERROR(VLOOKUP($B42,[1]Cost!$C$5:$CZ$500,VLOOKUP(AP$9,'[1]Table Name'!$G$2:$H$100,2,FALSE),FALSE)),"",VLOOKUP($B42,[1]Cost!$C$5:$CZ$500,VLOOKUP(AP$9,'[1]Table Name'!$G$2:$H$100,2,FALSE),FALSE))</f>
        <v/>
      </c>
      <c r="AQ42" s="1">
        <f>IF(ISERROR(VLOOKUP($B42,[1]Cost!$C$5:$CZ$500,VLOOKUP(AQ$9,'[1]Table Name'!$G$2:$H$100,2,FALSE),FALSE)),"",VLOOKUP($B42,[1]Cost!$C$5:$CZ$500,VLOOKUP(AQ$9,'[1]Table Name'!$G$2:$H$100,2,FALSE),FALSE))</f>
        <v/>
      </c>
      <c r="AR42" s="1">
        <f>IF(ISERROR(VLOOKUP($B42,[1]Cost!$C$5:$CZ$500,VLOOKUP(AR$9,'[1]Table Name'!$G$2:$H$100,2,FALSE),FALSE)),"",VLOOKUP($B42,[1]Cost!$C$5:$CZ$500,VLOOKUP(AR$9,'[1]Table Name'!$G$2:$H$100,2,FALSE),FALSE))</f>
        <v/>
      </c>
      <c r="AS42" s="1">
        <f>IF(ISERROR(VLOOKUP($B42,[1]Cost!$C$5:$CZ$500,VLOOKUP(AS$9,'[1]Table Name'!$G$2:$H$100,2,FALSE),FALSE)),"",VLOOKUP($B42,[1]Cost!$C$5:$CZ$500,VLOOKUP(AS$9,'[1]Table Name'!$G$2:$H$100,2,FALSE),FALSE))</f>
        <v/>
      </c>
      <c r="AT42" s="1">
        <f>IF(ISERROR(VLOOKUP($B42,[1]Cost!$C$5:$CZ$500,VLOOKUP(AT$9,'[1]Table Name'!$G$2:$H$100,2,FALSE),FALSE)),"",VLOOKUP($B42,[1]Cost!$C$5:$CZ$500,VLOOKUP(AT$9,'[1]Table Name'!$G$2:$H$100,2,FALSE),FALSE))</f>
        <v/>
      </c>
      <c r="AU42" s="1">
        <f>IF(ISERROR(VLOOKUP($B42,[1]Cost!$C$5:$CZ$500,VLOOKUP(AU$9,'[1]Table Name'!$G$2:$H$100,2,FALSE),FALSE)),"",VLOOKUP($B42,[1]Cost!$C$5:$CZ$500,VLOOKUP(AU$9,'[1]Table Name'!$G$2:$H$100,2,FALSE),FALSE))</f>
        <v/>
      </c>
      <c r="AV42" s="1">
        <f>IF(ISERROR(VLOOKUP($B42,[1]Cost!$C$5:$CZ$500,VLOOKUP(AV$9,'[1]Table Name'!$G$2:$H$100,2,FALSE),FALSE)),"",VLOOKUP($B42,[1]Cost!$C$5:$CZ$500,VLOOKUP(AV$9,'[1]Table Name'!$G$2:$H$100,2,FALSE),FALSE))</f>
        <v/>
      </c>
      <c r="AW42" s="1">
        <f>IF(ISERROR(VLOOKUP($B42,[1]Cost!$C$5:$CZ$500,VLOOKUP(AW$9,'[1]Table Name'!$G$2:$H$100,2,FALSE),FALSE)),"",VLOOKUP($B42,[1]Cost!$C$5:$CZ$500,VLOOKUP(AW$9,'[1]Table Name'!$G$2:$H$100,2,FALSE),FALSE))</f>
        <v/>
      </c>
      <c r="AX42" s="1">
        <f>IF(ISERROR(VLOOKUP($B42,[1]Cost!$C$5:$CZ$500,VLOOKUP(AX$9,'[1]Table Name'!$G$2:$H$100,2,FALSE),FALSE)),"",VLOOKUP($B42,[1]Cost!$C$5:$CZ$500,VLOOKUP(AX$9,'[1]Table Name'!$G$2:$H$100,2,FALSE),FALSE))</f>
        <v/>
      </c>
      <c r="AY42" s="1">
        <f>IF(ISERROR(VLOOKUP($B42,[1]Cost!$C$5:$CZ$500,VLOOKUP(AY$9,'[1]Table Name'!$G$2:$H$100,2,FALSE),FALSE)),"",VLOOKUP($B42,[1]Cost!$C$5:$CZ$500,VLOOKUP(AY$9,'[1]Table Name'!$G$2:$H$100,2,FALSE),FALSE))</f>
        <v/>
      </c>
      <c r="AZ42" s="1">
        <f>IF(ISERROR(VLOOKUP($B42,[1]Cost!$C$5:$CZ$500,VLOOKUP(AZ$9,'[1]Table Name'!$G$2:$H$100,2,FALSE),FALSE)),"",VLOOKUP($B42,[1]Cost!$C$5:$CZ$500,VLOOKUP(AZ$9,'[1]Table Name'!$G$2:$H$100,2,FALSE),FALSE))</f>
        <v/>
      </c>
      <c r="BA42" s="1">
        <f>IF(ISERROR(VLOOKUP($B42,[1]Cost!$C$5:$CZ$500,VLOOKUP(BA$9,'[1]Table Name'!$G$2:$H$100,2,FALSE),FALSE)),"",VLOOKUP($B42,[1]Cost!$C$5:$CZ$500,VLOOKUP(BA$9,'[1]Table Name'!$G$2:$H$100,2,FALSE),FALSE))</f>
        <v/>
      </c>
      <c r="BB42" s="1">
        <f>IF(ISERROR(VLOOKUP($B42,[1]Cost!$C$5:$CZ$500,VLOOKUP(BB$9,'[1]Table Name'!$G$2:$H$100,2,FALSE),FALSE)),"",VLOOKUP($B42,[1]Cost!$C$5:$CZ$500,VLOOKUP(BB$9,'[1]Table Name'!$G$2:$H$100,2,FALSE),FALSE))</f>
        <v/>
      </c>
      <c r="BC42" s="1">
        <f>IF(ISERROR(VLOOKUP($B42,[1]Cost!$C$5:$CZ$500,VLOOKUP(BC$9,'[1]Table Name'!$G$2:$H$100,2,FALSE),FALSE)),"",VLOOKUP($B42,[1]Cost!$C$5:$CZ$500,VLOOKUP(BC$9,'[1]Table Name'!$G$2:$H$100,2,FALSE),FALSE))</f>
        <v/>
      </c>
      <c r="BD42" s="1">
        <f>IF(ISERROR(VLOOKUP($B42,[1]Cost!$C$5:$CZ$500,VLOOKUP(BD$9,'[1]Table Name'!$G$2:$H$100,2,FALSE),FALSE)),"",VLOOKUP($B42,[1]Cost!$C$5:$CZ$500,VLOOKUP(BD$9,'[1]Table Name'!$G$2:$H$100,2,FALSE),FALSE))</f>
        <v/>
      </c>
      <c r="BE42" s="1">
        <f>IF(ISERROR(VLOOKUP($B42,[1]Cost!$C$5:$CZ$500,VLOOKUP(BE$9,'[1]Table Name'!$G$2:$H$100,2,FALSE),FALSE)),"",VLOOKUP($B42,[1]Cost!$C$5:$CZ$500,VLOOKUP(BE$9,'[1]Table Name'!$G$2:$H$100,2,FALSE),FALSE))</f>
        <v/>
      </c>
      <c r="BF42" s="1">
        <f>IF(ISERROR(VLOOKUP($B42,[1]Cost!$C$5:$CZ$500,VLOOKUP(BF$9,'[1]Table Name'!$G$2:$H$100,2,FALSE),FALSE)),"",VLOOKUP($B42,[1]Cost!$C$5:$CZ$500,VLOOKUP(BF$9,'[1]Table Name'!$G$2:$H$100,2,FALSE),FALSE))</f>
        <v/>
      </c>
      <c r="BG42" s="1">
        <f>IF(ISERROR(VLOOKUP($B42,[1]Cost!$C$5:$CZ$500,VLOOKUP(BG$9,'[1]Table Name'!$G$2:$H$100,2,FALSE),FALSE)),"",VLOOKUP($B42,[1]Cost!$C$5:$CZ$500,VLOOKUP(BG$9,'[1]Table Name'!$G$2:$H$100,2,FALSE),FALSE))</f>
        <v/>
      </c>
      <c r="BH42" s="1">
        <f>IF(ISERROR(VLOOKUP($B42,[1]Cost!$C$5:$CZ$500,VLOOKUP(BH$9,'[1]Table Name'!$G$2:$H$100,2,FALSE),FALSE)),"",VLOOKUP($B42,[1]Cost!$C$5:$CZ$500,VLOOKUP(BH$9,'[1]Table Name'!$G$2:$H$100,2,FALSE),FALSE))</f>
        <v/>
      </c>
      <c r="BI42" s="1">
        <f>IF(ISERROR(VLOOKUP($B42,[1]Cost!$C$5:$CZ$500,VLOOKUP(BI$9,'[1]Table Name'!$G$2:$H$100,2,FALSE),FALSE)),"",VLOOKUP($B42,[1]Cost!$C$5:$CZ$500,VLOOKUP(BI$9,'[1]Table Name'!$G$2:$H$100,2,FALSE),FALSE))</f>
        <v/>
      </c>
      <c r="BJ42" s="1">
        <f>IF(ISERROR(VLOOKUP($B42,[1]Cost!$C$5:$CZ$500,VLOOKUP(BJ$9,'[1]Table Name'!$G$2:$H$100,2,FALSE),FALSE)),"",VLOOKUP($B42,[1]Cost!$C$5:$CZ$500,VLOOKUP(BJ$9,'[1]Table Name'!$G$2:$H$100,2,FALSE),FALSE))</f>
        <v/>
      </c>
      <c r="BK42" s="1">
        <f>IF(ISERROR(VLOOKUP($B42,[1]Cost!$C$5:$CZ$500,VLOOKUP(BK$9,'[1]Table Name'!$G$2:$H$100,2,FALSE),FALSE)),"",VLOOKUP($B42,[1]Cost!$C$5:$CZ$500,VLOOKUP(BK$9,'[1]Table Name'!$G$2:$H$100,2,FALSE),FALSE))</f>
        <v/>
      </c>
      <c r="BL42" s="1">
        <f>IF(ISERROR(VLOOKUP($B42,[1]Cost!$C$5:$CZ$500,VLOOKUP(BL$9,'[1]Table Name'!$G$2:$H$100,2,FALSE),FALSE)),"",VLOOKUP($B42,[1]Cost!$C$5:$CZ$500,VLOOKUP(BL$9,'[1]Table Name'!$G$2:$H$100,2,FALSE),FALSE))</f>
        <v/>
      </c>
      <c r="BM42" s="1">
        <f>IF(ISERROR(VLOOKUP($B42,[1]Cost!$C$5:$CZ$500,VLOOKUP(BM$9,'[1]Table Name'!$G$2:$H$100,2,FALSE),FALSE)),"",VLOOKUP($B42,[1]Cost!$C$5:$CZ$500,VLOOKUP(BM$9,'[1]Table Name'!$G$2:$H$100,2,FALSE),FALSE))</f>
        <v/>
      </c>
      <c r="BN42" s="1">
        <f>IF(ISERROR(VLOOKUP($B42,[1]Cost!$C$5:$CZ$500,VLOOKUP(BN$9,'[1]Table Name'!$G$2:$H$100,2,FALSE),FALSE)),"",VLOOKUP($B42,[1]Cost!$C$5:$CZ$500,VLOOKUP(BN$9,'[1]Table Name'!$G$2:$H$100,2,FALSE),FALSE))</f>
        <v/>
      </c>
      <c r="BO42" s="1">
        <f>IF(ISERROR(VLOOKUP($B42,[1]Cost!$C$5:$CZ$500,VLOOKUP(BO$9,'[1]Table Name'!$G$2:$H$100,2,FALSE),FALSE)),"",VLOOKUP($B42,[1]Cost!$C$5:$CZ$500,VLOOKUP(BO$9,'[1]Table Name'!$G$2:$H$100,2,FALSE),FALSE))</f>
        <v/>
      </c>
      <c r="BP42" s="1">
        <f>IF(ISERROR(VLOOKUP($B42,[1]Cost!$C$5:$CZ$500,VLOOKUP(BP$9,'[1]Table Name'!$G$2:$H$100,2,FALSE),FALSE)),"",VLOOKUP($B42,[1]Cost!$C$5:$CZ$500,VLOOKUP(BP$9,'[1]Table Name'!$G$2:$H$100,2,FALSE),FALSE))</f>
        <v/>
      </c>
      <c r="BQ42" s="1">
        <f>IF(ISERROR(VLOOKUP($B42,[1]Cost!$C$5:$CZ$500,VLOOKUP(BQ$9,'[1]Table Name'!$G$2:$H$100,2,FALSE),FALSE)),"",VLOOKUP($B42,[1]Cost!$C$5:$CZ$500,VLOOKUP(BQ$9,'[1]Table Name'!$G$2:$H$100,2,FALSE),FALSE))</f>
        <v/>
      </c>
      <c r="BR42" s="1">
        <f>IF(ISERROR(VLOOKUP($B42,[1]Cost!$C$5:$CZ$500,VLOOKUP(BR$9,'[1]Table Name'!$G$2:$H$100,2,FALSE),FALSE)),"",VLOOKUP($B42,[1]Cost!$C$5:$CZ$500,VLOOKUP(BR$9,'[1]Table Name'!$G$2:$H$100,2,FALSE),FALSE))</f>
        <v/>
      </c>
      <c r="BS42" s="1">
        <f>IF(ISERROR(VLOOKUP($B42,[1]Cost!$C$5:$CZ$500,VLOOKUP(BS$9,'[1]Table Name'!$G$2:$H$100,2,FALSE),FALSE)),"",VLOOKUP($B42,[1]Cost!$C$5:$CZ$500,VLOOKUP(BS$9,'[1]Table Name'!$G$2:$H$100,2,FALSE),FALSE))</f>
        <v/>
      </c>
      <c r="BT42" s="1">
        <f>IF(ISERROR(VLOOKUP($B42,[1]Cost!$C$5:$CZ$500,VLOOKUP(BT$9,'[1]Table Name'!$G$2:$H$100,2,FALSE),FALSE)),"",VLOOKUP($B42,[1]Cost!$C$5:$CZ$500,VLOOKUP(BT$9,'[1]Table Name'!$G$2:$H$100,2,FALSE),FALSE))</f>
        <v/>
      </c>
      <c r="BU42" s="1">
        <f>IF(ISERROR(VLOOKUP($B42,[1]Cost!$C$5:$CZ$500,VLOOKUP(BU$9,'[1]Table Name'!$G$2:$H$100,2,FALSE),FALSE)),"",VLOOKUP($B42,[1]Cost!$C$5:$CZ$500,VLOOKUP(BU$9,'[1]Table Name'!$G$2:$H$100,2,FALSE),FALSE))</f>
        <v/>
      </c>
      <c r="BV42" s="1">
        <f>IF(ISERROR(VLOOKUP($B42,[1]Cost!$C$5:$CZ$500,VLOOKUP(BV$9,'[1]Table Name'!$G$2:$H$100,2,FALSE),FALSE)),"",VLOOKUP($B42,[1]Cost!$C$5:$CZ$500,VLOOKUP(BV$9,'[1]Table Name'!$G$2:$H$100,2,FALSE),FALSE))</f>
        <v/>
      </c>
      <c r="BW42" s="1">
        <f>IF(ISERROR(VLOOKUP($B42,[1]Cost!$C$5:$CZ$500,VLOOKUP(BW$9,'[1]Table Name'!$G$2:$H$100,2,FALSE),FALSE)),"",VLOOKUP($B42,[1]Cost!$C$5:$CZ$500,VLOOKUP(BW$9,'[1]Table Name'!$G$2:$H$100,2,FALSE),FALSE))</f>
        <v/>
      </c>
      <c r="BX42" s="1">
        <f>IF(ISERROR(VLOOKUP($B42,[1]Cost!$C$5:$CZ$500,VLOOKUP(BX$9,'[1]Table Name'!$G$2:$H$100,2,FALSE),FALSE)),"",VLOOKUP($B42,[1]Cost!$C$5:$CZ$500,VLOOKUP(BX$9,'[1]Table Name'!$G$2:$H$100,2,FALSE),FALSE))</f>
        <v/>
      </c>
      <c r="BY42" s="1">
        <f>IF(ISERROR(VLOOKUP($B42,[1]Cost!$C$5:$CZ$500,VLOOKUP(BY$9,'[1]Table Name'!$G$2:$H$100,2,FALSE),FALSE)),"",VLOOKUP($B42,[1]Cost!$C$5:$CZ$500,VLOOKUP(BY$9,'[1]Table Name'!$G$2:$H$100,2,FALSE),FALSE))</f>
        <v/>
      </c>
      <c r="BZ42" s="137">
        <f>IF(ISERROR(VLOOKUP($B42,[1]Cost!$C$5:$CZ$500,VLOOKUP(BZ$9,'[1]Table Name'!$G$2:$H$100,2,FALSE),FALSE)),"",VLOOKUP($B42,[1]Cost!$C$5:$CZ$500,VLOOKUP(BZ$9,'[1]Table Name'!$G$2:$H$100,2,FALSE),FALSE))</f>
        <v/>
      </c>
      <c r="CA42" s="1">
        <f>IF(ISERROR(VLOOKUP($B42,[1]Cost!$C$5:$CZ$500,VLOOKUP(CA$9,'[1]Table Name'!$G$2:$H$100,2,FALSE),FALSE)),"",VLOOKUP($B42,[1]Cost!$C$5:$CZ$500,VLOOKUP(CA$9,'[1]Table Name'!$G$2:$H$100,2,FALSE),FALSE))</f>
        <v/>
      </c>
      <c r="CB42" s="1">
        <f>IF(ISERROR(VLOOKUP($B42,[1]Cost!$C$5:$CZ$500,VLOOKUP(CB$9,'[1]Table Name'!$G$2:$H$100,2,FALSE),FALSE)),"",VLOOKUP($B42,[1]Cost!$C$5:$CZ$500,VLOOKUP(CB$9,'[1]Table Name'!$G$2:$H$100,2,FALSE),FALSE))</f>
        <v/>
      </c>
      <c r="CC42" s="1">
        <f>IF(ISERROR(VLOOKUP($B42,[1]Cost!$C$5:$CZ$500,VLOOKUP(CC$9,'[1]Table Name'!$G$2:$H$100,2,FALSE),FALSE)),"",VLOOKUP($B42,[1]Cost!$C$5:$CZ$500,VLOOKUP(CC$9,'[1]Table Name'!$G$2:$H$100,2,FALSE),FALSE))</f>
        <v/>
      </c>
      <c r="CD42" s="3" t="n"/>
      <c r="CE42" s="3" t="n"/>
      <c r="CF42" s="3" t="n"/>
      <c r="CG42" s="3" t="n"/>
      <c r="CH42" s="3" t="n"/>
      <c r="CI42" s="3" t="n"/>
      <c r="CJ42" s="3" t="n"/>
    </row>
    <row r="43">
      <c r="B43" s="1">
        <f t="array" ref="B43">IF(ISERROR(INDEX([1]Cost!$C$5:$C$361,MATCH(0,COUNTIF(B$9:B42,[1]Cost!$C$5:$C$361)+([1]Cost!$D$5:$D$361&lt;&gt;$B$4),0))),"",INDEX([1]Cost!$C$5:$C$361,MATCH(0,COUNTIF(B$9:B42,[1]Cost!$C$5:$C$361)+([1]Cost!$D$5:$D$361&lt;&gt;$B$4),0)))</f>
        <v/>
      </c>
      <c r="C43" s="1">
        <f>IF(ISERROR(VLOOKUP($B43,[1]Cost!$C$5:$CZ$500,VLOOKUP(C$9,'[1]Table Name'!$G$2:$H$100,2,FALSE),FALSE)),"",VLOOKUP($B43,[1]Cost!$C$5:$CZ$500,VLOOKUP(C$9,'[1]Table Name'!$G$2:$H$100,2,FALSE),FALSE))</f>
        <v/>
      </c>
      <c r="D43" s="1">
        <f>IF(ISERROR(VLOOKUP($B43,[1]Cost!$C$5:$CZ$500,VLOOKUP(D$9,'[1]Table Name'!$G$2:$H$100,2,FALSE),FALSE)),"",VLOOKUP($B43,[1]Cost!$C$5:$CZ$500,VLOOKUP(D$9,'[1]Table Name'!$G$2:$H$100,2,FALSE),FALSE))</f>
        <v/>
      </c>
      <c r="E43" s="1">
        <f>IF(ISERROR(VLOOKUP($B43,[1]Cost!$C$5:$CZ$500,VLOOKUP(E$9,'[1]Table Name'!$G$2:$H$100,2,FALSE),FALSE)),"",VLOOKUP($B43,[1]Cost!$C$5:$CZ$500,VLOOKUP(E$9,'[1]Table Name'!$G$2:$H$100,2,FALSE),FALSE))</f>
        <v/>
      </c>
      <c r="F43" s="1">
        <f>IF(ISERROR(VLOOKUP($B43,[1]Cost!$C$5:$CZ$500,VLOOKUP(F$9,'[1]Table Name'!$G$2:$H$100,2,FALSE),FALSE)),"",VLOOKUP($B43,[1]Cost!$C$5:$CZ$500,VLOOKUP(F$9,'[1]Table Name'!$G$2:$H$100,2,FALSE),FALSE))</f>
        <v/>
      </c>
      <c r="G43" s="1">
        <f>IF(ISERROR(VLOOKUP($B43,[1]Cost!$C$5:$CZ$500,VLOOKUP(G$9,'[1]Table Name'!$G$2:$H$100,2,FALSE),FALSE)),"",VLOOKUP($B43,[1]Cost!$C$5:$CZ$500,VLOOKUP(G$9,'[1]Table Name'!$G$2:$H$100,2,FALSE),FALSE))</f>
        <v/>
      </c>
      <c r="H43" s="1">
        <f>IF(ISERROR(VLOOKUP($B43,[1]Cost!$C$5:$CZ$500,VLOOKUP(H$9,'[1]Table Name'!$G$2:$H$100,2,FALSE),FALSE)),"",VLOOKUP($B43,[1]Cost!$C$5:$CZ$500,VLOOKUP(H$9,'[1]Table Name'!$G$2:$H$100,2,FALSE),FALSE))</f>
        <v/>
      </c>
      <c r="I43" s="1">
        <f>IF(ISERROR(VLOOKUP($B43,[1]Cost!$C$5:$CZ$500,VLOOKUP(I$9,'[1]Table Name'!$G$2:$H$100,2,FALSE),FALSE)),"",VLOOKUP($B43,[1]Cost!$C$5:$CZ$500,VLOOKUP(I$9,'[1]Table Name'!$G$2:$H$100,2,FALSE),FALSE))</f>
        <v/>
      </c>
      <c r="J43" s="1">
        <f>IF(ISERROR(VLOOKUP($B43,[1]Cost!$C$5:$CZ$500,VLOOKUP(J$9,'[1]Table Name'!$G$2:$H$100,2,FALSE),FALSE)),"",VLOOKUP($B43,[1]Cost!$C$5:$CZ$500,VLOOKUP(J$9,'[1]Table Name'!$G$2:$H$100,2,FALSE),FALSE))</f>
        <v/>
      </c>
      <c r="K43" s="1">
        <f>IF(ISERROR(VLOOKUP($B43,[1]Cost!$C$5:$CZ$500,VLOOKUP(K$9,'[1]Table Name'!$G$2:$H$100,2,FALSE),FALSE)),"",VLOOKUP($B43,[1]Cost!$C$5:$CZ$500,VLOOKUP(K$9,'[1]Table Name'!$G$2:$H$100,2,FALSE),FALSE))</f>
        <v/>
      </c>
      <c r="L43" s="1">
        <f>IF(ISERROR(VLOOKUP($B43,[1]Cost!$C$5:$CZ$500,VLOOKUP(L$9,'[1]Table Name'!$G$2:$H$100,2,FALSE),FALSE)),"",VLOOKUP($B43,[1]Cost!$C$5:$CZ$500,VLOOKUP(L$9,'[1]Table Name'!$G$2:$H$100,2,FALSE),FALSE))</f>
        <v/>
      </c>
      <c r="M43" s="1">
        <f>IF(ISERROR(VLOOKUP($B43,[1]Cost!$C$5:$CZ$500,VLOOKUP(M$9,'[1]Table Name'!$G$2:$H$100,2,FALSE),FALSE)),"",VLOOKUP($B43,[1]Cost!$C$5:$CZ$500,VLOOKUP(M$9,'[1]Table Name'!$G$2:$H$100,2,FALSE),FALSE))</f>
        <v/>
      </c>
      <c r="N43" s="1">
        <f>IF(ISERROR(VLOOKUP($B43,[1]Cost!$C$5:$CZ$500,VLOOKUP(N$9,'[1]Table Name'!$G$2:$H$100,2,FALSE),FALSE)),"",VLOOKUP($B43,[1]Cost!$C$5:$CZ$500,VLOOKUP(N$9,'[1]Table Name'!$G$2:$H$100,2,FALSE),FALSE))</f>
        <v/>
      </c>
      <c r="O43" s="1">
        <f>IF(ISERROR(VLOOKUP($B43,[1]Cost!$C$5:$CZ$500,VLOOKUP(O$9,'[1]Table Name'!$G$2:$H$100,2,FALSE),FALSE)),"",VLOOKUP($B43,[1]Cost!$C$5:$CZ$500,VLOOKUP(O$9,'[1]Table Name'!$G$2:$H$100,2,FALSE),FALSE))</f>
        <v/>
      </c>
      <c r="P43" s="1">
        <f>IF(ISERROR(VLOOKUP($B43,[1]Cost!$C$5:$CZ$500,VLOOKUP(P$9,'[1]Table Name'!$G$2:$H$100,2,FALSE),FALSE)),"",VLOOKUP($B43,[1]Cost!$C$5:$CZ$500,VLOOKUP(P$9,'[1]Table Name'!$G$2:$H$100,2,FALSE),FALSE))</f>
        <v/>
      </c>
      <c r="Q43" s="1">
        <f>IF(ISERROR(VLOOKUP($B43,[1]Cost!$C$5:$CZ$500,VLOOKUP(Q$9,'[1]Table Name'!$G$2:$H$100,2,FALSE),FALSE)),"",VLOOKUP($B43,[1]Cost!$C$5:$CZ$500,VLOOKUP(Q$9,'[1]Table Name'!$G$2:$H$100,2,FALSE),FALSE))</f>
        <v/>
      </c>
      <c r="R43" s="1">
        <f>IF(ISERROR(VLOOKUP($B43,[1]Cost!$C$5:$CZ$500,VLOOKUP(R$9,'[1]Table Name'!$G$2:$H$100,2,FALSE),FALSE)),"",VLOOKUP($B43,[1]Cost!$C$5:$CZ$500,VLOOKUP(R$9,'[1]Table Name'!$G$2:$H$100,2,FALSE),FALSE))</f>
        <v/>
      </c>
      <c r="S43" s="1">
        <f>IF(ISERROR(VLOOKUP($B43,[1]Cost!$C$5:$CZ$500,VLOOKUP(S$9,'[1]Table Name'!$G$2:$H$100,2,FALSE),FALSE)),"",VLOOKUP($B43,[1]Cost!$C$5:$CZ$500,VLOOKUP(S$9,'[1]Table Name'!$G$2:$H$100,2,FALSE),FALSE))</f>
        <v/>
      </c>
      <c r="T43" s="1">
        <f>IF(ISERROR(VLOOKUP($B43,[1]Cost!$C$5:$CZ$500,VLOOKUP(T$9,'[1]Table Name'!$G$2:$H$100,2,FALSE),FALSE)),"",VLOOKUP($B43,[1]Cost!$C$5:$CZ$500,VLOOKUP(T$9,'[1]Table Name'!$G$2:$H$100,2,FALSE),FALSE))</f>
        <v/>
      </c>
      <c r="U43" s="1">
        <f>IF(ISERROR(VLOOKUP($B43,[1]Cost!$C$5:$CZ$500,VLOOKUP(U$9,'[1]Table Name'!$G$2:$H$100,2,FALSE),FALSE)),"",VLOOKUP($B43,[1]Cost!$C$5:$CZ$500,VLOOKUP(U$9,'[1]Table Name'!$G$2:$H$100,2,FALSE),FALSE))</f>
        <v/>
      </c>
      <c r="V43" s="1">
        <f>IF(ISERROR(VLOOKUP($B43,[1]Cost!$C$5:$CZ$500,VLOOKUP(V$9,'[1]Table Name'!$G$2:$H$100,2,FALSE),FALSE)),"",VLOOKUP($B43,[1]Cost!$C$5:$CZ$500,VLOOKUP(V$9,'[1]Table Name'!$G$2:$H$100,2,FALSE),FALSE))</f>
        <v/>
      </c>
      <c r="W43" s="1">
        <f>IF(ISERROR(VLOOKUP($B43,[1]Cost!$C$5:$CZ$500,VLOOKUP(W$9,'[1]Table Name'!$G$2:$H$100,2,FALSE),FALSE)),"",VLOOKUP($B43,[1]Cost!$C$5:$CZ$500,VLOOKUP(W$9,'[1]Table Name'!$G$2:$H$100,2,FALSE),FALSE))</f>
        <v/>
      </c>
      <c r="X43" s="1">
        <f>IF(ISERROR(VLOOKUP($B43,[1]Cost!$C$5:$CZ$500,VLOOKUP(X$9,'[1]Table Name'!$G$2:$H$100,2,FALSE),FALSE)),0,VLOOKUP($B43,[1]Cost!$C$5:$CZ$500,VLOOKUP(X$9,'[1]Table Name'!$G$2:$H$100,2,FALSE),FALSE))</f>
        <v/>
      </c>
      <c r="Y43" s="1">
        <f>IF(ISERROR(VLOOKUP($B43,[1]Cost!$C$5:$CZ$500,VLOOKUP(Y$9,'[1]Table Name'!$G$2:$H$100,2,FALSE),FALSE)),"",VLOOKUP($B43,[1]Cost!$C$5:$CZ$500,VLOOKUP(Y$9,'[1]Table Name'!$G$2:$H$100,2,FALSE),FALSE))</f>
        <v/>
      </c>
      <c r="Z43" s="11">
        <f>IF(ISERROR(VLOOKUP($B43,[1]Cost!$C$5:$CZ$500,VLOOKUP(Z$9,'[1]Table Name'!$G$2:$H$100,2,FALSE),FALSE)),"",VLOOKUP($B43,[1]Cost!$C$5:$CZ$500,VLOOKUP(Z$9,'[1]Table Name'!$G$2:$H$100,2,FALSE),FALSE))</f>
        <v/>
      </c>
      <c r="AA43" s="1">
        <f>IF(ISERROR(VLOOKUP($B43,[1]Cost!$C$5:$CZ$500,VLOOKUP(AA$9,'[1]Table Name'!$G$2:$H$100,2,FALSE),FALSE)),"",VLOOKUP($B43,[1]Cost!$C$5:$CZ$500,VLOOKUP(AA$9,'[1]Table Name'!$G$2:$H$100,2,FALSE),FALSE))</f>
        <v/>
      </c>
      <c r="AB43" s="1">
        <f>IF(ISERROR(VLOOKUP($B43,[1]Cost!$C$5:$CZ$500,VLOOKUP(AB$9,'[1]Table Name'!$G$2:$H$100,2,FALSE),FALSE)),"",VLOOKUP($B43,[1]Cost!$C$5:$CZ$500,VLOOKUP(AB$9,'[1]Table Name'!$G$2:$H$100,2,FALSE),FALSE))</f>
        <v/>
      </c>
      <c r="AC43" s="1">
        <f>IF(ISERROR(VLOOKUP($B43,[1]Cost!$C$5:$CZ$500,VLOOKUP(AC$9,'[1]Table Name'!$G$2:$H$100,2,FALSE),FALSE)),"",VLOOKUP($B43,[1]Cost!$C$5:$CZ$500,VLOOKUP(AC$9,'[1]Table Name'!$G$2:$H$100,2,FALSE),FALSE))</f>
        <v/>
      </c>
      <c r="AD43" s="1">
        <f>IF(ISERROR(VLOOKUP($B43,[1]Cost!$C$5:$CZ$500,VLOOKUP(AD$9,'[1]Table Name'!$G$2:$H$100,2,FALSE),FALSE)),"",VLOOKUP($B43,[1]Cost!$C$5:$CZ$500,VLOOKUP(AD$9,'[1]Table Name'!$G$2:$H$100,2,FALSE),FALSE))</f>
        <v/>
      </c>
      <c r="AE43" s="1">
        <f>IF(ISERROR(VLOOKUP($B43,[1]Cost!$C$5:$CZ$500,VLOOKUP(AE$9,'[1]Table Name'!$G$2:$H$100,2,FALSE),FALSE)),"",VLOOKUP($B43,[1]Cost!$C$5:$CZ$500,VLOOKUP(AE$9,'[1]Table Name'!$G$2:$H$100,2,FALSE),FALSE))</f>
        <v/>
      </c>
      <c r="AF43" s="1">
        <f>IF(ISERROR(VLOOKUP($B43,[1]Cost!$C$5:$CZ$500,VLOOKUP(AF$9,'[1]Table Name'!$G$2:$H$100,2,FALSE),FALSE)),"",VLOOKUP($B43,[1]Cost!$C$5:$CZ$500,VLOOKUP(AF$9,'[1]Table Name'!$G$2:$H$100,2,FALSE),FALSE))</f>
        <v/>
      </c>
      <c r="AG43" s="1">
        <f>IF(ISERROR(VLOOKUP($B43,[1]Cost!$C$5:$CZ$500,VLOOKUP(AG$9,'[1]Table Name'!$G$2:$H$100,2,FALSE),FALSE)),"",VLOOKUP($B43,[1]Cost!$C$5:$CZ$500,VLOOKUP(AG$9,'[1]Table Name'!$G$2:$H$100,2,FALSE),FALSE))</f>
        <v/>
      </c>
      <c r="AH43" s="1">
        <f>IF(ISERROR(VLOOKUP($B43,[1]Cost!$C$5:$CZ$500,VLOOKUP(AH$9,'[1]Table Name'!$G$2:$H$100,2,FALSE),FALSE)),"",VLOOKUP($B43,[1]Cost!$C$5:$CZ$500,VLOOKUP(AH$9,'[1]Table Name'!$G$2:$H$100,2,FALSE),FALSE))</f>
        <v/>
      </c>
      <c r="AI43" s="1">
        <f>IF(ISERROR(VLOOKUP($B43,[1]Cost!$C$5:$CZ$500,VLOOKUP(AI$9,'[1]Table Name'!$G$2:$H$100,2,FALSE),FALSE)),"",VLOOKUP($B43,[1]Cost!$C$5:$CZ$500,VLOOKUP(AI$9,'[1]Table Name'!$G$2:$H$100,2,FALSE),FALSE))</f>
        <v/>
      </c>
      <c r="AJ43" s="1">
        <f>IF(ISERROR(VLOOKUP($B43,[1]Cost!$C$5:$CZ$500,VLOOKUP(AJ$9,'[1]Table Name'!$G$2:$H$100,2,FALSE),FALSE)),"",VLOOKUP($B43,[1]Cost!$C$5:$CZ$500,VLOOKUP(AJ$9,'[1]Table Name'!$G$2:$H$100,2,FALSE),FALSE))</f>
        <v/>
      </c>
      <c r="AK43" s="1">
        <f>IF(ISERROR(VLOOKUP($B43,[1]Cost!$C$5:$CZ$500,VLOOKUP(AK$9,'[1]Table Name'!$G$2:$H$100,2,FALSE),FALSE)),"",VLOOKUP($B43,[1]Cost!$C$5:$CZ$500,VLOOKUP(AK$9,'[1]Table Name'!$G$2:$H$100,2,FALSE),FALSE))</f>
        <v/>
      </c>
      <c r="AL43" s="1">
        <f>IF(ISERROR(VLOOKUP($B43,[1]Cost!$C$5:$CZ$500,VLOOKUP(AL$9,'[1]Table Name'!$G$2:$H$100,2,FALSE),FALSE)),"",VLOOKUP($B43,[1]Cost!$C$5:$CZ$500,VLOOKUP(AL$9,'[1]Table Name'!$G$2:$H$100,2,FALSE),FALSE))</f>
        <v/>
      </c>
      <c r="AM43" s="1">
        <f>IF(ISERROR(VLOOKUP($B43,[1]Cost!$C$5:$CZ$500,VLOOKUP(AM$9,'[1]Table Name'!$G$2:$H$100,2,FALSE),FALSE)),"",VLOOKUP($B43,[1]Cost!$C$5:$CZ$500,VLOOKUP(AM$9,'[1]Table Name'!$G$2:$H$100,2,FALSE),FALSE))</f>
        <v/>
      </c>
      <c r="AN43" s="1">
        <f>IF(ISERROR(VLOOKUP($B43,[1]Cost!$C$5:$CZ$500,VLOOKUP(AN$9,'[1]Table Name'!$G$2:$H$100,2,FALSE),FALSE)),"",VLOOKUP($B43,[1]Cost!$C$5:$CZ$500,VLOOKUP(AN$9,'[1]Table Name'!$G$2:$H$100,2,FALSE),FALSE))</f>
        <v/>
      </c>
      <c r="AO43" s="1">
        <f>IF(ISERROR(VLOOKUP($B43,[1]Cost!$C$5:$CZ$500,VLOOKUP(AO$9,'[1]Table Name'!$G$2:$H$100,2,FALSE),FALSE)),"",VLOOKUP($B43,[1]Cost!$C$5:$CZ$500,VLOOKUP(AO$9,'[1]Table Name'!$G$2:$H$100,2,FALSE),FALSE))</f>
        <v/>
      </c>
      <c r="AP43" s="1">
        <f>IF(ISERROR(VLOOKUP($B43,[1]Cost!$C$5:$CZ$500,VLOOKUP(AP$9,'[1]Table Name'!$G$2:$H$100,2,FALSE),FALSE)),"",VLOOKUP($B43,[1]Cost!$C$5:$CZ$500,VLOOKUP(AP$9,'[1]Table Name'!$G$2:$H$100,2,FALSE),FALSE))</f>
        <v/>
      </c>
      <c r="AQ43" s="1">
        <f>IF(ISERROR(VLOOKUP($B43,[1]Cost!$C$5:$CZ$500,VLOOKUP(AQ$9,'[1]Table Name'!$G$2:$H$100,2,FALSE),FALSE)),"",VLOOKUP($B43,[1]Cost!$C$5:$CZ$500,VLOOKUP(AQ$9,'[1]Table Name'!$G$2:$H$100,2,FALSE),FALSE))</f>
        <v/>
      </c>
      <c r="AR43" s="1">
        <f>IF(ISERROR(VLOOKUP($B43,[1]Cost!$C$5:$CZ$500,VLOOKUP(AR$9,'[1]Table Name'!$G$2:$H$100,2,FALSE),FALSE)),"",VLOOKUP($B43,[1]Cost!$C$5:$CZ$500,VLOOKUP(AR$9,'[1]Table Name'!$G$2:$H$100,2,FALSE),FALSE))</f>
        <v/>
      </c>
      <c r="AS43" s="1">
        <f>IF(ISERROR(VLOOKUP($B43,[1]Cost!$C$5:$CZ$500,VLOOKUP(AS$9,'[1]Table Name'!$G$2:$H$100,2,FALSE),FALSE)),"",VLOOKUP($B43,[1]Cost!$C$5:$CZ$500,VLOOKUP(AS$9,'[1]Table Name'!$G$2:$H$100,2,FALSE),FALSE))</f>
        <v/>
      </c>
      <c r="AT43" s="1">
        <f>IF(ISERROR(VLOOKUP($B43,[1]Cost!$C$5:$CZ$500,VLOOKUP(AT$9,'[1]Table Name'!$G$2:$H$100,2,FALSE),FALSE)),"",VLOOKUP($B43,[1]Cost!$C$5:$CZ$500,VLOOKUP(AT$9,'[1]Table Name'!$G$2:$H$100,2,FALSE),FALSE))</f>
        <v/>
      </c>
      <c r="AU43" s="1">
        <f>IF(ISERROR(VLOOKUP($B43,[1]Cost!$C$5:$CZ$500,VLOOKUP(AU$9,'[1]Table Name'!$G$2:$H$100,2,FALSE),FALSE)),"",VLOOKUP($B43,[1]Cost!$C$5:$CZ$500,VLOOKUP(AU$9,'[1]Table Name'!$G$2:$H$100,2,FALSE),FALSE))</f>
        <v/>
      </c>
      <c r="AV43" s="1">
        <f>IF(ISERROR(VLOOKUP($B43,[1]Cost!$C$5:$CZ$500,VLOOKUP(AV$9,'[1]Table Name'!$G$2:$H$100,2,FALSE),FALSE)),"",VLOOKUP($B43,[1]Cost!$C$5:$CZ$500,VLOOKUP(AV$9,'[1]Table Name'!$G$2:$H$100,2,FALSE),FALSE))</f>
        <v/>
      </c>
      <c r="AW43" s="1">
        <f>IF(ISERROR(VLOOKUP($B43,[1]Cost!$C$5:$CZ$500,VLOOKUP(AW$9,'[1]Table Name'!$G$2:$H$100,2,FALSE),FALSE)),"",VLOOKUP($B43,[1]Cost!$C$5:$CZ$500,VLOOKUP(AW$9,'[1]Table Name'!$G$2:$H$100,2,FALSE),FALSE))</f>
        <v/>
      </c>
      <c r="AX43" s="1">
        <f>IF(ISERROR(VLOOKUP($B43,[1]Cost!$C$5:$CZ$500,VLOOKUP(AX$9,'[1]Table Name'!$G$2:$H$100,2,FALSE),FALSE)),"",VLOOKUP($B43,[1]Cost!$C$5:$CZ$500,VLOOKUP(AX$9,'[1]Table Name'!$G$2:$H$100,2,FALSE),FALSE))</f>
        <v/>
      </c>
      <c r="AY43" s="1">
        <f>IF(ISERROR(VLOOKUP($B43,[1]Cost!$C$5:$CZ$500,VLOOKUP(AY$9,'[1]Table Name'!$G$2:$H$100,2,FALSE),FALSE)),"",VLOOKUP($B43,[1]Cost!$C$5:$CZ$500,VLOOKUP(AY$9,'[1]Table Name'!$G$2:$H$100,2,FALSE),FALSE))</f>
        <v/>
      </c>
      <c r="AZ43" s="1">
        <f>IF(ISERROR(VLOOKUP($B43,[1]Cost!$C$5:$CZ$500,VLOOKUP(AZ$9,'[1]Table Name'!$G$2:$H$100,2,FALSE),FALSE)),"",VLOOKUP($B43,[1]Cost!$C$5:$CZ$500,VLOOKUP(AZ$9,'[1]Table Name'!$G$2:$H$100,2,FALSE),FALSE))</f>
        <v/>
      </c>
      <c r="BA43" s="1">
        <f>IF(ISERROR(VLOOKUP($B43,[1]Cost!$C$5:$CZ$500,VLOOKUP(BA$9,'[1]Table Name'!$G$2:$H$100,2,FALSE),FALSE)),"",VLOOKUP($B43,[1]Cost!$C$5:$CZ$500,VLOOKUP(BA$9,'[1]Table Name'!$G$2:$H$100,2,FALSE),FALSE))</f>
        <v/>
      </c>
      <c r="BB43" s="1">
        <f>IF(ISERROR(VLOOKUP($B43,[1]Cost!$C$5:$CZ$500,VLOOKUP(BB$9,'[1]Table Name'!$G$2:$H$100,2,FALSE),FALSE)),"",VLOOKUP($B43,[1]Cost!$C$5:$CZ$500,VLOOKUP(BB$9,'[1]Table Name'!$G$2:$H$100,2,FALSE),FALSE))</f>
        <v/>
      </c>
      <c r="BC43" s="1">
        <f>IF(ISERROR(VLOOKUP($B43,[1]Cost!$C$5:$CZ$500,VLOOKUP(BC$9,'[1]Table Name'!$G$2:$H$100,2,FALSE),FALSE)),"",VLOOKUP($B43,[1]Cost!$C$5:$CZ$500,VLOOKUP(BC$9,'[1]Table Name'!$G$2:$H$100,2,FALSE),FALSE))</f>
        <v/>
      </c>
      <c r="BD43" s="1">
        <f>IF(ISERROR(VLOOKUP($B43,[1]Cost!$C$5:$CZ$500,VLOOKUP(BD$9,'[1]Table Name'!$G$2:$H$100,2,FALSE),FALSE)),"",VLOOKUP($B43,[1]Cost!$C$5:$CZ$500,VLOOKUP(BD$9,'[1]Table Name'!$G$2:$H$100,2,FALSE),FALSE))</f>
        <v/>
      </c>
      <c r="BE43" s="1">
        <f>IF(ISERROR(VLOOKUP($B43,[1]Cost!$C$5:$CZ$500,VLOOKUP(BE$9,'[1]Table Name'!$G$2:$H$100,2,FALSE),FALSE)),"",VLOOKUP($B43,[1]Cost!$C$5:$CZ$500,VLOOKUP(BE$9,'[1]Table Name'!$G$2:$H$100,2,FALSE),FALSE))</f>
        <v/>
      </c>
      <c r="BF43" s="1">
        <f>IF(ISERROR(VLOOKUP($B43,[1]Cost!$C$5:$CZ$500,VLOOKUP(BF$9,'[1]Table Name'!$G$2:$H$100,2,FALSE),FALSE)),"",VLOOKUP($B43,[1]Cost!$C$5:$CZ$500,VLOOKUP(BF$9,'[1]Table Name'!$G$2:$H$100,2,FALSE),FALSE))</f>
        <v/>
      </c>
      <c r="BG43" s="1">
        <f>IF(ISERROR(VLOOKUP($B43,[1]Cost!$C$5:$CZ$500,VLOOKUP(BG$9,'[1]Table Name'!$G$2:$H$100,2,FALSE),FALSE)),"",VLOOKUP($B43,[1]Cost!$C$5:$CZ$500,VLOOKUP(BG$9,'[1]Table Name'!$G$2:$H$100,2,FALSE),FALSE))</f>
        <v/>
      </c>
      <c r="BH43" s="1">
        <f>IF(ISERROR(VLOOKUP($B43,[1]Cost!$C$5:$CZ$500,VLOOKUP(BH$9,'[1]Table Name'!$G$2:$H$100,2,FALSE),FALSE)),"",VLOOKUP($B43,[1]Cost!$C$5:$CZ$500,VLOOKUP(BH$9,'[1]Table Name'!$G$2:$H$100,2,FALSE),FALSE))</f>
        <v/>
      </c>
      <c r="BI43" s="1">
        <f>IF(ISERROR(VLOOKUP($B43,[1]Cost!$C$5:$CZ$500,VLOOKUP(BI$9,'[1]Table Name'!$G$2:$H$100,2,FALSE),FALSE)),"",VLOOKUP($B43,[1]Cost!$C$5:$CZ$500,VLOOKUP(BI$9,'[1]Table Name'!$G$2:$H$100,2,FALSE),FALSE))</f>
        <v/>
      </c>
      <c r="BJ43" s="1">
        <f>IF(ISERROR(VLOOKUP($B43,[1]Cost!$C$5:$CZ$500,VLOOKUP(BJ$9,'[1]Table Name'!$G$2:$H$100,2,FALSE),FALSE)),"",VLOOKUP($B43,[1]Cost!$C$5:$CZ$500,VLOOKUP(BJ$9,'[1]Table Name'!$G$2:$H$100,2,FALSE),FALSE))</f>
        <v/>
      </c>
      <c r="BK43" s="1">
        <f>IF(ISERROR(VLOOKUP($B43,[1]Cost!$C$5:$CZ$500,VLOOKUP(BK$9,'[1]Table Name'!$G$2:$H$100,2,FALSE),FALSE)),"",VLOOKUP($B43,[1]Cost!$C$5:$CZ$500,VLOOKUP(BK$9,'[1]Table Name'!$G$2:$H$100,2,FALSE),FALSE))</f>
        <v/>
      </c>
      <c r="BL43" s="1">
        <f>IF(ISERROR(VLOOKUP($B43,[1]Cost!$C$5:$CZ$500,VLOOKUP(BL$9,'[1]Table Name'!$G$2:$H$100,2,FALSE),FALSE)),"",VLOOKUP($B43,[1]Cost!$C$5:$CZ$500,VLOOKUP(BL$9,'[1]Table Name'!$G$2:$H$100,2,FALSE),FALSE))</f>
        <v/>
      </c>
      <c r="BM43" s="1">
        <f>IF(ISERROR(VLOOKUP($B43,[1]Cost!$C$5:$CZ$500,VLOOKUP(BM$9,'[1]Table Name'!$G$2:$H$100,2,FALSE),FALSE)),"",VLOOKUP($B43,[1]Cost!$C$5:$CZ$500,VLOOKUP(BM$9,'[1]Table Name'!$G$2:$H$100,2,FALSE),FALSE))</f>
        <v/>
      </c>
      <c r="BN43" s="1">
        <f>IF(ISERROR(VLOOKUP($B43,[1]Cost!$C$5:$CZ$500,VLOOKUP(BN$9,'[1]Table Name'!$G$2:$H$100,2,FALSE),FALSE)),"",VLOOKUP($B43,[1]Cost!$C$5:$CZ$500,VLOOKUP(BN$9,'[1]Table Name'!$G$2:$H$100,2,FALSE),FALSE))</f>
        <v/>
      </c>
      <c r="BO43" s="1">
        <f>IF(ISERROR(VLOOKUP($B43,[1]Cost!$C$5:$CZ$500,VLOOKUP(BO$9,'[1]Table Name'!$G$2:$H$100,2,FALSE),FALSE)),"",VLOOKUP($B43,[1]Cost!$C$5:$CZ$500,VLOOKUP(BO$9,'[1]Table Name'!$G$2:$H$100,2,FALSE),FALSE))</f>
        <v/>
      </c>
      <c r="BP43" s="1">
        <f>IF(ISERROR(VLOOKUP($B43,[1]Cost!$C$5:$CZ$500,VLOOKUP(BP$9,'[1]Table Name'!$G$2:$H$100,2,FALSE),FALSE)),"",VLOOKUP($B43,[1]Cost!$C$5:$CZ$500,VLOOKUP(BP$9,'[1]Table Name'!$G$2:$H$100,2,FALSE),FALSE))</f>
        <v/>
      </c>
      <c r="BQ43" s="1">
        <f>IF(ISERROR(VLOOKUP($B43,[1]Cost!$C$5:$CZ$500,VLOOKUP(BQ$9,'[1]Table Name'!$G$2:$H$100,2,FALSE),FALSE)),"",VLOOKUP($B43,[1]Cost!$C$5:$CZ$500,VLOOKUP(BQ$9,'[1]Table Name'!$G$2:$H$100,2,FALSE),FALSE))</f>
        <v/>
      </c>
      <c r="BR43" s="1">
        <f>IF(ISERROR(VLOOKUP($B43,[1]Cost!$C$5:$CZ$500,VLOOKUP(BR$9,'[1]Table Name'!$G$2:$H$100,2,FALSE),FALSE)),"",VLOOKUP($B43,[1]Cost!$C$5:$CZ$500,VLOOKUP(BR$9,'[1]Table Name'!$G$2:$H$100,2,FALSE),FALSE))</f>
        <v/>
      </c>
      <c r="BS43" s="1">
        <f>IF(ISERROR(VLOOKUP($B43,[1]Cost!$C$5:$CZ$500,VLOOKUP(BS$9,'[1]Table Name'!$G$2:$H$100,2,FALSE),FALSE)),"",VLOOKUP($B43,[1]Cost!$C$5:$CZ$500,VLOOKUP(BS$9,'[1]Table Name'!$G$2:$H$100,2,FALSE),FALSE))</f>
        <v/>
      </c>
      <c r="BT43" s="1">
        <f>IF(ISERROR(VLOOKUP($B43,[1]Cost!$C$5:$CZ$500,VLOOKUP(BT$9,'[1]Table Name'!$G$2:$H$100,2,FALSE),FALSE)),"",VLOOKUP($B43,[1]Cost!$C$5:$CZ$500,VLOOKUP(BT$9,'[1]Table Name'!$G$2:$H$100,2,FALSE),FALSE))</f>
        <v/>
      </c>
      <c r="BU43" s="1">
        <f>IF(ISERROR(VLOOKUP($B43,[1]Cost!$C$5:$CZ$500,VLOOKUP(BU$9,'[1]Table Name'!$G$2:$H$100,2,FALSE),FALSE)),"",VLOOKUP($B43,[1]Cost!$C$5:$CZ$500,VLOOKUP(BU$9,'[1]Table Name'!$G$2:$H$100,2,FALSE),FALSE))</f>
        <v/>
      </c>
      <c r="BV43" s="1">
        <f>IF(ISERROR(VLOOKUP($B43,[1]Cost!$C$5:$CZ$500,VLOOKUP(BV$9,'[1]Table Name'!$G$2:$H$100,2,FALSE),FALSE)),"",VLOOKUP($B43,[1]Cost!$C$5:$CZ$500,VLOOKUP(BV$9,'[1]Table Name'!$G$2:$H$100,2,FALSE),FALSE))</f>
        <v/>
      </c>
      <c r="BW43" s="1">
        <f>IF(ISERROR(VLOOKUP($B43,[1]Cost!$C$5:$CZ$500,VLOOKUP(BW$9,'[1]Table Name'!$G$2:$H$100,2,FALSE),FALSE)),"",VLOOKUP($B43,[1]Cost!$C$5:$CZ$500,VLOOKUP(BW$9,'[1]Table Name'!$G$2:$H$100,2,FALSE),FALSE))</f>
        <v/>
      </c>
      <c r="BX43" s="1">
        <f>IF(ISERROR(VLOOKUP($B43,[1]Cost!$C$5:$CZ$500,VLOOKUP(BX$9,'[1]Table Name'!$G$2:$H$100,2,FALSE),FALSE)),"",VLOOKUP($B43,[1]Cost!$C$5:$CZ$500,VLOOKUP(BX$9,'[1]Table Name'!$G$2:$H$100,2,FALSE),FALSE))</f>
        <v/>
      </c>
      <c r="BY43" s="1">
        <f>IF(ISERROR(VLOOKUP($B43,[1]Cost!$C$5:$CZ$500,VLOOKUP(BY$9,'[1]Table Name'!$G$2:$H$100,2,FALSE),FALSE)),"",VLOOKUP($B43,[1]Cost!$C$5:$CZ$500,VLOOKUP(BY$9,'[1]Table Name'!$G$2:$H$100,2,FALSE),FALSE))</f>
        <v/>
      </c>
      <c r="BZ43" s="137">
        <f>IF(ISERROR(VLOOKUP($B43,[1]Cost!$C$5:$CZ$500,VLOOKUP(BZ$9,'[1]Table Name'!$G$2:$H$100,2,FALSE),FALSE)),"",VLOOKUP($B43,[1]Cost!$C$5:$CZ$500,VLOOKUP(BZ$9,'[1]Table Name'!$G$2:$H$100,2,FALSE),FALSE))</f>
        <v/>
      </c>
      <c r="CA43" s="1">
        <f>IF(ISERROR(VLOOKUP($B43,[1]Cost!$C$5:$CZ$500,VLOOKUP(CA$9,'[1]Table Name'!$G$2:$H$100,2,FALSE),FALSE)),"",VLOOKUP($B43,[1]Cost!$C$5:$CZ$500,VLOOKUP(CA$9,'[1]Table Name'!$G$2:$H$100,2,FALSE),FALSE))</f>
        <v/>
      </c>
      <c r="CB43" s="1">
        <f>IF(ISERROR(VLOOKUP($B43,[1]Cost!$C$5:$CZ$500,VLOOKUP(CB$9,'[1]Table Name'!$G$2:$H$100,2,FALSE),FALSE)),"",VLOOKUP($B43,[1]Cost!$C$5:$CZ$500,VLOOKUP(CB$9,'[1]Table Name'!$G$2:$H$100,2,FALSE),FALSE))</f>
        <v/>
      </c>
      <c r="CC43" s="1">
        <f>IF(ISERROR(VLOOKUP($B43,[1]Cost!$C$5:$CZ$500,VLOOKUP(CC$9,'[1]Table Name'!$G$2:$H$100,2,FALSE),FALSE)),"",VLOOKUP($B43,[1]Cost!$C$5:$CZ$500,VLOOKUP(CC$9,'[1]Table Name'!$G$2:$H$100,2,FALSE),FALSE))</f>
        <v/>
      </c>
      <c r="CD43" s="3" t="n"/>
      <c r="CE43" s="3" t="n"/>
      <c r="CF43" s="3" t="n"/>
      <c r="CG43" s="3" t="n"/>
      <c r="CH43" s="3" t="n"/>
      <c r="CI43" s="3" t="n"/>
      <c r="CJ43" s="3" t="n"/>
    </row>
    <row r="44">
      <c r="B44" s="1">
        <f t="array" ref="B44">IF(ISERROR(INDEX([1]Cost!$C$5:$C$361,MATCH(0,COUNTIF(B$9:B43,[1]Cost!$C$5:$C$361)+([1]Cost!$D$5:$D$361&lt;&gt;$B$4),0))),"",INDEX([1]Cost!$C$5:$C$361,MATCH(0,COUNTIF(B$9:B43,[1]Cost!$C$5:$C$361)+([1]Cost!$D$5:$D$361&lt;&gt;$B$4),0)))</f>
        <v/>
      </c>
      <c r="C44" s="1">
        <f>IF(ISERROR(VLOOKUP($B44,[1]Cost!$C$5:$CZ$500,VLOOKUP(C$9,'[1]Table Name'!$G$2:$H$100,2,FALSE),FALSE)),"",VLOOKUP($B44,[1]Cost!$C$5:$CZ$500,VLOOKUP(C$9,'[1]Table Name'!$G$2:$H$100,2,FALSE),FALSE))</f>
        <v/>
      </c>
      <c r="D44" s="1">
        <f>IF(ISERROR(VLOOKUP($B44,[1]Cost!$C$5:$CZ$500,VLOOKUP(D$9,'[1]Table Name'!$G$2:$H$100,2,FALSE),FALSE)),"",VLOOKUP($B44,[1]Cost!$C$5:$CZ$500,VLOOKUP(D$9,'[1]Table Name'!$G$2:$H$100,2,FALSE),FALSE))</f>
        <v/>
      </c>
      <c r="E44" s="1">
        <f>IF(ISERROR(VLOOKUP($B44,[1]Cost!$C$5:$CZ$500,VLOOKUP(E$9,'[1]Table Name'!$G$2:$H$100,2,FALSE),FALSE)),"",VLOOKUP($B44,[1]Cost!$C$5:$CZ$500,VLOOKUP(E$9,'[1]Table Name'!$G$2:$H$100,2,FALSE),FALSE))</f>
        <v/>
      </c>
      <c r="F44" s="1">
        <f>IF(ISERROR(VLOOKUP($B44,[1]Cost!$C$5:$CZ$500,VLOOKUP(F$9,'[1]Table Name'!$G$2:$H$100,2,FALSE),FALSE)),"",VLOOKUP($B44,[1]Cost!$C$5:$CZ$500,VLOOKUP(F$9,'[1]Table Name'!$G$2:$H$100,2,FALSE),FALSE))</f>
        <v/>
      </c>
      <c r="G44" s="1">
        <f>IF(ISERROR(VLOOKUP($B44,[1]Cost!$C$5:$CZ$500,VLOOKUP(G$9,'[1]Table Name'!$G$2:$H$100,2,FALSE),FALSE)),"",VLOOKUP($B44,[1]Cost!$C$5:$CZ$500,VLOOKUP(G$9,'[1]Table Name'!$G$2:$H$100,2,FALSE),FALSE))</f>
        <v/>
      </c>
      <c r="H44" s="1">
        <f>IF(ISERROR(VLOOKUP($B44,[1]Cost!$C$5:$CZ$500,VLOOKUP(H$9,'[1]Table Name'!$G$2:$H$100,2,FALSE),FALSE)),"",VLOOKUP($B44,[1]Cost!$C$5:$CZ$500,VLOOKUP(H$9,'[1]Table Name'!$G$2:$H$100,2,FALSE),FALSE))</f>
        <v/>
      </c>
      <c r="I44" s="1">
        <f>IF(ISERROR(VLOOKUP($B44,[1]Cost!$C$5:$CZ$500,VLOOKUP(I$9,'[1]Table Name'!$G$2:$H$100,2,FALSE),FALSE)),"",VLOOKUP($B44,[1]Cost!$C$5:$CZ$500,VLOOKUP(I$9,'[1]Table Name'!$G$2:$H$100,2,FALSE),FALSE))</f>
        <v/>
      </c>
      <c r="J44" s="1">
        <f>IF(ISERROR(VLOOKUP($B44,[1]Cost!$C$5:$CZ$500,VLOOKUP(J$9,'[1]Table Name'!$G$2:$H$100,2,FALSE),FALSE)),"",VLOOKUP($B44,[1]Cost!$C$5:$CZ$500,VLOOKUP(J$9,'[1]Table Name'!$G$2:$H$100,2,FALSE),FALSE))</f>
        <v/>
      </c>
      <c r="K44" s="1">
        <f>IF(ISERROR(VLOOKUP($B44,[1]Cost!$C$5:$CZ$500,VLOOKUP(K$9,'[1]Table Name'!$G$2:$H$100,2,FALSE),FALSE)),"",VLOOKUP($B44,[1]Cost!$C$5:$CZ$500,VLOOKUP(K$9,'[1]Table Name'!$G$2:$H$100,2,FALSE),FALSE))</f>
        <v/>
      </c>
      <c r="L44" s="1">
        <f>IF(ISERROR(VLOOKUP($B44,[1]Cost!$C$5:$CZ$500,VLOOKUP(L$9,'[1]Table Name'!$G$2:$H$100,2,FALSE),FALSE)),"",VLOOKUP($B44,[1]Cost!$C$5:$CZ$500,VLOOKUP(L$9,'[1]Table Name'!$G$2:$H$100,2,FALSE),FALSE))</f>
        <v/>
      </c>
      <c r="M44" s="1">
        <f>IF(ISERROR(VLOOKUP($B44,[1]Cost!$C$5:$CZ$500,VLOOKUP(M$9,'[1]Table Name'!$G$2:$H$100,2,FALSE),FALSE)),"",VLOOKUP($B44,[1]Cost!$C$5:$CZ$500,VLOOKUP(M$9,'[1]Table Name'!$G$2:$H$100,2,FALSE),FALSE))</f>
        <v/>
      </c>
      <c r="N44" s="1">
        <f>IF(ISERROR(VLOOKUP($B44,[1]Cost!$C$5:$CZ$500,VLOOKUP(N$9,'[1]Table Name'!$G$2:$H$100,2,FALSE),FALSE)),"",VLOOKUP($B44,[1]Cost!$C$5:$CZ$500,VLOOKUP(N$9,'[1]Table Name'!$G$2:$H$100,2,FALSE),FALSE))</f>
        <v/>
      </c>
      <c r="O44" s="1">
        <f>IF(ISERROR(VLOOKUP($B44,[1]Cost!$C$5:$CZ$500,VLOOKUP(O$9,'[1]Table Name'!$G$2:$H$100,2,FALSE),FALSE)),"",VLOOKUP($B44,[1]Cost!$C$5:$CZ$500,VLOOKUP(O$9,'[1]Table Name'!$G$2:$H$100,2,FALSE),FALSE))</f>
        <v/>
      </c>
      <c r="P44" s="1">
        <f>IF(ISERROR(VLOOKUP($B44,[1]Cost!$C$5:$CZ$500,VLOOKUP(P$9,'[1]Table Name'!$G$2:$H$100,2,FALSE),FALSE)),"",VLOOKUP($B44,[1]Cost!$C$5:$CZ$500,VLOOKUP(P$9,'[1]Table Name'!$G$2:$H$100,2,FALSE),FALSE))</f>
        <v/>
      </c>
      <c r="Q44" s="1">
        <f>IF(ISERROR(VLOOKUP($B44,[1]Cost!$C$5:$CZ$500,VLOOKUP(Q$9,'[1]Table Name'!$G$2:$H$100,2,FALSE),FALSE)),"",VLOOKUP($B44,[1]Cost!$C$5:$CZ$500,VLOOKUP(Q$9,'[1]Table Name'!$G$2:$H$100,2,FALSE),FALSE))</f>
        <v/>
      </c>
      <c r="R44" s="1">
        <f>IF(ISERROR(VLOOKUP($B44,[1]Cost!$C$5:$CZ$500,VLOOKUP(R$9,'[1]Table Name'!$G$2:$H$100,2,FALSE),FALSE)),"",VLOOKUP($B44,[1]Cost!$C$5:$CZ$500,VLOOKUP(R$9,'[1]Table Name'!$G$2:$H$100,2,FALSE),FALSE))</f>
        <v/>
      </c>
      <c r="S44" s="1">
        <f>IF(ISERROR(VLOOKUP($B44,[1]Cost!$C$5:$CZ$500,VLOOKUP(S$9,'[1]Table Name'!$G$2:$H$100,2,FALSE),FALSE)),"",VLOOKUP($B44,[1]Cost!$C$5:$CZ$500,VLOOKUP(S$9,'[1]Table Name'!$G$2:$H$100,2,FALSE),FALSE))</f>
        <v/>
      </c>
      <c r="T44" s="1">
        <f>IF(ISERROR(VLOOKUP($B44,[1]Cost!$C$5:$CZ$500,VLOOKUP(T$9,'[1]Table Name'!$G$2:$H$100,2,FALSE),FALSE)),"",VLOOKUP($B44,[1]Cost!$C$5:$CZ$500,VLOOKUP(T$9,'[1]Table Name'!$G$2:$H$100,2,FALSE),FALSE))</f>
        <v/>
      </c>
      <c r="U44" s="1">
        <f>IF(ISERROR(VLOOKUP($B44,[1]Cost!$C$5:$CZ$500,VLOOKUP(U$9,'[1]Table Name'!$G$2:$H$100,2,FALSE),FALSE)),"",VLOOKUP($B44,[1]Cost!$C$5:$CZ$500,VLOOKUP(U$9,'[1]Table Name'!$G$2:$H$100,2,FALSE),FALSE))</f>
        <v/>
      </c>
      <c r="V44" s="1">
        <f>IF(ISERROR(VLOOKUP($B44,[1]Cost!$C$5:$CZ$500,VLOOKUP(V$9,'[1]Table Name'!$G$2:$H$100,2,FALSE),FALSE)),"",VLOOKUP($B44,[1]Cost!$C$5:$CZ$500,VLOOKUP(V$9,'[1]Table Name'!$G$2:$H$100,2,FALSE),FALSE))</f>
        <v/>
      </c>
      <c r="W44" s="1">
        <f>IF(ISERROR(VLOOKUP($B44,[1]Cost!$C$5:$CZ$500,VLOOKUP(W$9,'[1]Table Name'!$G$2:$H$100,2,FALSE),FALSE)),"",VLOOKUP($B44,[1]Cost!$C$5:$CZ$500,VLOOKUP(W$9,'[1]Table Name'!$G$2:$H$100,2,FALSE),FALSE))</f>
        <v/>
      </c>
      <c r="X44" s="1">
        <f>IF(ISERROR(VLOOKUP($B44,[1]Cost!$C$5:$CZ$500,VLOOKUP(X$9,'[1]Table Name'!$G$2:$H$100,2,FALSE),FALSE)),0,VLOOKUP($B44,[1]Cost!$C$5:$CZ$500,VLOOKUP(X$9,'[1]Table Name'!$G$2:$H$100,2,FALSE),FALSE))</f>
        <v/>
      </c>
      <c r="Y44" s="1">
        <f>IF(ISERROR(VLOOKUP($B44,[1]Cost!$C$5:$CZ$500,VLOOKUP(Y$9,'[1]Table Name'!$G$2:$H$100,2,FALSE),FALSE)),"",VLOOKUP($B44,[1]Cost!$C$5:$CZ$500,VLOOKUP(Y$9,'[1]Table Name'!$G$2:$H$100,2,FALSE),FALSE))</f>
        <v/>
      </c>
      <c r="Z44" s="11">
        <f>IF(ISERROR(VLOOKUP($B44,[1]Cost!$C$5:$CZ$500,VLOOKUP(Z$9,'[1]Table Name'!$G$2:$H$100,2,FALSE),FALSE)),"",VLOOKUP($B44,[1]Cost!$C$5:$CZ$500,VLOOKUP(Z$9,'[1]Table Name'!$G$2:$H$100,2,FALSE),FALSE))</f>
        <v/>
      </c>
      <c r="AA44" s="1">
        <f>IF(ISERROR(VLOOKUP($B44,[1]Cost!$C$5:$CZ$500,VLOOKUP(AA$9,'[1]Table Name'!$G$2:$H$100,2,FALSE),FALSE)),"",VLOOKUP($B44,[1]Cost!$C$5:$CZ$500,VLOOKUP(AA$9,'[1]Table Name'!$G$2:$H$100,2,FALSE),FALSE))</f>
        <v/>
      </c>
      <c r="AB44" s="1">
        <f>IF(ISERROR(VLOOKUP($B44,[1]Cost!$C$5:$CZ$500,VLOOKUP(AB$9,'[1]Table Name'!$G$2:$H$100,2,FALSE),FALSE)),"",VLOOKUP($B44,[1]Cost!$C$5:$CZ$500,VLOOKUP(AB$9,'[1]Table Name'!$G$2:$H$100,2,FALSE),FALSE))</f>
        <v/>
      </c>
      <c r="AC44" s="1">
        <f>IF(ISERROR(VLOOKUP($B44,[1]Cost!$C$5:$CZ$500,VLOOKUP(AC$9,'[1]Table Name'!$G$2:$H$100,2,FALSE),FALSE)),"",VLOOKUP($B44,[1]Cost!$C$5:$CZ$500,VLOOKUP(AC$9,'[1]Table Name'!$G$2:$H$100,2,FALSE),FALSE))</f>
        <v/>
      </c>
      <c r="AD44" s="1">
        <f>IF(ISERROR(VLOOKUP($B44,[1]Cost!$C$5:$CZ$500,VLOOKUP(AD$9,'[1]Table Name'!$G$2:$H$100,2,FALSE),FALSE)),"",VLOOKUP($B44,[1]Cost!$C$5:$CZ$500,VLOOKUP(AD$9,'[1]Table Name'!$G$2:$H$100,2,FALSE),FALSE))</f>
        <v/>
      </c>
      <c r="AE44" s="1">
        <f>IF(ISERROR(VLOOKUP($B44,[1]Cost!$C$5:$CZ$500,VLOOKUP(AE$9,'[1]Table Name'!$G$2:$H$100,2,FALSE),FALSE)),"",VLOOKUP($B44,[1]Cost!$C$5:$CZ$500,VLOOKUP(AE$9,'[1]Table Name'!$G$2:$H$100,2,FALSE),FALSE))</f>
        <v/>
      </c>
      <c r="AF44" s="1">
        <f>IF(ISERROR(VLOOKUP($B44,[1]Cost!$C$5:$CZ$500,VLOOKUP(AF$9,'[1]Table Name'!$G$2:$H$100,2,FALSE),FALSE)),"",VLOOKUP($B44,[1]Cost!$C$5:$CZ$500,VLOOKUP(AF$9,'[1]Table Name'!$G$2:$H$100,2,FALSE),FALSE))</f>
        <v/>
      </c>
      <c r="AG44" s="1">
        <f>IF(ISERROR(VLOOKUP($B44,[1]Cost!$C$5:$CZ$500,VLOOKUP(AG$9,'[1]Table Name'!$G$2:$H$100,2,FALSE),FALSE)),"",VLOOKUP($B44,[1]Cost!$C$5:$CZ$500,VLOOKUP(AG$9,'[1]Table Name'!$G$2:$H$100,2,FALSE),FALSE))</f>
        <v/>
      </c>
      <c r="AH44" s="1">
        <f>IF(ISERROR(VLOOKUP($B44,[1]Cost!$C$5:$CZ$500,VLOOKUP(AH$9,'[1]Table Name'!$G$2:$H$100,2,FALSE),FALSE)),"",VLOOKUP($B44,[1]Cost!$C$5:$CZ$500,VLOOKUP(AH$9,'[1]Table Name'!$G$2:$H$100,2,FALSE),FALSE))</f>
        <v/>
      </c>
      <c r="AI44" s="1">
        <f>IF(ISERROR(VLOOKUP($B44,[1]Cost!$C$5:$CZ$500,VLOOKUP(AI$9,'[1]Table Name'!$G$2:$H$100,2,FALSE),FALSE)),"",VLOOKUP($B44,[1]Cost!$C$5:$CZ$500,VLOOKUP(AI$9,'[1]Table Name'!$G$2:$H$100,2,FALSE),FALSE))</f>
        <v/>
      </c>
      <c r="AJ44" s="1">
        <f>IF(ISERROR(VLOOKUP($B44,[1]Cost!$C$5:$CZ$500,VLOOKUP(AJ$9,'[1]Table Name'!$G$2:$H$100,2,FALSE),FALSE)),"",VLOOKUP($B44,[1]Cost!$C$5:$CZ$500,VLOOKUP(AJ$9,'[1]Table Name'!$G$2:$H$100,2,FALSE),FALSE))</f>
        <v/>
      </c>
      <c r="AK44" s="1">
        <f>IF(ISERROR(VLOOKUP($B44,[1]Cost!$C$5:$CZ$500,VLOOKUP(AK$9,'[1]Table Name'!$G$2:$H$100,2,FALSE),FALSE)),"",VLOOKUP($B44,[1]Cost!$C$5:$CZ$500,VLOOKUP(AK$9,'[1]Table Name'!$G$2:$H$100,2,FALSE),FALSE))</f>
        <v/>
      </c>
      <c r="AL44" s="1">
        <f>IF(ISERROR(VLOOKUP($B44,[1]Cost!$C$5:$CZ$500,VLOOKUP(AL$9,'[1]Table Name'!$G$2:$H$100,2,FALSE),FALSE)),"",VLOOKUP($B44,[1]Cost!$C$5:$CZ$500,VLOOKUP(AL$9,'[1]Table Name'!$G$2:$H$100,2,FALSE),FALSE))</f>
        <v/>
      </c>
      <c r="AM44" s="1">
        <f>IF(ISERROR(VLOOKUP($B44,[1]Cost!$C$5:$CZ$500,VLOOKUP(AM$9,'[1]Table Name'!$G$2:$H$100,2,FALSE),FALSE)),"",VLOOKUP($B44,[1]Cost!$C$5:$CZ$500,VLOOKUP(AM$9,'[1]Table Name'!$G$2:$H$100,2,FALSE),FALSE))</f>
        <v/>
      </c>
      <c r="AN44" s="1">
        <f>IF(ISERROR(VLOOKUP($B44,[1]Cost!$C$5:$CZ$500,VLOOKUP(AN$9,'[1]Table Name'!$G$2:$H$100,2,FALSE),FALSE)),"",VLOOKUP($B44,[1]Cost!$C$5:$CZ$500,VLOOKUP(AN$9,'[1]Table Name'!$G$2:$H$100,2,FALSE),FALSE))</f>
        <v/>
      </c>
      <c r="AO44" s="1">
        <f>IF(ISERROR(VLOOKUP($B44,[1]Cost!$C$5:$CZ$500,VLOOKUP(AO$9,'[1]Table Name'!$G$2:$H$100,2,FALSE),FALSE)),"",VLOOKUP($B44,[1]Cost!$C$5:$CZ$500,VLOOKUP(AO$9,'[1]Table Name'!$G$2:$H$100,2,FALSE),FALSE))</f>
        <v/>
      </c>
      <c r="AP44" s="1">
        <f>IF(ISERROR(VLOOKUP($B44,[1]Cost!$C$5:$CZ$500,VLOOKUP(AP$9,'[1]Table Name'!$G$2:$H$100,2,FALSE),FALSE)),"",VLOOKUP($B44,[1]Cost!$C$5:$CZ$500,VLOOKUP(AP$9,'[1]Table Name'!$G$2:$H$100,2,FALSE),FALSE))</f>
        <v/>
      </c>
      <c r="AQ44" s="1">
        <f>IF(ISERROR(VLOOKUP($B44,[1]Cost!$C$5:$CZ$500,VLOOKUP(AQ$9,'[1]Table Name'!$G$2:$H$100,2,FALSE),FALSE)),"",VLOOKUP($B44,[1]Cost!$C$5:$CZ$500,VLOOKUP(AQ$9,'[1]Table Name'!$G$2:$H$100,2,FALSE),FALSE))</f>
        <v/>
      </c>
      <c r="AR44" s="1">
        <f>IF(ISERROR(VLOOKUP($B44,[1]Cost!$C$5:$CZ$500,VLOOKUP(AR$9,'[1]Table Name'!$G$2:$H$100,2,FALSE),FALSE)),"",VLOOKUP($B44,[1]Cost!$C$5:$CZ$500,VLOOKUP(AR$9,'[1]Table Name'!$G$2:$H$100,2,FALSE),FALSE))</f>
        <v/>
      </c>
      <c r="AS44" s="1">
        <f>IF(ISERROR(VLOOKUP($B44,[1]Cost!$C$5:$CZ$500,VLOOKUP(AS$9,'[1]Table Name'!$G$2:$H$100,2,FALSE),FALSE)),"",VLOOKUP($B44,[1]Cost!$C$5:$CZ$500,VLOOKUP(AS$9,'[1]Table Name'!$G$2:$H$100,2,FALSE),FALSE))</f>
        <v/>
      </c>
      <c r="AT44" s="1">
        <f>IF(ISERROR(VLOOKUP($B44,[1]Cost!$C$5:$CZ$500,VLOOKUP(AT$9,'[1]Table Name'!$G$2:$H$100,2,FALSE),FALSE)),"",VLOOKUP($B44,[1]Cost!$C$5:$CZ$500,VLOOKUP(AT$9,'[1]Table Name'!$G$2:$H$100,2,FALSE),FALSE))</f>
        <v/>
      </c>
      <c r="AU44" s="1">
        <f>IF(ISERROR(VLOOKUP($B44,[1]Cost!$C$5:$CZ$500,VLOOKUP(AU$9,'[1]Table Name'!$G$2:$H$100,2,FALSE),FALSE)),"",VLOOKUP($B44,[1]Cost!$C$5:$CZ$500,VLOOKUP(AU$9,'[1]Table Name'!$G$2:$H$100,2,FALSE),FALSE))</f>
        <v/>
      </c>
      <c r="AV44" s="1">
        <f>IF(ISERROR(VLOOKUP($B44,[1]Cost!$C$5:$CZ$500,VLOOKUP(AV$9,'[1]Table Name'!$G$2:$H$100,2,FALSE),FALSE)),"",VLOOKUP($B44,[1]Cost!$C$5:$CZ$500,VLOOKUP(AV$9,'[1]Table Name'!$G$2:$H$100,2,FALSE),FALSE))</f>
        <v/>
      </c>
      <c r="AW44" s="1">
        <f>IF(ISERROR(VLOOKUP($B44,[1]Cost!$C$5:$CZ$500,VLOOKUP(AW$9,'[1]Table Name'!$G$2:$H$100,2,FALSE),FALSE)),"",VLOOKUP($B44,[1]Cost!$C$5:$CZ$500,VLOOKUP(AW$9,'[1]Table Name'!$G$2:$H$100,2,FALSE),FALSE))</f>
        <v/>
      </c>
      <c r="AX44" s="1">
        <f>IF(ISERROR(VLOOKUP($B44,[1]Cost!$C$5:$CZ$500,VLOOKUP(AX$9,'[1]Table Name'!$G$2:$H$100,2,FALSE),FALSE)),"",VLOOKUP($B44,[1]Cost!$C$5:$CZ$500,VLOOKUP(AX$9,'[1]Table Name'!$G$2:$H$100,2,FALSE),FALSE))</f>
        <v/>
      </c>
      <c r="AY44" s="1">
        <f>IF(ISERROR(VLOOKUP($B44,[1]Cost!$C$5:$CZ$500,VLOOKUP(AY$9,'[1]Table Name'!$G$2:$H$100,2,FALSE),FALSE)),"",VLOOKUP($B44,[1]Cost!$C$5:$CZ$500,VLOOKUP(AY$9,'[1]Table Name'!$G$2:$H$100,2,FALSE),FALSE))</f>
        <v/>
      </c>
      <c r="AZ44" s="1">
        <f>IF(ISERROR(VLOOKUP($B44,[1]Cost!$C$5:$CZ$500,VLOOKUP(AZ$9,'[1]Table Name'!$G$2:$H$100,2,FALSE),FALSE)),"",VLOOKUP($B44,[1]Cost!$C$5:$CZ$500,VLOOKUP(AZ$9,'[1]Table Name'!$G$2:$H$100,2,FALSE),FALSE))</f>
        <v/>
      </c>
      <c r="BA44" s="1">
        <f>IF(ISERROR(VLOOKUP($B44,[1]Cost!$C$5:$CZ$500,VLOOKUP(BA$9,'[1]Table Name'!$G$2:$H$100,2,FALSE),FALSE)),"",VLOOKUP($B44,[1]Cost!$C$5:$CZ$500,VLOOKUP(BA$9,'[1]Table Name'!$G$2:$H$100,2,FALSE),FALSE))</f>
        <v/>
      </c>
      <c r="BB44" s="1">
        <f>IF(ISERROR(VLOOKUP($B44,[1]Cost!$C$5:$CZ$500,VLOOKUP(BB$9,'[1]Table Name'!$G$2:$H$100,2,FALSE),FALSE)),"",VLOOKUP($B44,[1]Cost!$C$5:$CZ$500,VLOOKUP(BB$9,'[1]Table Name'!$G$2:$H$100,2,FALSE),FALSE))</f>
        <v/>
      </c>
      <c r="BC44" s="1">
        <f>IF(ISERROR(VLOOKUP($B44,[1]Cost!$C$5:$CZ$500,VLOOKUP(BC$9,'[1]Table Name'!$G$2:$H$100,2,FALSE),FALSE)),"",VLOOKUP($B44,[1]Cost!$C$5:$CZ$500,VLOOKUP(BC$9,'[1]Table Name'!$G$2:$H$100,2,FALSE),FALSE))</f>
        <v/>
      </c>
      <c r="BD44" s="1">
        <f>IF(ISERROR(VLOOKUP($B44,[1]Cost!$C$5:$CZ$500,VLOOKUP(BD$9,'[1]Table Name'!$G$2:$H$100,2,FALSE),FALSE)),"",VLOOKUP($B44,[1]Cost!$C$5:$CZ$500,VLOOKUP(BD$9,'[1]Table Name'!$G$2:$H$100,2,FALSE),FALSE))</f>
        <v/>
      </c>
      <c r="BE44" s="1">
        <f>IF(ISERROR(VLOOKUP($B44,[1]Cost!$C$5:$CZ$500,VLOOKUP(BE$9,'[1]Table Name'!$G$2:$H$100,2,FALSE),FALSE)),"",VLOOKUP($B44,[1]Cost!$C$5:$CZ$500,VLOOKUP(BE$9,'[1]Table Name'!$G$2:$H$100,2,FALSE),FALSE))</f>
        <v/>
      </c>
      <c r="BF44" s="1">
        <f>IF(ISERROR(VLOOKUP($B44,[1]Cost!$C$5:$CZ$500,VLOOKUP(BF$9,'[1]Table Name'!$G$2:$H$100,2,FALSE),FALSE)),"",VLOOKUP($B44,[1]Cost!$C$5:$CZ$500,VLOOKUP(BF$9,'[1]Table Name'!$G$2:$H$100,2,FALSE),FALSE))</f>
        <v/>
      </c>
      <c r="BG44" s="1">
        <f>IF(ISERROR(VLOOKUP($B44,[1]Cost!$C$5:$CZ$500,VLOOKUP(BG$9,'[1]Table Name'!$G$2:$H$100,2,FALSE),FALSE)),"",VLOOKUP($B44,[1]Cost!$C$5:$CZ$500,VLOOKUP(BG$9,'[1]Table Name'!$G$2:$H$100,2,FALSE),FALSE))</f>
        <v/>
      </c>
      <c r="BH44" s="1">
        <f>IF(ISERROR(VLOOKUP($B44,[1]Cost!$C$5:$CZ$500,VLOOKUP(BH$9,'[1]Table Name'!$G$2:$H$100,2,FALSE),FALSE)),"",VLOOKUP($B44,[1]Cost!$C$5:$CZ$500,VLOOKUP(BH$9,'[1]Table Name'!$G$2:$H$100,2,FALSE),FALSE))</f>
        <v/>
      </c>
      <c r="BI44" s="1">
        <f>IF(ISERROR(VLOOKUP($B44,[1]Cost!$C$5:$CZ$500,VLOOKUP(BI$9,'[1]Table Name'!$G$2:$H$100,2,FALSE),FALSE)),"",VLOOKUP($B44,[1]Cost!$C$5:$CZ$500,VLOOKUP(BI$9,'[1]Table Name'!$G$2:$H$100,2,FALSE),FALSE))</f>
        <v/>
      </c>
      <c r="BJ44" s="1">
        <f>IF(ISERROR(VLOOKUP($B44,[1]Cost!$C$5:$CZ$500,VLOOKUP(BJ$9,'[1]Table Name'!$G$2:$H$100,2,FALSE),FALSE)),"",VLOOKUP($B44,[1]Cost!$C$5:$CZ$500,VLOOKUP(BJ$9,'[1]Table Name'!$G$2:$H$100,2,FALSE),FALSE))</f>
        <v/>
      </c>
      <c r="BK44" s="1">
        <f>IF(ISERROR(VLOOKUP($B44,[1]Cost!$C$5:$CZ$500,VLOOKUP(BK$9,'[1]Table Name'!$G$2:$H$100,2,FALSE),FALSE)),"",VLOOKUP($B44,[1]Cost!$C$5:$CZ$500,VLOOKUP(BK$9,'[1]Table Name'!$G$2:$H$100,2,FALSE),FALSE))</f>
        <v/>
      </c>
      <c r="BL44" s="1">
        <f>IF(ISERROR(VLOOKUP($B44,[1]Cost!$C$5:$CZ$500,VLOOKUP(BL$9,'[1]Table Name'!$G$2:$H$100,2,FALSE),FALSE)),"",VLOOKUP($B44,[1]Cost!$C$5:$CZ$500,VLOOKUP(BL$9,'[1]Table Name'!$G$2:$H$100,2,FALSE),FALSE))</f>
        <v/>
      </c>
      <c r="BM44" s="1">
        <f>IF(ISERROR(VLOOKUP($B44,[1]Cost!$C$5:$CZ$500,VLOOKUP(BM$9,'[1]Table Name'!$G$2:$H$100,2,FALSE),FALSE)),"",VLOOKUP($B44,[1]Cost!$C$5:$CZ$500,VLOOKUP(BM$9,'[1]Table Name'!$G$2:$H$100,2,FALSE),FALSE))</f>
        <v/>
      </c>
      <c r="BN44" s="1">
        <f>IF(ISERROR(VLOOKUP($B44,[1]Cost!$C$5:$CZ$500,VLOOKUP(BN$9,'[1]Table Name'!$G$2:$H$100,2,FALSE),FALSE)),"",VLOOKUP($B44,[1]Cost!$C$5:$CZ$500,VLOOKUP(BN$9,'[1]Table Name'!$G$2:$H$100,2,FALSE),FALSE))</f>
        <v/>
      </c>
      <c r="BO44" s="1">
        <f>IF(ISERROR(VLOOKUP($B44,[1]Cost!$C$5:$CZ$500,VLOOKUP(BO$9,'[1]Table Name'!$G$2:$H$100,2,FALSE),FALSE)),"",VLOOKUP($B44,[1]Cost!$C$5:$CZ$500,VLOOKUP(BO$9,'[1]Table Name'!$G$2:$H$100,2,FALSE),FALSE))</f>
        <v/>
      </c>
      <c r="BP44" s="1">
        <f>IF(ISERROR(VLOOKUP($B44,[1]Cost!$C$5:$CZ$500,VLOOKUP(BP$9,'[1]Table Name'!$G$2:$H$100,2,FALSE),FALSE)),"",VLOOKUP($B44,[1]Cost!$C$5:$CZ$500,VLOOKUP(BP$9,'[1]Table Name'!$G$2:$H$100,2,FALSE),FALSE))</f>
        <v/>
      </c>
      <c r="BQ44" s="1">
        <f>IF(ISERROR(VLOOKUP($B44,[1]Cost!$C$5:$CZ$500,VLOOKUP(BQ$9,'[1]Table Name'!$G$2:$H$100,2,FALSE),FALSE)),"",VLOOKUP($B44,[1]Cost!$C$5:$CZ$500,VLOOKUP(BQ$9,'[1]Table Name'!$G$2:$H$100,2,FALSE),FALSE))</f>
        <v/>
      </c>
      <c r="BR44" s="1">
        <f>IF(ISERROR(VLOOKUP($B44,[1]Cost!$C$5:$CZ$500,VLOOKUP(BR$9,'[1]Table Name'!$G$2:$H$100,2,FALSE),FALSE)),"",VLOOKUP($B44,[1]Cost!$C$5:$CZ$500,VLOOKUP(BR$9,'[1]Table Name'!$G$2:$H$100,2,FALSE),FALSE))</f>
        <v/>
      </c>
      <c r="BS44" s="1">
        <f>IF(ISERROR(VLOOKUP($B44,[1]Cost!$C$5:$CZ$500,VLOOKUP(BS$9,'[1]Table Name'!$G$2:$H$100,2,FALSE),FALSE)),"",VLOOKUP($B44,[1]Cost!$C$5:$CZ$500,VLOOKUP(BS$9,'[1]Table Name'!$G$2:$H$100,2,FALSE),FALSE))</f>
        <v/>
      </c>
      <c r="BT44" s="1">
        <f>IF(ISERROR(VLOOKUP($B44,[1]Cost!$C$5:$CZ$500,VLOOKUP(BT$9,'[1]Table Name'!$G$2:$H$100,2,FALSE),FALSE)),"",VLOOKUP($B44,[1]Cost!$C$5:$CZ$500,VLOOKUP(BT$9,'[1]Table Name'!$G$2:$H$100,2,FALSE),FALSE))</f>
        <v/>
      </c>
      <c r="BU44" s="1">
        <f>IF(ISERROR(VLOOKUP($B44,[1]Cost!$C$5:$CZ$500,VLOOKUP(BU$9,'[1]Table Name'!$G$2:$H$100,2,FALSE),FALSE)),"",VLOOKUP($B44,[1]Cost!$C$5:$CZ$500,VLOOKUP(BU$9,'[1]Table Name'!$G$2:$H$100,2,FALSE),FALSE))</f>
        <v/>
      </c>
      <c r="BV44" s="1">
        <f>IF(ISERROR(VLOOKUP($B44,[1]Cost!$C$5:$CZ$500,VLOOKUP(BV$9,'[1]Table Name'!$G$2:$H$100,2,FALSE),FALSE)),"",VLOOKUP($B44,[1]Cost!$C$5:$CZ$500,VLOOKUP(BV$9,'[1]Table Name'!$G$2:$H$100,2,FALSE),FALSE))</f>
        <v/>
      </c>
      <c r="BW44" s="1">
        <f>IF(ISERROR(VLOOKUP($B44,[1]Cost!$C$5:$CZ$500,VLOOKUP(BW$9,'[1]Table Name'!$G$2:$H$100,2,FALSE),FALSE)),"",VLOOKUP($B44,[1]Cost!$C$5:$CZ$500,VLOOKUP(BW$9,'[1]Table Name'!$G$2:$H$100,2,FALSE),FALSE))</f>
        <v/>
      </c>
      <c r="BX44" s="1">
        <f>IF(ISERROR(VLOOKUP($B44,[1]Cost!$C$5:$CZ$500,VLOOKUP(BX$9,'[1]Table Name'!$G$2:$H$100,2,FALSE),FALSE)),"",VLOOKUP($B44,[1]Cost!$C$5:$CZ$500,VLOOKUP(BX$9,'[1]Table Name'!$G$2:$H$100,2,FALSE),FALSE))</f>
        <v/>
      </c>
      <c r="BY44" s="1">
        <f>IF(ISERROR(VLOOKUP($B44,[1]Cost!$C$5:$CZ$500,VLOOKUP(BY$9,'[1]Table Name'!$G$2:$H$100,2,FALSE),FALSE)),"",VLOOKUP($B44,[1]Cost!$C$5:$CZ$500,VLOOKUP(BY$9,'[1]Table Name'!$G$2:$H$100,2,FALSE),FALSE))</f>
        <v/>
      </c>
      <c r="BZ44" s="137">
        <f>IF(ISERROR(VLOOKUP($B44,[1]Cost!$C$5:$CZ$500,VLOOKUP(BZ$9,'[1]Table Name'!$G$2:$H$100,2,FALSE),FALSE)),"",VLOOKUP($B44,[1]Cost!$C$5:$CZ$500,VLOOKUP(BZ$9,'[1]Table Name'!$G$2:$H$100,2,FALSE),FALSE))</f>
        <v/>
      </c>
      <c r="CA44" s="1">
        <f>IF(ISERROR(VLOOKUP($B44,[1]Cost!$C$5:$CZ$500,VLOOKUP(CA$9,'[1]Table Name'!$G$2:$H$100,2,FALSE),FALSE)),"",VLOOKUP($B44,[1]Cost!$C$5:$CZ$500,VLOOKUP(CA$9,'[1]Table Name'!$G$2:$H$100,2,FALSE),FALSE))</f>
        <v/>
      </c>
      <c r="CB44" s="1">
        <f>IF(ISERROR(VLOOKUP($B44,[1]Cost!$C$5:$CZ$500,VLOOKUP(CB$9,'[1]Table Name'!$G$2:$H$100,2,FALSE),FALSE)),"",VLOOKUP($B44,[1]Cost!$C$5:$CZ$500,VLOOKUP(CB$9,'[1]Table Name'!$G$2:$H$100,2,FALSE),FALSE))</f>
        <v/>
      </c>
      <c r="CC44" s="1">
        <f>IF(ISERROR(VLOOKUP($B44,[1]Cost!$C$5:$CZ$500,VLOOKUP(CC$9,'[1]Table Name'!$G$2:$H$100,2,FALSE),FALSE)),"",VLOOKUP($B44,[1]Cost!$C$5:$CZ$500,VLOOKUP(CC$9,'[1]Table Name'!$G$2:$H$100,2,FALSE),FALSE))</f>
        <v/>
      </c>
      <c r="CD44" s="3" t="n"/>
      <c r="CE44" s="3" t="n"/>
      <c r="CF44" s="3" t="n"/>
      <c r="CG44" s="3" t="n"/>
      <c r="CH44" s="3" t="n"/>
      <c r="CI44" s="3" t="n"/>
      <c r="CJ44" s="3" t="n"/>
    </row>
    <row r="45">
      <c r="B45" s="1">
        <f t="array" ref="B45">IF(ISERROR(INDEX([1]Cost!$C$5:$C$361,MATCH(0,COUNTIF(B$9:B44,[1]Cost!$C$5:$C$361)+([1]Cost!$D$5:$D$361&lt;&gt;$B$4),0))),"",INDEX([1]Cost!$C$5:$C$361,MATCH(0,COUNTIF(B$9:B44,[1]Cost!$C$5:$C$361)+([1]Cost!$D$5:$D$361&lt;&gt;$B$4),0)))</f>
        <v/>
      </c>
      <c r="C45" s="1">
        <f>IF(ISERROR(VLOOKUP($B45,[1]Cost!$C$5:$CZ$500,VLOOKUP(C$9,'[1]Table Name'!$G$2:$H$100,2,FALSE),FALSE)),"",VLOOKUP($B45,[1]Cost!$C$5:$CZ$500,VLOOKUP(C$9,'[1]Table Name'!$G$2:$H$100,2,FALSE),FALSE))</f>
        <v/>
      </c>
      <c r="D45" s="1">
        <f>IF(ISERROR(VLOOKUP($B45,[1]Cost!$C$5:$CZ$500,VLOOKUP(D$9,'[1]Table Name'!$G$2:$H$100,2,FALSE),FALSE)),"",VLOOKUP($B45,[1]Cost!$C$5:$CZ$500,VLOOKUP(D$9,'[1]Table Name'!$G$2:$H$100,2,FALSE),FALSE))</f>
        <v/>
      </c>
      <c r="E45" s="1">
        <f>IF(ISERROR(VLOOKUP($B45,[1]Cost!$C$5:$CZ$500,VLOOKUP(E$9,'[1]Table Name'!$G$2:$H$100,2,FALSE),FALSE)),"",VLOOKUP($B45,[1]Cost!$C$5:$CZ$500,VLOOKUP(E$9,'[1]Table Name'!$G$2:$H$100,2,FALSE),FALSE))</f>
        <v/>
      </c>
      <c r="F45" s="1">
        <f>IF(ISERROR(VLOOKUP($B45,[1]Cost!$C$5:$CZ$500,VLOOKUP(F$9,'[1]Table Name'!$G$2:$H$100,2,FALSE),FALSE)),"",VLOOKUP($B45,[1]Cost!$C$5:$CZ$500,VLOOKUP(F$9,'[1]Table Name'!$G$2:$H$100,2,FALSE),FALSE))</f>
        <v/>
      </c>
      <c r="G45" s="1">
        <f>IF(ISERROR(VLOOKUP($B45,[1]Cost!$C$5:$CZ$500,VLOOKUP(G$9,'[1]Table Name'!$G$2:$H$100,2,FALSE),FALSE)),"",VLOOKUP($B45,[1]Cost!$C$5:$CZ$500,VLOOKUP(G$9,'[1]Table Name'!$G$2:$H$100,2,FALSE),FALSE))</f>
        <v/>
      </c>
      <c r="H45" s="1">
        <f>IF(ISERROR(VLOOKUP($B45,[1]Cost!$C$5:$CZ$500,VLOOKUP(H$9,'[1]Table Name'!$G$2:$H$100,2,FALSE),FALSE)),"",VLOOKUP($B45,[1]Cost!$C$5:$CZ$500,VLOOKUP(H$9,'[1]Table Name'!$G$2:$H$100,2,FALSE),FALSE))</f>
        <v/>
      </c>
      <c r="I45" s="1">
        <f>IF(ISERROR(VLOOKUP($B45,[1]Cost!$C$5:$CZ$500,VLOOKUP(I$9,'[1]Table Name'!$G$2:$H$100,2,FALSE),FALSE)),"",VLOOKUP($B45,[1]Cost!$C$5:$CZ$500,VLOOKUP(I$9,'[1]Table Name'!$G$2:$H$100,2,FALSE),FALSE))</f>
        <v/>
      </c>
      <c r="J45" s="1">
        <f>IF(ISERROR(VLOOKUP($B45,[1]Cost!$C$5:$CZ$500,VLOOKUP(J$9,'[1]Table Name'!$G$2:$H$100,2,FALSE),FALSE)),"",VLOOKUP($B45,[1]Cost!$C$5:$CZ$500,VLOOKUP(J$9,'[1]Table Name'!$G$2:$H$100,2,FALSE),FALSE))</f>
        <v/>
      </c>
      <c r="K45" s="1">
        <f>IF(ISERROR(VLOOKUP($B45,[1]Cost!$C$5:$CZ$500,VLOOKUP(K$9,'[1]Table Name'!$G$2:$H$100,2,FALSE),FALSE)),"",VLOOKUP($B45,[1]Cost!$C$5:$CZ$500,VLOOKUP(K$9,'[1]Table Name'!$G$2:$H$100,2,FALSE),FALSE))</f>
        <v/>
      </c>
      <c r="L45" s="1">
        <f>IF(ISERROR(VLOOKUP($B45,[1]Cost!$C$5:$CZ$500,VLOOKUP(L$9,'[1]Table Name'!$G$2:$H$100,2,FALSE),FALSE)),"",VLOOKUP($B45,[1]Cost!$C$5:$CZ$500,VLOOKUP(L$9,'[1]Table Name'!$G$2:$H$100,2,FALSE),FALSE))</f>
        <v/>
      </c>
      <c r="M45" s="1">
        <f>IF(ISERROR(VLOOKUP($B45,[1]Cost!$C$5:$CZ$500,VLOOKUP(M$9,'[1]Table Name'!$G$2:$H$100,2,FALSE),FALSE)),"",VLOOKUP($B45,[1]Cost!$C$5:$CZ$500,VLOOKUP(M$9,'[1]Table Name'!$G$2:$H$100,2,FALSE),FALSE))</f>
        <v/>
      </c>
      <c r="N45" s="1">
        <f>IF(ISERROR(VLOOKUP($B45,[1]Cost!$C$5:$CZ$500,VLOOKUP(N$9,'[1]Table Name'!$G$2:$H$100,2,FALSE),FALSE)),"",VLOOKUP($B45,[1]Cost!$C$5:$CZ$500,VLOOKUP(N$9,'[1]Table Name'!$G$2:$H$100,2,FALSE),FALSE))</f>
        <v/>
      </c>
      <c r="O45" s="1">
        <f>IF(ISERROR(VLOOKUP($B45,[1]Cost!$C$5:$CZ$500,VLOOKUP(O$9,'[1]Table Name'!$G$2:$H$100,2,FALSE),FALSE)),"",VLOOKUP($B45,[1]Cost!$C$5:$CZ$500,VLOOKUP(O$9,'[1]Table Name'!$G$2:$H$100,2,FALSE),FALSE))</f>
        <v/>
      </c>
      <c r="P45" s="1">
        <f>IF(ISERROR(VLOOKUP($B45,[1]Cost!$C$5:$CZ$500,VLOOKUP(P$9,'[1]Table Name'!$G$2:$H$100,2,FALSE),FALSE)),"",VLOOKUP($B45,[1]Cost!$C$5:$CZ$500,VLOOKUP(P$9,'[1]Table Name'!$G$2:$H$100,2,FALSE),FALSE))</f>
        <v/>
      </c>
      <c r="Q45" s="1">
        <f>IF(ISERROR(VLOOKUP($B45,[1]Cost!$C$5:$CZ$500,VLOOKUP(Q$9,'[1]Table Name'!$G$2:$H$100,2,FALSE),FALSE)),"",VLOOKUP($B45,[1]Cost!$C$5:$CZ$500,VLOOKUP(Q$9,'[1]Table Name'!$G$2:$H$100,2,FALSE),FALSE))</f>
        <v/>
      </c>
      <c r="R45" s="1">
        <f>IF(ISERROR(VLOOKUP($B45,[1]Cost!$C$5:$CZ$500,VLOOKUP(R$9,'[1]Table Name'!$G$2:$H$100,2,FALSE),FALSE)),"",VLOOKUP($B45,[1]Cost!$C$5:$CZ$500,VLOOKUP(R$9,'[1]Table Name'!$G$2:$H$100,2,FALSE),FALSE))</f>
        <v/>
      </c>
      <c r="S45" s="1">
        <f>IF(ISERROR(VLOOKUP($B45,[1]Cost!$C$5:$CZ$500,VLOOKUP(S$9,'[1]Table Name'!$G$2:$H$100,2,FALSE),FALSE)),"",VLOOKUP($B45,[1]Cost!$C$5:$CZ$500,VLOOKUP(S$9,'[1]Table Name'!$G$2:$H$100,2,FALSE),FALSE))</f>
        <v/>
      </c>
      <c r="T45" s="1">
        <f>IF(ISERROR(VLOOKUP($B45,[1]Cost!$C$5:$CZ$500,VLOOKUP(T$9,'[1]Table Name'!$G$2:$H$100,2,FALSE),FALSE)),"",VLOOKUP($B45,[1]Cost!$C$5:$CZ$500,VLOOKUP(T$9,'[1]Table Name'!$G$2:$H$100,2,FALSE),FALSE))</f>
        <v/>
      </c>
      <c r="U45" s="1">
        <f>IF(ISERROR(VLOOKUP($B45,[1]Cost!$C$5:$CZ$500,VLOOKUP(U$9,'[1]Table Name'!$G$2:$H$100,2,FALSE),FALSE)),"",VLOOKUP($B45,[1]Cost!$C$5:$CZ$500,VLOOKUP(U$9,'[1]Table Name'!$G$2:$H$100,2,FALSE),FALSE))</f>
        <v/>
      </c>
      <c r="V45" s="1">
        <f>IF(ISERROR(VLOOKUP($B45,[1]Cost!$C$5:$CZ$500,VLOOKUP(V$9,'[1]Table Name'!$G$2:$H$100,2,FALSE),FALSE)),"",VLOOKUP($B45,[1]Cost!$C$5:$CZ$500,VLOOKUP(V$9,'[1]Table Name'!$G$2:$H$100,2,FALSE),FALSE))</f>
        <v/>
      </c>
      <c r="W45" s="1">
        <f>IF(ISERROR(VLOOKUP($B45,[1]Cost!$C$5:$CZ$500,VLOOKUP(W$9,'[1]Table Name'!$G$2:$H$100,2,FALSE),FALSE)),"",VLOOKUP($B45,[1]Cost!$C$5:$CZ$500,VLOOKUP(W$9,'[1]Table Name'!$G$2:$H$100,2,FALSE),FALSE))</f>
        <v/>
      </c>
      <c r="X45" s="1">
        <f>IF(ISERROR(VLOOKUP($B45,[1]Cost!$C$5:$CZ$500,VLOOKUP(X$9,'[1]Table Name'!$G$2:$H$100,2,FALSE),FALSE)),0,VLOOKUP($B45,[1]Cost!$C$5:$CZ$500,VLOOKUP(X$9,'[1]Table Name'!$G$2:$H$100,2,FALSE),FALSE))</f>
        <v/>
      </c>
      <c r="Y45" s="1">
        <f>IF(ISERROR(VLOOKUP($B45,[1]Cost!$C$5:$CZ$500,VLOOKUP(Y$9,'[1]Table Name'!$G$2:$H$100,2,FALSE),FALSE)),"",VLOOKUP($B45,[1]Cost!$C$5:$CZ$500,VLOOKUP(Y$9,'[1]Table Name'!$G$2:$H$100,2,FALSE),FALSE))</f>
        <v/>
      </c>
      <c r="Z45" s="11">
        <f>IF(ISERROR(VLOOKUP($B45,[1]Cost!$C$5:$CZ$500,VLOOKUP(Z$9,'[1]Table Name'!$G$2:$H$100,2,FALSE),FALSE)),"",VLOOKUP($B45,[1]Cost!$C$5:$CZ$500,VLOOKUP(Z$9,'[1]Table Name'!$G$2:$H$100,2,FALSE),FALSE))</f>
        <v/>
      </c>
      <c r="AA45" s="1">
        <f>IF(ISERROR(VLOOKUP($B45,[1]Cost!$C$5:$CZ$500,VLOOKUP(AA$9,'[1]Table Name'!$G$2:$H$100,2,FALSE),FALSE)),"",VLOOKUP($B45,[1]Cost!$C$5:$CZ$500,VLOOKUP(AA$9,'[1]Table Name'!$G$2:$H$100,2,FALSE),FALSE))</f>
        <v/>
      </c>
      <c r="AB45" s="1">
        <f>IF(ISERROR(VLOOKUP($B45,[1]Cost!$C$5:$CZ$500,VLOOKUP(AB$9,'[1]Table Name'!$G$2:$H$100,2,FALSE),FALSE)),"",VLOOKUP($B45,[1]Cost!$C$5:$CZ$500,VLOOKUP(AB$9,'[1]Table Name'!$G$2:$H$100,2,FALSE),FALSE))</f>
        <v/>
      </c>
      <c r="AC45" s="1">
        <f>IF(ISERROR(VLOOKUP($B45,[1]Cost!$C$5:$CZ$500,VLOOKUP(AC$9,'[1]Table Name'!$G$2:$H$100,2,FALSE),FALSE)),"",VLOOKUP($B45,[1]Cost!$C$5:$CZ$500,VLOOKUP(AC$9,'[1]Table Name'!$G$2:$H$100,2,FALSE),FALSE))</f>
        <v/>
      </c>
      <c r="AD45" s="1">
        <f>IF(ISERROR(VLOOKUP($B45,[1]Cost!$C$5:$CZ$500,VLOOKUP(AD$9,'[1]Table Name'!$G$2:$H$100,2,FALSE),FALSE)),"",VLOOKUP($B45,[1]Cost!$C$5:$CZ$500,VLOOKUP(AD$9,'[1]Table Name'!$G$2:$H$100,2,FALSE),FALSE))</f>
        <v/>
      </c>
      <c r="AE45" s="1">
        <f>IF(ISERROR(VLOOKUP($B45,[1]Cost!$C$5:$CZ$500,VLOOKUP(AE$9,'[1]Table Name'!$G$2:$H$100,2,FALSE),FALSE)),"",VLOOKUP($B45,[1]Cost!$C$5:$CZ$500,VLOOKUP(AE$9,'[1]Table Name'!$G$2:$H$100,2,FALSE),FALSE))</f>
        <v/>
      </c>
      <c r="AF45" s="1">
        <f>IF(ISERROR(VLOOKUP($B45,[1]Cost!$C$5:$CZ$500,VLOOKUP(AF$9,'[1]Table Name'!$G$2:$H$100,2,FALSE),FALSE)),"",VLOOKUP($B45,[1]Cost!$C$5:$CZ$500,VLOOKUP(AF$9,'[1]Table Name'!$G$2:$H$100,2,FALSE),FALSE))</f>
        <v/>
      </c>
      <c r="AG45" s="1">
        <f>IF(ISERROR(VLOOKUP($B45,[1]Cost!$C$5:$CZ$500,VLOOKUP(AG$9,'[1]Table Name'!$G$2:$H$100,2,FALSE),FALSE)),"",VLOOKUP($B45,[1]Cost!$C$5:$CZ$500,VLOOKUP(AG$9,'[1]Table Name'!$G$2:$H$100,2,FALSE),FALSE))</f>
        <v/>
      </c>
      <c r="AH45" s="1">
        <f>IF(ISERROR(VLOOKUP($B45,[1]Cost!$C$5:$CZ$500,VLOOKUP(AH$9,'[1]Table Name'!$G$2:$H$100,2,FALSE),FALSE)),"",VLOOKUP($B45,[1]Cost!$C$5:$CZ$500,VLOOKUP(AH$9,'[1]Table Name'!$G$2:$H$100,2,FALSE),FALSE))</f>
        <v/>
      </c>
      <c r="AI45" s="1">
        <f>IF(ISERROR(VLOOKUP($B45,[1]Cost!$C$5:$CZ$500,VLOOKUP(AI$9,'[1]Table Name'!$G$2:$H$100,2,FALSE),FALSE)),"",VLOOKUP($B45,[1]Cost!$C$5:$CZ$500,VLOOKUP(AI$9,'[1]Table Name'!$G$2:$H$100,2,FALSE),FALSE))</f>
        <v/>
      </c>
      <c r="AJ45" s="1">
        <f>IF(ISERROR(VLOOKUP($B45,[1]Cost!$C$5:$CZ$500,VLOOKUP(AJ$9,'[1]Table Name'!$G$2:$H$100,2,FALSE),FALSE)),"",VLOOKUP($B45,[1]Cost!$C$5:$CZ$500,VLOOKUP(AJ$9,'[1]Table Name'!$G$2:$H$100,2,FALSE),FALSE))</f>
        <v/>
      </c>
      <c r="AK45" s="1">
        <f>IF(ISERROR(VLOOKUP($B45,[1]Cost!$C$5:$CZ$500,VLOOKUP(AK$9,'[1]Table Name'!$G$2:$H$100,2,FALSE),FALSE)),"",VLOOKUP($B45,[1]Cost!$C$5:$CZ$500,VLOOKUP(AK$9,'[1]Table Name'!$G$2:$H$100,2,FALSE),FALSE))</f>
        <v/>
      </c>
      <c r="AL45" s="1">
        <f>IF(ISERROR(VLOOKUP($B45,[1]Cost!$C$5:$CZ$500,VLOOKUP(AL$9,'[1]Table Name'!$G$2:$H$100,2,FALSE),FALSE)),"",VLOOKUP($B45,[1]Cost!$C$5:$CZ$500,VLOOKUP(AL$9,'[1]Table Name'!$G$2:$H$100,2,FALSE),FALSE))</f>
        <v/>
      </c>
      <c r="AM45" s="1">
        <f>IF(ISERROR(VLOOKUP($B45,[1]Cost!$C$5:$CZ$500,VLOOKUP(AM$9,'[1]Table Name'!$G$2:$H$100,2,FALSE),FALSE)),"",VLOOKUP($B45,[1]Cost!$C$5:$CZ$500,VLOOKUP(AM$9,'[1]Table Name'!$G$2:$H$100,2,FALSE),FALSE))</f>
        <v/>
      </c>
      <c r="AN45" s="1">
        <f>IF(ISERROR(VLOOKUP($B45,[1]Cost!$C$5:$CZ$500,VLOOKUP(AN$9,'[1]Table Name'!$G$2:$H$100,2,FALSE),FALSE)),"",VLOOKUP($B45,[1]Cost!$C$5:$CZ$500,VLOOKUP(AN$9,'[1]Table Name'!$G$2:$H$100,2,FALSE),FALSE))</f>
        <v/>
      </c>
      <c r="AO45" s="1">
        <f>IF(ISERROR(VLOOKUP($B45,[1]Cost!$C$5:$CZ$500,VLOOKUP(AO$9,'[1]Table Name'!$G$2:$H$100,2,FALSE),FALSE)),"",VLOOKUP($B45,[1]Cost!$C$5:$CZ$500,VLOOKUP(AO$9,'[1]Table Name'!$G$2:$H$100,2,FALSE),FALSE))</f>
        <v/>
      </c>
      <c r="AP45" s="1">
        <f>IF(ISERROR(VLOOKUP($B45,[1]Cost!$C$5:$CZ$500,VLOOKUP(AP$9,'[1]Table Name'!$G$2:$H$100,2,FALSE),FALSE)),"",VLOOKUP($B45,[1]Cost!$C$5:$CZ$500,VLOOKUP(AP$9,'[1]Table Name'!$G$2:$H$100,2,FALSE),FALSE))</f>
        <v/>
      </c>
      <c r="AQ45" s="1">
        <f>IF(ISERROR(VLOOKUP($B45,[1]Cost!$C$5:$CZ$500,VLOOKUP(AQ$9,'[1]Table Name'!$G$2:$H$100,2,FALSE),FALSE)),"",VLOOKUP($B45,[1]Cost!$C$5:$CZ$500,VLOOKUP(AQ$9,'[1]Table Name'!$G$2:$H$100,2,FALSE),FALSE))</f>
        <v/>
      </c>
      <c r="AR45" s="1">
        <f>IF(ISERROR(VLOOKUP($B45,[1]Cost!$C$5:$CZ$500,VLOOKUP(AR$9,'[1]Table Name'!$G$2:$H$100,2,FALSE),FALSE)),"",VLOOKUP($B45,[1]Cost!$C$5:$CZ$500,VLOOKUP(AR$9,'[1]Table Name'!$G$2:$H$100,2,FALSE),FALSE))</f>
        <v/>
      </c>
      <c r="AS45" s="1">
        <f>IF(ISERROR(VLOOKUP($B45,[1]Cost!$C$5:$CZ$500,VLOOKUP(AS$9,'[1]Table Name'!$G$2:$H$100,2,FALSE),FALSE)),"",VLOOKUP($B45,[1]Cost!$C$5:$CZ$500,VLOOKUP(AS$9,'[1]Table Name'!$G$2:$H$100,2,FALSE),FALSE))</f>
        <v/>
      </c>
      <c r="AT45" s="1">
        <f>IF(ISERROR(VLOOKUP($B45,[1]Cost!$C$5:$CZ$500,VLOOKUP(AT$9,'[1]Table Name'!$G$2:$H$100,2,FALSE),FALSE)),"",VLOOKUP($B45,[1]Cost!$C$5:$CZ$500,VLOOKUP(AT$9,'[1]Table Name'!$G$2:$H$100,2,FALSE),FALSE))</f>
        <v/>
      </c>
      <c r="AU45" s="1">
        <f>IF(ISERROR(VLOOKUP($B45,[1]Cost!$C$5:$CZ$500,VLOOKUP(AU$9,'[1]Table Name'!$G$2:$H$100,2,FALSE),FALSE)),"",VLOOKUP($B45,[1]Cost!$C$5:$CZ$500,VLOOKUP(AU$9,'[1]Table Name'!$G$2:$H$100,2,FALSE),FALSE))</f>
        <v/>
      </c>
      <c r="AV45" s="1">
        <f>IF(ISERROR(VLOOKUP($B45,[1]Cost!$C$5:$CZ$500,VLOOKUP(AV$9,'[1]Table Name'!$G$2:$H$100,2,FALSE),FALSE)),"",VLOOKUP($B45,[1]Cost!$C$5:$CZ$500,VLOOKUP(AV$9,'[1]Table Name'!$G$2:$H$100,2,FALSE),FALSE))</f>
        <v/>
      </c>
      <c r="AW45" s="1">
        <f>IF(ISERROR(VLOOKUP($B45,[1]Cost!$C$5:$CZ$500,VLOOKUP(AW$9,'[1]Table Name'!$G$2:$H$100,2,FALSE),FALSE)),"",VLOOKUP($B45,[1]Cost!$C$5:$CZ$500,VLOOKUP(AW$9,'[1]Table Name'!$G$2:$H$100,2,FALSE),FALSE))</f>
        <v/>
      </c>
      <c r="AX45" s="1">
        <f>IF(ISERROR(VLOOKUP($B45,[1]Cost!$C$5:$CZ$500,VLOOKUP(AX$9,'[1]Table Name'!$G$2:$H$100,2,FALSE),FALSE)),"",VLOOKUP($B45,[1]Cost!$C$5:$CZ$500,VLOOKUP(AX$9,'[1]Table Name'!$G$2:$H$100,2,FALSE),FALSE))</f>
        <v/>
      </c>
      <c r="AY45" s="1">
        <f>IF(ISERROR(VLOOKUP($B45,[1]Cost!$C$5:$CZ$500,VLOOKUP(AY$9,'[1]Table Name'!$G$2:$H$100,2,FALSE),FALSE)),"",VLOOKUP($B45,[1]Cost!$C$5:$CZ$500,VLOOKUP(AY$9,'[1]Table Name'!$G$2:$H$100,2,FALSE),FALSE))</f>
        <v/>
      </c>
      <c r="AZ45" s="1">
        <f>IF(ISERROR(VLOOKUP($B45,[1]Cost!$C$5:$CZ$500,VLOOKUP(AZ$9,'[1]Table Name'!$G$2:$H$100,2,FALSE),FALSE)),"",VLOOKUP($B45,[1]Cost!$C$5:$CZ$500,VLOOKUP(AZ$9,'[1]Table Name'!$G$2:$H$100,2,FALSE),FALSE))</f>
        <v/>
      </c>
      <c r="BA45" s="1">
        <f>IF(ISERROR(VLOOKUP($B45,[1]Cost!$C$5:$CZ$500,VLOOKUP(BA$9,'[1]Table Name'!$G$2:$H$100,2,FALSE),FALSE)),"",VLOOKUP($B45,[1]Cost!$C$5:$CZ$500,VLOOKUP(BA$9,'[1]Table Name'!$G$2:$H$100,2,FALSE),FALSE))</f>
        <v/>
      </c>
      <c r="BB45" s="1">
        <f>IF(ISERROR(VLOOKUP($B45,[1]Cost!$C$5:$CZ$500,VLOOKUP(BB$9,'[1]Table Name'!$G$2:$H$100,2,FALSE),FALSE)),"",VLOOKUP($B45,[1]Cost!$C$5:$CZ$500,VLOOKUP(BB$9,'[1]Table Name'!$G$2:$H$100,2,FALSE),FALSE))</f>
        <v/>
      </c>
      <c r="BC45" s="1">
        <f>IF(ISERROR(VLOOKUP($B45,[1]Cost!$C$5:$CZ$500,VLOOKUP(BC$9,'[1]Table Name'!$G$2:$H$100,2,FALSE),FALSE)),"",VLOOKUP($B45,[1]Cost!$C$5:$CZ$500,VLOOKUP(BC$9,'[1]Table Name'!$G$2:$H$100,2,FALSE),FALSE))</f>
        <v/>
      </c>
      <c r="BD45" s="1">
        <f>IF(ISERROR(VLOOKUP($B45,[1]Cost!$C$5:$CZ$500,VLOOKUP(BD$9,'[1]Table Name'!$G$2:$H$100,2,FALSE),FALSE)),"",VLOOKUP($B45,[1]Cost!$C$5:$CZ$500,VLOOKUP(BD$9,'[1]Table Name'!$G$2:$H$100,2,FALSE),FALSE))</f>
        <v/>
      </c>
      <c r="BE45" s="1">
        <f>IF(ISERROR(VLOOKUP($B45,[1]Cost!$C$5:$CZ$500,VLOOKUP(BE$9,'[1]Table Name'!$G$2:$H$100,2,FALSE),FALSE)),"",VLOOKUP($B45,[1]Cost!$C$5:$CZ$500,VLOOKUP(BE$9,'[1]Table Name'!$G$2:$H$100,2,FALSE),FALSE))</f>
        <v/>
      </c>
      <c r="BF45" s="1">
        <f>IF(ISERROR(VLOOKUP($B45,[1]Cost!$C$5:$CZ$500,VLOOKUP(BF$9,'[1]Table Name'!$G$2:$H$100,2,FALSE),FALSE)),"",VLOOKUP($B45,[1]Cost!$C$5:$CZ$500,VLOOKUP(BF$9,'[1]Table Name'!$G$2:$H$100,2,FALSE),FALSE))</f>
        <v/>
      </c>
      <c r="BG45" s="1">
        <f>IF(ISERROR(VLOOKUP($B45,[1]Cost!$C$5:$CZ$500,VLOOKUP(BG$9,'[1]Table Name'!$G$2:$H$100,2,FALSE),FALSE)),"",VLOOKUP($B45,[1]Cost!$C$5:$CZ$500,VLOOKUP(BG$9,'[1]Table Name'!$G$2:$H$100,2,FALSE),FALSE))</f>
        <v/>
      </c>
      <c r="BH45" s="1">
        <f>IF(ISERROR(VLOOKUP($B45,[1]Cost!$C$5:$CZ$500,VLOOKUP(BH$9,'[1]Table Name'!$G$2:$H$100,2,FALSE),FALSE)),"",VLOOKUP($B45,[1]Cost!$C$5:$CZ$500,VLOOKUP(BH$9,'[1]Table Name'!$G$2:$H$100,2,FALSE),FALSE))</f>
        <v/>
      </c>
      <c r="BI45" s="1">
        <f>IF(ISERROR(VLOOKUP($B45,[1]Cost!$C$5:$CZ$500,VLOOKUP(BI$9,'[1]Table Name'!$G$2:$H$100,2,FALSE),FALSE)),"",VLOOKUP($B45,[1]Cost!$C$5:$CZ$500,VLOOKUP(BI$9,'[1]Table Name'!$G$2:$H$100,2,FALSE),FALSE))</f>
        <v/>
      </c>
      <c r="BJ45" s="1">
        <f>IF(ISERROR(VLOOKUP($B45,[1]Cost!$C$5:$CZ$500,VLOOKUP(BJ$9,'[1]Table Name'!$G$2:$H$100,2,FALSE),FALSE)),"",VLOOKUP($B45,[1]Cost!$C$5:$CZ$500,VLOOKUP(BJ$9,'[1]Table Name'!$G$2:$H$100,2,FALSE),FALSE))</f>
        <v/>
      </c>
      <c r="BK45" s="1">
        <f>IF(ISERROR(VLOOKUP($B45,[1]Cost!$C$5:$CZ$500,VLOOKUP(BK$9,'[1]Table Name'!$G$2:$H$100,2,FALSE),FALSE)),"",VLOOKUP($B45,[1]Cost!$C$5:$CZ$500,VLOOKUP(BK$9,'[1]Table Name'!$G$2:$H$100,2,FALSE),FALSE))</f>
        <v/>
      </c>
      <c r="BL45" s="1">
        <f>IF(ISERROR(VLOOKUP($B45,[1]Cost!$C$5:$CZ$500,VLOOKUP(BL$9,'[1]Table Name'!$G$2:$H$100,2,FALSE),FALSE)),"",VLOOKUP($B45,[1]Cost!$C$5:$CZ$500,VLOOKUP(BL$9,'[1]Table Name'!$G$2:$H$100,2,FALSE),FALSE))</f>
        <v/>
      </c>
      <c r="BM45" s="1">
        <f>IF(ISERROR(VLOOKUP($B45,[1]Cost!$C$5:$CZ$500,VLOOKUP(BM$9,'[1]Table Name'!$G$2:$H$100,2,FALSE),FALSE)),"",VLOOKUP($B45,[1]Cost!$C$5:$CZ$500,VLOOKUP(BM$9,'[1]Table Name'!$G$2:$H$100,2,FALSE),FALSE))</f>
        <v/>
      </c>
      <c r="BN45" s="1">
        <f>IF(ISERROR(VLOOKUP($B45,[1]Cost!$C$5:$CZ$500,VLOOKUP(BN$9,'[1]Table Name'!$G$2:$H$100,2,FALSE),FALSE)),"",VLOOKUP($B45,[1]Cost!$C$5:$CZ$500,VLOOKUP(BN$9,'[1]Table Name'!$G$2:$H$100,2,FALSE),FALSE))</f>
        <v/>
      </c>
      <c r="BO45" s="1">
        <f>IF(ISERROR(VLOOKUP($B45,[1]Cost!$C$5:$CZ$500,VLOOKUP(BO$9,'[1]Table Name'!$G$2:$H$100,2,FALSE),FALSE)),"",VLOOKUP($B45,[1]Cost!$C$5:$CZ$500,VLOOKUP(BO$9,'[1]Table Name'!$G$2:$H$100,2,FALSE),FALSE))</f>
        <v/>
      </c>
      <c r="BP45" s="1">
        <f>IF(ISERROR(VLOOKUP($B45,[1]Cost!$C$5:$CZ$500,VLOOKUP(BP$9,'[1]Table Name'!$G$2:$H$100,2,FALSE),FALSE)),"",VLOOKUP($B45,[1]Cost!$C$5:$CZ$500,VLOOKUP(BP$9,'[1]Table Name'!$G$2:$H$100,2,FALSE),FALSE))</f>
        <v/>
      </c>
      <c r="BQ45" s="1">
        <f>IF(ISERROR(VLOOKUP($B45,[1]Cost!$C$5:$CZ$500,VLOOKUP(BQ$9,'[1]Table Name'!$G$2:$H$100,2,FALSE),FALSE)),"",VLOOKUP($B45,[1]Cost!$C$5:$CZ$500,VLOOKUP(BQ$9,'[1]Table Name'!$G$2:$H$100,2,FALSE),FALSE))</f>
        <v/>
      </c>
      <c r="BR45" s="1">
        <f>IF(ISERROR(VLOOKUP($B45,[1]Cost!$C$5:$CZ$500,VLOOKUP(BR$9,'[1]Table Name'!$G$2:$H$100,2,FALSE),FALSE)),"",VLOOKUP($B45,[1]Cost!$C$5:$CZ$500,VLOOKUP(BR$9,'[1]Table Name'!$G$2:$H$100,2,FALSE),FALSE))</f>
        <v/>
      </c>
      <c r="BS45" s="1">
        <f>IF(ISERROR(VLOOKUP($B45,[1]Cost!$C$5:$CZ$500,VLOOKUP(BS$9,'[1]Table Name'!$G$2:$H$100,2,FALSE),FALSE)),"",VLOOKUP($B45,[1]Cost!$C$5:$CZ$500,VLOOKUP(BS$9,'[1]Table Name'!$G$2:$H$100,2,FALSE),FALSE))</f>
        <v/>
      </c>
      <c r="BT45" s="1">
        <f>IF(ISERROR(VLOOKUP($B45,[1]Cost!$C$5:$CZ$500,VLOOKUP(BT$9,'[1]Table Name'!$G$2:$H$100,2,FALSE),FALSE)),"",VLOOKUP($B45,[1]Cost!$C$5:$CZ$500,VLOOKUP(BT$9,'[1]Table Name'!$G$2:$H$100,2,FALSE),FALSE))</f>
        <v/>
      </c>
      <c r="BU45" s="1">
        <f>IF(ISERROR(VLOOKUP($B45,[1]Cost!$C$5:$CZ$500,VLOOKUP(BU$9,'[1]Table Name'!$G$2:$H$100,2,FALSE),FALSE)),"",VLOOKUP($B45,[1]Cost!$C$5:$CZ$500,VLOOKUP(BU$9,'[1]Table Name'!$G$2:$H$100,2,FALSE),FALSE))</f>
        <v/>
      </c>
      <c r="BV45" s="1">
        <f>IF(ISERROR(VLOOKUP($B45,[1]Cost!$C$5:$CZ$500,VLOOKUP(BV$9,'[1]Table Name'!$G$2:$H$100,2,FALSE),FALSE)),"",VLOOKUP($B45,[1]Cost!$C$5:$CZ$500,VLOOKUP(BV$9,'[1]Table Name'!$G$2:$H$100,2,FALSE),FALSE))</f>
        <v/>
      </c>
      <c r="BW45" s="1">
        <f>IF(ISERROR(VLOOKUP($B45,[1]Cost!$C$5:$CZ$500,VLOOKUP(BW$9,'[1]Table Name'!$G$2:$H$100,2,FALSE),FALSE)),"",VLOOKUP($B45,[1]Cost!$C$5:$CZ$500,VLOOKUP(BW$9,'[1]Table Name'!$G$2:$H$100,2,FALSE),FALSE))</f>
        <v/>
      </c>
      <c r="BX45" s="1">
        <f>IF(ISERROR(VLOOKUP($B45,[1]Cost!$C$5:$CZ$500,VLOOKUP(BX$9,'[1]Table Name'!$G$2:$H$100,2,FALSE),FALSE)),"",VLOOKUP($B45,[1]Cost!$C$5:$CZ$500,VLOOKUP(BX$9,'[1]Table Name'!$G$2:$H$100,2,FALSE),FALSE))</f>
        <v/>
      </c>
      <c r="BY45" s="1">
        <f>IF(ISERROR(VLOOKUP($B45,[1]Cost!$C$5:$CZ$500,VLOOKUP(BY$9,'[1]Table Name'!$G$2:$H$100,2,FALSE),FALSE)),"",VLOOKUP($B45,[1]Cost!$C$5:$CZ$500,VLOOKUP(BY$9,'[1]Table Name'!$G$2:$H$100,2,FALSE),FALSE))</f>
        <v/>
      </c>
      <c r="BZ45" s="137">
        <f>IF(ISERROR(VLOOKUP($B45,[1]Cost!$C$5:$CZ$500,VLOOKUP(BZ$9,'[1]Table Name'!$G$2:$H$100,2,FALSE),FALSE)),"",VLOOKUP($B45,[1]Cost!$C$5:$CZ$500,VLOOKUP(BZ$9,'[1]Table Name'!$G$2:$H$100,2,FALSE),FALSE))</f>
        <v/>
      </c>
      <c r="CA45" s="1">
        <f>IF(ISERROR(VLOOKUP($B45,[1]Cost!$C$5:$CZ$500,VLOOKUP(CA$9,'[1]Table Name'!$G$2:$H$100,2,FALSE),FALSE)),"",VLOOKUP($B45,[1]Cost!$C$5:$CZ$500,VLOOKUP(CA$9,'[1]Table Name'!$G$2:$H$100,2,FALSE),FALSE))</f>
        <v/>
      </c>
      <c r="CB45" s="1">
        <f>IF(ISERROR(VLOOKUP($B45,[1]Cost!$C$5:$CZ$500,VLOOKUP(CB$9,'[1]Table Name'!$G$2:$H$100,2,FALSE),FALSE)),"",VLOOKUP($B45,[1]Cost!$C$5:$CZ$500,VLOOKUP(CB$9,'[1]Table Name'!$G$2:$H$100,2,FALSE),FALSE))</f>
        <v/>
      </c>
      <c r="CC45" s="1">
        <f>IF(ISERROR(VLOOKUP($B45,[1]Cost!$C$5:$CZ$500,VLOOKUP(CC$9,'[1]Table Name'!$G$2:$H$100,2,FALSE),FALSE)),"",VLOOKUP($B45,[1]Cost!$C$5:$CZ$500,VLOOKUP(CC$9,'[1]Table Name'!$G$2:$H$100,2,FALSE),FALSE))</f>
        <v/>
      </c>
      <c r="CD45" s="3" t="n"/>
      <c r="CE45" s="3" t="n"/>
      <c r="CF45" s="3" t="n"/>
      <c r="CG45" s="3" t="n"/>
      <c r="CH45" s="3" t="n"/>
      <c r="CI45" s="3" t="n"/>
      <c r="CJ45" s="3" t="n"/>
    </row>
    <row r="46">
      <c r="B46" s="1">
        <f t="array" ref="B46">IF(ISERROR(INDEX([1]Cost!$C$5:$C$361,MATCH(0,COUNTIF(B$9:B45,[1]Cost!$C$5:$C$361)+([1]Cost!$D$5:$D$361&lt;&gt;$B$4),0))),"",INDEX([1]Cost!$C$5:$C$361,MATCH(0,COUNTIF(B$9:B45,[1]Cost!$C$5:$C$361)+([1]Cost!$D$5:$D$361&lt;&gt;$B$4),0)))</f>
        <v/>
      </c>
      <c r="C46" s="1">
        <f>IF(ISERROR(VLOOKUP($B46,[1]Cost!$C$5:$CZ$500,VLOOKUP(C$9,'[1]Table Name'!$G$2:$H$100,2,FALSE),FALSE)),"",VLOOKUP($B46,[1]Cost!$C$5:$CZ$500,VLOOKUP(C$9,'[1]Table Name'!$G$2:$H$100,2,FALSE),FALSE))</f>
        <v/>
      </c>
      <c r="D46" s="1">
        <f>IF(ISERROR(VLOOKUP($B46,[1]Cost!$C$5:$CZ$500,VLOOKUP(D$9,'[1]Table Name'!$G$2:$H$100,2,FALSE),FALSE)),"",VLOOKUP($B46,[1]Cost!$C$5:$CZ$500,VLOOKUP(D$9,'[1]Table Name'!$G$2:$H$100,2,FALSE),FALSE))</f>
        <v/>
      </c>
      <c r="E46" s="1">
        <f>IF(ISERROR(VLOOKUP($B46,[1]Cost!$C$5:$CZ$500,VLOOKUP(E$9,'[1]Table Name'!$G$2:$H$100,2,FALSE),FALSE)),"",VLOOKUP($B46,[1]Cost!$C$5:$CZ$500,VLOOKUP(E$9,'[1]Table Name'!$G$2:$H$100,2,FALSE),FALSE))</f>
        <v/>
      </c>
      <c r="F46" s="1">
        <f>IF(ISERROR(VLOOKUP($B46,[1]Cost!$C$5:$CZ$500,VLOOKUP(F$9,'[1]Table Name'!$G$2:$H$100,2,FALSE),FALSE)),"",VLOOKUP($B46,[1]Cost!$C$5:$CZ$500,VLOOKUP(F$9,'[1]Table Name'!$G$2:$H$100,2,FALSE),FALSE))</f>
        <v/>
      </c>
      <c r="G46" s="1">
        <f>IF(ISERROR(VLOOKUP($B46,[1]Cost!$C$5:$CZ$500,VLOOKUP(G$9,'[1]Table Name'!$G$2:$H$100,2,FALSE),FALSE)),"",VLOOKUP($B46,[1]Cost!$C$5:$CZ$500,VLOOKUP(G$9,'[1]Table Name'!$G$2:$H$100,2,FALSE),FALSE))</f>
        <v/>
      </c>
      <c r="H46" s="1">
        <f>IF(ISERROR(VLOOKUP($B46,[1]Cost!$C$5:$CZ$500,VLOOKUP(H$9,'[1]Table Name'!$G$2:$H$100,2,FALSE),FALSE)),"",VLOOKUP($B46,[1]Cost!$C$5:$CZ$500,VLOOKUP(H$9,'[1]Table Name'!$G$2:$H$100,2,FALSE),FALSE))</f>
        <v/>
      </c>
      <c r="I46" s="1">
        <f>IF(ISERROR(VLOOKUP($B46,[1]Cost!$C$5:$CZ$500,VLOOKUP(I$9,'[1]Table Name'!$G$2:$H$100,2,FALSE),FALSE)),"",VLOOKUP($B46,[1]Cost!$C$5:$CZ$500,VLOOKUP(I$9,'[1]Table Name'!$G$2:$H$100,2,FALSE),FALSE))</f>
        <v/>
      </c>
      <c r="J46" s="1">
        <f>IF(ISERROR(VLOOKUP($B46,[1]Cost!$C$5:$CZ$500,VLOOKUP(J$9,'[1]Table Name'!$G$2:$H$100,2,FALSE),FALSE)),"",VLOOKUP($B46,[1]Cost!$C$5:$CZ$500,VLOOKUP(J$9,'[1]Table Name'!$G$2:$H$100,2,FALSE),FALSE))</f>
        <v/>
      </c>
      <c r="K46" s="1">
        <f>IF(ISERROR(VLOOKUP($B46,[1]Cost!$C$5:$CZ$500,VLOOKUP(K$9,'[1]Table Name'!$G$2:$H$100,2,FALSE),FALSE)),"",VLOOKUP($B46,[1]Cost!$C$5:$CZ$500,VLOOKUP(K$9,'[1]Table Name'!$G$2:$H$100,2,FALSE),FALSE))</f>
        <v/>
      </c>
      <c r="L46" s="1">
        <f>IF(ISERROR(VLOOKUP($B46,[1]Cost!$C$5:$CZ$500,VLOOKUP(L$9,'[1]Table Name'!$G$2:$H$100,2,FALSE),FALSE)),"",VLOOKUP($B46,[1]Cost!$C$5:$CZ$500,VLOOKUP(L$9,'[1]Table Name'!$G$2:$H$100,2,FALSE),FALSE))</f>
        <v/>
      </c>
      <c r="M46" s="1">
        <f>IF(ISERROR(VLOOKUP($B46,[1]Cost!$C$5:$CZ$500,VLOOKUP(M$9,'[1]Table Name'!$G$2:$H$100,2,FALSE),FALSE)),"",VLOOKUP($B46,[1]Cost!$C$5:$CZ$500,VLOOKUP(M$9,'[1]Table Name'!$G$2:$H$100,2,FALSE),FALSE))</f>
        <v/>
      </c>
      <c r="N46" s="1">
        <f>IF(ISERROR(VLOOKUP($B46,[1]Cost!$C$5:$CZ$500,VLOOKUP(N$9,'[1]Table Name'!$G$2:$H$100,2,FALSE),FALSE)),"",VLOOKUP($B46,[1]Cost!$C$5:$CZ$500,VLOOKUP(N$9,'[1]Table Name'!$G$2:$H$100,2,FALSE),FALSE))</f>
        <v/>
      </c>
      <c r="O46" s="1">
        <f>IF(ISERROR(VLOOKUP($B46,[1]Cost!$C$5:$CZ$500,VLOOKUP(O$9,'[1]Table Name'!$G$2:$H$100,2,FALSE),FALSE)),"",VLOOKUP($B46,[1]Cost!$C$5:$CZ$500,VLOOKUP(O$9,'[1]Table Name'!$G$2:$H$100,2,FALSE),FALSE))</f>
        <v/>
      </c>
      <c r="P46" s="1">
        <f>IF(ISERROR(VLOOKUP($B46,[1]Cost!$C$5:$CZ$500,VLOOKUP(P$9,'[1]Table Name'!$G$2:$H$100,2,FALSE),FALSE)),"",VLOOKUP($B46,[1]Cost!$C$5:$CZ$500,VLOOKUP(P$9,'[1]Table Name'!$G$2:$H$100,2,FALSE),FALSE))</f>
        <v/>
      </c>
      <c r="Q46" s="1">
        <f>IF(ISERROR(VLOOKUP($B46,[1]Cost!$C$5:$CZ$500,VLOOKUP(Q$9,'[1]Table Name'!$G$2:$H$100,2,FALSE),FALSE)),"",VLOOKUP($B46,[1]Cost!$C$5:$CZ$500,VLOOKUP(Q$9,'[1]Table Name'!$G$2:$H$100,2,FALSE),FALSE))</f>
        <v/>
      </c>
      <c r="R46" s="1">
        <f>IF(ISERROR(VLOOKUP($B46,[1]Cost!$C$5:$CZ$500,VLOOKUP(R$9,'[1]Table Name'!$G$2:$H$100,2,FALSE),FALSE)),"",VLOOKUP($B46,[1]Cost!$C$5:$CZ$500,VLOOKUP(R$9,'[1]Table Name'!$G$2:$H$100,2,FALSE),FALSE))</f>
        <v/>
      </c>
      <c r="S46" s="1">
        <f>IF(ISERROR(VLOOKUP($B46,[1]Cost!$C$5:$CZ$500,VLOOKUP(S$9,'[1]Table Name'!$G$2:$H$100,2,FALSE),FALSE)),"",VLOOKUP($B46,[1]Cost!$C$5:$CZ$500,VLOOKUP(S$9,'[1]Table Name'!$G$2:$H$100,2,FALSE),FALSE))</f>
        <v/>
      </c>
      <c r="T46" s="1">
        <f>IF(ISERROR(VLOOKUP($B46,[1]Cost!$C$5:$CZ$500,VLOOKUP(T$9,'[1]Table Name'!$G$2:$H$100,2,FALSE),FALSE)),"",VLOOKUP($B46,[1]Cost!$C$5:$CZ$500,VLOOKUP(T$9,'[1]Table Name'!$G$2:$H$100,2,FALSE),FALSE))</f>
        <v/>
      </c>
      <c r="U46" s="1">
        <f>IF(ISERROR(VLOOKUP($B46,[1]Cost!$C$5:$CZ$500,VLOOKUP(U$9,'[1]Table Name'!$G$2:$H$100,2,FALSE),FALSE)),"",VLOOKUP($B46,[1]Cost!$C$5:$CZ$500,VLOOKUP(U$9,'[1]Table Name'!$G$2:$H$100,2,FALSE),FALSE))</f>
        <v/>
      </c>
      <c r="V46" s="1">
        <f>IF(ISERROR(VLOOKUP($B46,[1]Cost!$C$5:$CZ$500,VLOOKUP(V$9,'[1]Table Name'!$G$2:$H$100,2,FALSE),FALSE)),"",VLOOKUP($B46,[1]Cost!$C$5:$CZ$500,VLOOKUP(V$9,'[1]Table Name'!$G$2:$H$100,2,FALSE),FALSE))</f>
        <v/>
      </c>
      <c r="W46" s="1">
        <f>IF(ISERROR(VLOOKUP($B46,[1]Cost!$C$5:$CZ$500,VLOOKUP(W$9,'[1]Table Name'!$G$2:$H$100,2,FALSE),FALSE)),"",VLOOKUP($B46,[1]Cost!$C$5:$CZ$500,VLOOKUP(W$9,'[1]Table Name'!$G$2:$H$100,2,FALSE),FALSE))</f>
        <v/>
      </c>
      <c r="X46" s="1">
        <f>IF(ISERROR(VLOOKUP($B46,[1]Cost!$C$5:$CZ$500,VLOOKUP(X$9,'[1]Table Name'!$G$2:$H$100,2,FALSE),FALSE)),0,VLOOKUP($B46,[1]Cost!$C$5:$CZ$500,VLOOKUP(X$9,'[1]Table Name'!$G$2:$H$100,2,FALSE),FALSE))</f>
        <v/>
      </c>
      <c r="Y46" s="1">
        <f>IF(ISERROR(VLOOKUP($B46,[1]Cost!$C$5:$CZ$500,VLOOKUP(Y$9,'[1]Table Name'!$G$2:$H$100,2,FALSE),FALSE)),"",VLOOKUP($B46,[1]Cost!$C$5:$CZ$500,VLOOKUP(Y$9,'[1]Table Name'!$G$2:$H$100,2,FALSE),FALSE))</f>
        <v/>
      </c>
      <c r="Z46" s="11">
        <f>IF(ISERROR(VLOOKUP($B46,[1]Cost!$C$5:$CZ$500,VLOOKUP(Z$9,'[1]Table Name'!$G$2:$H$100,2,FALSE),FALSE)),"",VLOOKUP($B46,[1]Cost!$C$5:$CZ$500,VLOOKUP(Z$9,'[1]Table Name'!$G$2:$H$100,2,FALSE),FALSE))</f>
        <v/>
      </c>
      <c r="AA46" s="1">
        <f>IF(ISERROR(VLOOKUP($B46,[1]Cost!$C$5:$CZ$500,VLOOKUP(AA$9,'[1]Table Name'!$G$2:$H$100,2,FALSE),FALSE)),"",VLOOKUP($B46,[1]Cost!$C$5:$CZ$500,VLOOKUP(AA$9,'[1]Table Name'!$G$2:$H$100,2,FALSE),FALSE))</f>
        <v/>
      </c>
      <c r="AB46" s="1">
        <f>IF(ISERROR(VLOOKUP($B46,[1]Cost!$C$5:$CZ$500,VLOOKUP(AB$9,'[1]Table Name'!$G$2:$H$100,2,FALSE),FALSE)),"",VLOOKUP($B46,[1]Cost!$C$5:$CZ$500,VLOOKUP(AB$9,'[1]Table Name'!$G$2:$H$100,2,FALSE),FALSE))</f>
        <v/>
      </c>
      <c r="AC46" s="1">
        <f>IF(ISERROR(VLOOKUP($B46,[1]Cost!$C$5:$CZ$500,VLOOKUP(AC$9,'[1]Table Name'!$G$2:$H$100,2,FALSE),FALSE)),"",VLOOKUP($B46,[1]Cost!$C$5:$CZ$500,VLOOKUP(AC$9,'[1]Table Name'!$G$2:$H$100,2,FALSE),FALSE))</f>
        <v/>
      </c>
      <c r="AD46" s="1">
        <f>IF(ISERROR(VLOOKUP($B46,[1]Cost!$C$5:$CZ$500,VLOOKUP(AD$9,'[1]Table Name'!$G$2:$H$100,2,FALSE),FALSE)),"",VLOOKUP($B46,[1]Cost!$C$5:$CZ$500,VLOOKUP(AD$9,'[1]Table Name'!$G$2:$H$100,2,FALSE),FALSE))</f>
        <v/>
      </c>
      <c r="AE46" s="1">
        <f>IF(ISERROR(VLOOKUP($B46,[1]Cost!$C$5:$CZ$500,VLOOKUP(AE$9,'[1]Table Name'!$G$2:$H$100,2,FALSE),FALSE)),"",VLOOKUP($B46,[1]Cost!$C$5:$CZ$500,VLOOKUP(AE$9,'[1]Table Name'!$G$2:$H$100,2,FALSE),FALSE))</f>
        <v/>
      </c>
      <c r="AF46" s="1">
        <f>IF(ISERROR(VLOOKUP($B46,[1]Cost!$C$5:$CZ$500,VLOOKUP(AF$9,'[1]Table Name'!$G$2:$H$100,2,FALSE),FALSE)),"",VLOOKUP($B46,[1]Cost!$C$5:$CZ$500,VLOOKUP(AF$9,'[1]Table Name'!$G$2:$H$100,2,FALSE),FALSE))</f>
        <v/>
      </c>
      <c r="AG46" s="1">
        <f>IF(ISERROR(VLOOKUP($B46,[1]Cost!$C$5:$CZ$500,VLOOKUP(AG$9,'[1]Table Name'!$G$2:$H$100,2,FALSE),FALSE)),"",VLOOKUP($B46,[1]Cost!$C$5:$CZ$500,VLOOKUP(AG$9,'[1]Table Name'!$G$2:$H$100,2,FALSE),FALSE))</f>
        <v/>
      </c>
      <c r="AH46" s="1">
        <f>IF(ISERROR(VLOOKUP($B46,[1]Cost!$C$5:$CZ$500,VLOOKUP(AH$9,'[1]Table Name'!$G$2:$H$100,2,FALSE),FALSE)),"",VLOOKUP($B46,[1]Cost!$C$5:$CZ$500,VLOOKUP(AH$9,'[1]Table Name'!$G$2:$H$100,2,FALSE),FALSE))</f>
        <v/>
      </c>
      <c r="AI46" s="1">
        <f>IF(ISERROR(VLOOKUP($B46,[1]Cost!$C$5:$CZ$500,VLOOKUP(AI$9,'[1]Table Name'!$G$2:$H$100,2,FALSE),FALSE)),"",VLOOKUP($B46,[1]Cost!$C$5:$CZ$500,VLOOKUP(AI$9,'[1]Table Name'!$G$2:$H$100,2,FALSE),FALSE))</f>
        <v/>
      </c>
      <c r="AJ46" s="1">
        <f>IF(ISERROR(VLOOKUP($B46,[1]Cost!$C$5:$CZ$500,VLOOKUP(AJ$9,'[1]Table Name'!$G$2:$H$100,2,FALSE),FALSE)),"",VLOOKUP($B46,[1]Cost!$C$5:$CZ$500,VLOOKUP(AJ$9,'[1]Table Name'!$G$2:$H$100,2,FALSE),FALSE))</f>
        <v/>
      </c>
      <c r="AK46" s="1">
        <f>IF(ISERROR(VLOOKUP($B46,[1]Cost!$C$5:$CZ$500,VLOOKUP(AK$9,'[1]Table Name'!$G$2:$H$100,2,FALSE),FALSE)),"",VLOOKUP($B46,[1]Cost!$C$5:$CZ$500,VLOOKUP(AK$9,'[1]Table Name'!$G$2:$H$100,2,FALSE),FALSE))</f>
        <v/>
      </c>
      <c r="AL46" s="1">
        <f>IF(ISERROR(VLOOKUP($B46,[1]Cost!$C$5:$CZ$500,VLOOKUP(AL$9,'[1]Table Name'!$G$2:$H$100,2,FALSE),FALSE)),"",VLOOKUP($B46,[1]Cost!$C$5:$CZ$500,VLOOKUP(AL$9,'[1]Table Name'!$G$2:$H$100,2,FALSE),FALSE))</f>
        <v/>
      </c>
      <c r="AM46" s="1">
        <f>IF(ISERROR(VLOOKUP($B46,[1]Cost!$C$5:$CZ$500,VLOOKUP(AM$9,'[1]Table Name'!$G$2:$H$100,2,FALSE),FALSE)),"",VLOOKUP($B46,[1]Cost!$C$5:$CZ$500,VLOOKUP(AM$9,'[1]Table Name'!$G$2:$H$100,2,FALSE),FALSE))</f>
        <v/>
      </c>
      <c r="AN46" s="1">
        <f>IF(ISERROR(VLOOKUP($B46,[1]Cost!$C$5:$CZ$500,VLOOKUP(AN$9,'[1]Table Name'!$G$2:$H$100,2,FALSE),FALSE)),"",VLOOKUP($B46,[1]Cost!$C$5:$CZ$500,VLOOKUP(AN$9,'[1]Table Name'!$G$2:$H$100,2,FALSE),FALSE))</f>
        <v/>
      </c>
      <c r="AO46" s="1">
        <f>IF(ISERROR(VLOOKUP($B46,[1]Cost!$C$5:$CZ$500,VLOOKUP(AO$9,'[1]Table Name'!$G$2:$H$100,2,FALSE),FALSE)),"",VLOOKUP($B46,[1]Cost!$C$5:$CZ$500,VLOOKUP(AO$9,'[1]Table Name'!$G$2:$H$100,2,FALSE),FALSE))</f>
        <v/>
      </c>
      <c r="AP46" s="1">
        <f>IF(ISERROR(VLOOKUP($B46,[1]Cost!$C$5:$CZ$500,VLOOKUP(AP$9,'[1]Table Name'!$G$2:$H$100,2,FALSE),FALSE)),"",VLOOKUP($B46,[1]Cost!$C$5:$CZ$500,VLOOKUP(AP$9,'[1]Table Name'!$G$2:$H$100,2,FALSE),FALSE))</f>
        <v/>
      </c>
      <c r="AQ46" s="1">
        <f>IF(ISERROR(VLOOKUP($B46,[1]Cost!$C$5:$CZ$500,VLOOKUP(AQ$9,'[1]Table Name'!$G$2:$H$100,2,FALSE),FALSE)),"",VLOOKUP($B46,[1]Cost!$C$5:$CZ$500,VLOOKUP(AQ$9,'[1]Table Name'!$G$2:$H$100,2,FALSE),FALSE))</f>
        <v/>
      </c>
      <c r="AR46" s="1">
        <f>IF(ISERROR(VLOOKUP($B46,[1]Cost!$C$5:$CZ$500,VLOOKUP(AR$9,'[1]Table Name'!$G$2:$H$100,2,FALSE),FALSE)),"",VLOOKUP($B46,[1]Cost!$C$5:$CZ$500,VLOOKUP(AR$9,'[1]Table Name'!$G$2:$H$100,2,FALSE),FALSE))</f>
        <v/>
      </c>
      <c r="AS46" s="1">
        <f>IF(ISERROR(VLOOKUP($B46,[1]Cost!$C$5:$CZ$500,VLOOKUP(AS$9,'[1]Table Name'!$G$2:$H$100,2,FALSE),FALSE)),"",VLOOKUP($B46,[1]Cost!$C$5:$CZ$500,VLOOKUP(AS$9,'[1]Table Name'!$G$2:$H$100,2,FALSE),FALSE))</f>
        <v/>
      </c>
      <c r="AT46" s="1">
        <f>IF(ISERROR(VLOOKUP($B46,[1]Cost!$C$5:$CZ$500,VLOOKUP(AT$9,'[1]Table Name'!$G$2:$H$100,2,FALSE),FALSE)),"",VLOOKUP($B46,[1]Cost!$C$5:$CZ$500,VLOOKUP(AT$9,'[1]Table Name'!$G$2:$H$100,2,FALSE),FALSE))</f>
        <v/>
      </c>
      <c r="AU46" s="1">
        <f>IF(ISERROR(VLOOKUP($B46,[1]Cost!$C$5:$CZ$500,VLOOKUP(AU$9,'[1]Table Name'!$G$2:$H$100,2,FALSE),FALSE)),"",VLOOKUP($B46,[1]Cost!$C$5:$CZ$500,VLOOKUP(AU$9,'[1]Table Name'!$G$2:$H$100,2,FALSE),FALSE))</f>
        <v/>
      </c>
      <c r="AV46" s="1">
        <f>IF(ISERROR(VLOOKUP($B46,[1]Cost!$C$5:$CZ$500,VLOOKUP(AV$9,'[1]Table Name'!$G$2:$H$100,2,FALSE),FALSE)),"",VLOOKUP($B46,[1]Cost!$C$5:$CZ$500,VLOOKUP(AV$9,'[1]Table Name'!$G$2:$H$100,2,FALSE),FALSE))</f>
        <v/>
      </c>
      <c r="AW46" s="1">
        <f>IF(ISERROR(VLOOKUP($B46,[1]Cost!$C$5:$CZ$500,VLOOKUP(AW$9,'[1]Table Name'!$G$2:$H$100,2,FALSE),FALSE)),"",VLOOKUP($B46,[1]Cost!$C$5:$CZ$500,VLOOKUP(AW$9,'[1]Table Name'!$G$2:$H$100,2,FALSE),FALSE))</f>
        <v/>
      </c>
      <c r="AX46" s="1">
        <f>IF(ISERROR(VLOOKUP($B46,[1]Cost!$C$5:$CZ$500,VLOOKUP(AX$9,'[1]Table Name'!$G$2:$H$100,2,FALSE),FALSE)),"",VLOOKUP($B46,[1]Cost!$C$5:$CZ$500,VLOOKUP(AX$9,'[1]Table Name'!$G$2:$H$100,2,FALSE),FALSE))</f>
        <v/>
      </c>
      <c r="AY46" s="1">
        <f>IF(ISERROR(VLOOKUP($B46,[1]Cost!$C$5:$CZ$500,VLOOKUP(AY$9,'[1]Table Name'!$G$2:$H$100,2,FALSE),FALSE)),"",VLOOKUP($B46,[1]Cost!$C$5:$CZ$500,VLOOKUP(AY$9,'[1]Table Name'!$G$2:$H$100,2,FALSE),FALSE))</f>
        <v/>
      </c>
      <c r="AZ46" s="1">
        <f>IF(ISERROR(VLOOKUP($B46,[1]Cost!$C$5:$CZ$500,VLOOKUP(AZ$9,'[1]Table Name'!$G$2:$H$100,2,FALSE),FALSE)),"",VLOOKUP($B46,[1]Cost!$C$5:$CZ$500,VLOOKUP(AZ$9,'[1]Table Name'!$G$2:$H$100,2,FALSE),FALSE))</f>
        <v/>
      </c>
      <c r="BA46" s="1">
        <f>IF(ISERROR(VLOOKUP($B46,[1]Cost!$C$5:$CZ$500,VLOOKUP(BA$9,'[1]Table Name'!$G$2:$H$100,2,FALSE),FALSE)),"",VLOOKUP($B46,[1]Cost!$C$5:$CZ$500,VLOOKUP(BA$9,'[1]Table Name'!$G$2:$H$100,2,FALSE),FALSE))</f>
        <v/>
      </c>
      <c r="BB46" s="1">
        <f>IF(ISERROR(VLOOKUP($B46,[1]Cost!$C$5:$CZ$500,VLOOKUP(BB$9,'[1]Table Name'!$G$2:$H$100,2,FALSE),FALSE)),"",VLOOKUP($B46,[1]Cost!$C$5:$CZ$500,VLOOKUP(BB$9,'[1]Table Name'!$G$2:$H$100,2,FALSE),FALSE))</f>
        <v/>
      </c>
      <c r="BC46" s="1">
        <f>IF(ISERROR(VLOOKUP($B46,[1]Cost!$C$5:$CZ$500,VLOOKUP(BC$9,'[1]Table Name'!$G$2:$H$100,2,FALSE),FALSE)),"",VLOOKUP($B46,[1]Cost!$C$5:$CZ$500,VLOOKUP(BC$9,'[1]Table Name'!$G$2:$H$100,2,FALSE),FALSE))</f>
        <v/>
      </c>
      <c r="BD46" s="1">
        <f>IF(ISERROR(VLOOKUP($B46,[1]Cost!$C$5:$CZ$500,VLOOKUP(BD$9,'[1]Table Name'!$G$2:$H$100,2,FALSE),FALSE)),"",VLOOKUP($B46,[1]Cost!$C$5:$CZ$500,VLOOKUP(BD$9,'[1]Table Name'!$G$2:$H$100,2,FALSE),FALSE))</f>
        <v/>
      </c>
      <c r="BE46" s="1">
        <f>IF(ISERROR(VLOOKUP($B46,[1]Cost!$C$5:$CZ$500,VLOOKUP(BE$9,'[1]Table Name'!$G$2:$H$100,2,FALSE),FALSE)),"",VLOOKUP($B46,[1]Cost!$C$5:$CZ$500,VLOOKUP(BE$9,'[1]Table Name'!$G$2:$H$100,2,FALSE),FALSE))</f>
        <v/>
      </c>
      <c r="BF46" s="1">
        <f>IF(ISERROR(VLOOKUP($B46,[1]Cost!$C$5:$CZ$500,VLOOKUP(BF$9,'[1]Table Name'!$G$2:$H$100,2,FALSE),FALSE)),"",VLOOKUP($B46,[1]Cost!$C$5:$CZ$500,VLOOKUP(BF$9,'[1]Table Name'!$G$2:$H$100,2,FALSE),FALSE))</f>
        <v/>
      </c>
      <c r="BG46" s="1">
        <f>IF(ISERROR(VLOOKUP($B46,[1]Cost!$C$5:$CZ$500,VLOOKUP(BG$9,'[1]Table Name'!$G$2:$H$100,2,FALSE),FALSE)),"",VLOOKUP($B46,[1]Cost!$C$5:$CZ$500,VLOOKUP(BG$9,'[1]Table Name'!$G$2:$H$100,2,FALSE),FALSE))</f>
        <v/>
      </c>
      <c r="BH46" s="1">
        <f>IF(ISERROR(VLOOKUP($B46,[1]Cost!$C$5:$CZ$500,VLOOKUP(BH$9,'[1]Table Name'!$G$2:$H$100,2,FALSE),FALSE)),"",VLOOKUP($B46,[1]Cost!$C$5:$CZ$500,VLOOKUP(BH$9,'[1]Table Name'!$G$2:$H$100,2,FALSE),FALSE))</f>
        <v/>
      </c>
      <c r="BI46" s="1">
        <f>IF(ISERROR(VLOOKUP($B46,[1]Cost!$C$5:$CZ$500,VLOOKUP(BI$9,'[1]Table Name'!$G$2:$H$100,2,FALSE),FALSE)),"",VLOOKUP($B46,[1]Cost!$C$5:$CZ$500,VLOOKUP(BI$9,'[1]Table Name'!$G$2:$H$100,2,FALSE),FALSE))</f>
        <v/>
      </c>
      <c r="BJ46" s="1">
        <f>IF(ISERROR(VLOOKUP($B46,[1]Cost!$C$5:$CZ$500,VLOOKUP(BJ$9,'[1]Table Name'!$G$2:$H$100,2,FALSE),FALSE)),"",VLOOKUP($B46,[1]Cost!$C$5:$CZ$500,VLOOKUP(BJ$9,'[1]Table Name'!$G$2:$H$100,2,FALSE),FALSE))</f>
        <v/>
      </c>
      <c r="BK46" s="1">
        <f>IF(ISERROR(VLOOKUP($B46,[1]Cost!$C$5:$CZ$500,VLOOKUP(BK$9,'[1]Table Name'!$G$2:$H$100,2,FALSE),FALSE)),"",VLOOKUP($B46,[1]Cost!$C$5:$CZ$500,VLOOKUP(BK$9,'[1]Table Name'!$G$2:$H$100,2,FALSE),FALSE))</f>
        <v/>
      </c>
      <c r="BL46" s="1">
        <f>IF(ISERROR(VLOOKUP($B46,[1]Cost!$C$5:$CZ$500,VLOOKUP(BL$9,'[1]Table Name'!$G$2:$H$100,2,FALSE),FALSE)),"",VLOOKUP($B46,[1]Cost!$C$5:$CZ$500,VLOOKUP(BL$9,'[1]Table Name'!$G$2:$H$100,2,FALSE),FALSE))</f>
        <v/>
      </c>
      <c r="BM46" s="1">
        <f>IF(ISERROR(VLOOKUP($B46,[1]Cost!$C$5:$CZ$500,VLOOKUP(BM$9,'[1]Table Name'!$G$2:$H$100,2,FALSE),FALSE)),"",VLOOKUP($B46,[1]Cost!$C$5:$CZ$500,VLOOKUP(BM$9,'[1]Table Name'!$G$2:$H$100,2,FALSE),FALSE))</f>
        <v/>
      </c>
      <c r="BN46" s="1">
        <f>IF(ISERROR(VLOOKUP($B46,[1]Cost!$C$5:$CZ$500,VLOOKUP(BN$9,'[1]Table Name'!$G$2:$H$100,2,FALSE),FALSE)),"",VLOOKUP($B46,[1]Cost!$C$5:$CZ$500,VLOOKUP(BN$9,'[1]Table Name'!$G$2:$H$100,2,FALSE),FALSE))</f>
        <v/>
      </c>
      <c r="BO46" s="1">
        <f>IF(ISERROR(VLOOKUP($B46,[1]Cost!$C$5:$CZ$500,VLOOKUP(BO$9,'[1]Table Name'!$G$2:$H$100,2,FALSE),FALSE)),"",VLOOKUP($B46,[1]Cost!$C$5:$CZ$500,VLOOKUP(BO$9,'[1]Table Name'!$G$2:$H$100,2,FALSE),FALSE))</f>
        <v/>
      </c>
      <c r="BP46" s="1">
        <f>IF(ISERROR(VLOOKUP($B46,[1]Cost!$C$5:$CZ$500,VLOOKUP(BP$9,'[1]Table Name'!$G$2:$H$100,2,FALSE),FALSE)),"",VLOOKUP($B46,[1]Cost!$C$5:$CZ$500,VLOOKUP(BP$9,'[1]Table Name'!$G$2:$H$100,2,FALSE),FALSE))</f>
        <v/>
      </c>
      <c r="BQ46" s="1">
        <f>IF(ISERROR(VLOOKUP($B46,[1]Cost!$C$5:$CZ$500,VLOOKUP(BQ$9,'[1]Table Name'!$G$2:$H$100,2,FALSE),FALSE)),"",VLOOKUP($B46,[1]Cost!$C$5:$CZ$500,VLOOKUP(BQ$9,'[1]Table Name'!$G$2:$H$100,2,FALSE),FALSE))</f>
        <v/>
      </c>
      <c r="BR46" s="1">
        <f>IF(ISERROR(VLOOKUP($B46,[1]Cost!$C$5:$CZ$500,VLOOKUP(BR$9,'[1]Table Name'!$G$2:$H$100,2,FALSE),FALSE)),"",VLOOKUP($B46,[1]Cost!$C$5:$CZ$500,VLOOKUP(BR$9,'[1]Table Name'!$G$2:$H$100,2,FALSE),FALSE))</f>
        <v/>
      </c>
      <c r="BS46" s="1">
        <f>IF(ISERROR(VLOOKUP($B46,[1]Cost!$C$5:$CZ$500,VLOOKUP(BS$9,'[1]Table Name'!$G$2:$H$100,2,FALSE),FALSE)),"",VLOOKUP($B46,[1]Cost!$C$5:$CZ$500,VLOOKUP(BS$9,'[1]Table Name'!$G$2:$H$100,2,FALSE),FALSE))</f>
        <v/>
      </c>
      <c r="BT46" s="1">
        <f>IF(ISERROR(VLOOKUP($B46,[1]Cost!$C$5:$CZ$500,VLOOKUP(BT$9,'[1]Table Name'!$G$2:$H$100,2,FALSE),FALSE)),"",VLOOKUP($B46,[1]Cost!$C$5:$CZ$500,VLOOKUP(BT$9,'[1]Table Name'!$G$2:$H$100,2,FALSE),FALSE))</f>
        <v/>
      </c>
      <c r="BU46" s="1">
        <f>IF(ISERROR(VLOOKUP($B46,[1]Cost!$C$5:$CZ$500,VLOOKUP(BU$9,'[1]Table Name'!$G$2:$H$100,2,FALSE),FALSE)),"",VLOOKUP($B46,[1]Cost!$C$5:$CZ$500,VLOOKUP(BU$9,'[1]Table Name'!$G$2:$H$100,2,FALSE),FALSE))</f>
        <v/>
      </c>
      <c r="BV46" s="1">
        <f>IF(ISERROR(VLOOKUP($B46,[1]Cost!$C$5:$CZ$500,VLOOKUP(BV$9,'[1]Table Name'!$G$2:$H$100,2,FALSE),FALSE)),"",VLOOKUP($B46,[1]Cost!$C$5:$CZ$500,VLOOKUP(BV$9,'[1]Table Name'!$G$2:$H$100,2,FALSE),FALSE))</f>
        <v/>
      </c>
      <c r="BW46" s="1">
        <f>IF(ISERROR(VLOOKUP($B46,[1]Cost!$C$5:$CZ$500,VLOOKUP(BW$9,'[1]Table Name'!$G$2:$H$100,2,FALSE),FALSE)),"",VLOOKUP($B46,[1]Cost!$C$5:$CZ$500,VLOOKUP(BW$9,'[1]Table Name'!$G$2:$H$100,2,FALSE),FALSE))</f>
        <v/>
      </c>
      <c r="BX46" s="1">
        <f>IF(ISERROR(VLOOKUP($B46,[1]Cost!$C$5:$CZ$500,VLOOKUP(BX$9,'[1]Table Name'!$G$2:$H$100,2,FALSE),FALSE)),"",VLOOKUP($B46,[1]Cost!$C$5:$CZ$500,VLOOKUP(BX$9,'[1]Table Name'!$G$2:$H$100,2,FALSE),FALSE))</f>
        <v/>
      </c>
      <c r="BY46" s="1">
        <f>IF(ISERROR(VLOOKUP($B46,[1]Cost!$C$5:$CZ$500,VLOOKUP(BY$9,'[1]Table Name'!$G$2:$H$100,2,FALSE),FALSE)),"",VLOOKUP($B46,[1]Cost!$C$5:$CZ$500,VLOOKUP(BY$9,'[1]Table Name'!$G$2:$H$100,2,FALSE),FALSE))</f>
        <v/>
      </c>
      <c r="BZ46" s="137">
        <f>IF(ISERROR(VLOOKUP($B46,[1]Cost!$C$5:$CZ$500,VLOOKUP(BZ$9,'[1]Table Name'!$G$2:$H$100,2,FALSE),FALSE)),"",VLOOKUP($B46,[1]Cost!$C$5:$CZ$500,VLOOKUP(BZ$9,'[1]Table Name'!$G$2:$H$100,2,FALSE),FALSE))</f>
        <v/>
      </c>
      <c r="CA46" s="1">
        <f>IF(ISERROR(VLOOKUP($B46,[1]Cost!$C$5:$CZ$500,VLOOKUP(CA$9,'[1]Table Name'!$G$2:$H$100,2,FALSE),FALSE)),"",VLOOKUP($B46,[1]Cost!$C$5:$CZ$500,VLOOKUP(CA$9,'[1]Table Name'!$G$2:$H$100,2,FALSE),FALSE))</f>
        <v/>
      </c>
      <c r="CB46" s="1">
        <f>IF(ISERROR(VLOOKUP($B46,[1]Cost!$C$5:$CZ$500,VLOOKUP(CB$9,'[1]Table Name'!$G$2:$H$100,2,FALSE),FALSE)),"",VLOOKUP($B46,[1]Cost!$C$5:$CZ$500,VLOOKUP(CB$9,'[1]Table Name'!$G$2:$H$100,2,FALSE),FALSE))</f>
        <v/>
      </c>
      <c r="CC46" s="1">
        <f>IF(ISERROR(VLOOKUP($B46,[1]Cost!$C$5:$CZ$500,VLOOKUP(CC$9,'[1]Table Name'!$G$2:$H$100,2,FALSE),FALSE)),"",VLOOKUP($B46,[1]Cost!$C$5:$CZ$500,VLOOKUP(CC$9,'[1]Table Name'!$G$2:$H$100,2,FALSE),FALSE))</f>
        <v/>
      </c>
      <c r="CD46" s="3" t="n"/>
      <c r="CE46" s="3" t="n"/>
      <c r="CF46" s="3" t="n"/>
      <c r="CG46" s="3" t="n"/>
      <c r="CH46" s="3" t="n"/>
      <c r="CI46" s="3" t="n"/>
      <c r="CJ46" s="3" t="n"/>
    </row>
    <row r="47">
      <c r="B47" s="1">
        <f t="array" ref="B47">IF(ISERROR(INDEX([1]Cost!$C$5:$C$361,MATCH(0,COUNTIF(B$9:B46,[1]Cost!$C$5:$C$361)+([1]Cost!$D$5:$D$361&lt;&gt;$B$4),0))),"",INDEX([1]Cost!$C$5:$C$361,MATCH(0,COUNTIF(B$9:B46,[1]Cost!$C$5:$C$361)+([1]Cost!$D$5:$D$361&lt;&gt;$B$4),0)))</f>
        <v/>
      </c>
      <c r="C47" s="1">
        <f>IF(ISERROR(VLOOKUP($B47,[1]Cost!$C$5:$CZ$500,VLOOKUP(C$9,'[1]Table Name'!$G$2:$H$100,2,FALSE),FALSE)),"",VLOOKUP($B47,[1]Cost!$C$5:$CZ$500,VLOOKUP(C$9,'[1]Table Name'!$G$2:$H$100,2,FALSE),FALSE))</f>
        <v/>
      </c>
      <c r="D47" s="1">
        <f>IF(ISERROR(VLOOKUP($B47,[1]Cost!$C$5:$CZ$500,VLOOKUP(D$9,'[1]Table Name'!$G$2:$H$100,2,FALSE),FALSE)),"",VLOOKUP($B47,[1]Cost!$C$5:$CZ$500,VLOOKUP(D$9,'[1]Table Name'!$G$2:$H$100,2,FALSE),FALSE))</f>
        <v/>
      </c>
      <c r="E47" s="1">
        <f>IF(ISERROR(VLOOKUP($B47,[1]Cost!$C$5:$CZ$500,VLOOKUP(E$9,'[1]Table Name'!$G$2:$H$100,2,FALSE),FALSE)),"",VLOOKUP($B47,[1]Cost!$C$5:$CZ$500,VLOOKUP(E$9,'[1]Table Name'!$G$2:$H$100,2,FALSE),FALSE))</f>
        <v/>
      </c>
      <c r="F47" s="1">
        <f>IF(ISERROR(VLOOKUP($B47,[1]Cost!$C$5:$CZ$500,VLOOKUP(F$9,'[1]Table Name'!$G$2:$H$100,2,FALSE),FALSE)),"",VLOOKUP($B47,[1]Cost!$C$5:$CZ$500,VLOOKUP(F$9,'[1]Table Name'!$G$2:$H$100,2,FALSE),FALSE))</f>
        <v/>
      </c>
      <c r="G47" s="1">
        <f>IF(ISERROR(VLOOKUP($B47,[1]Cost!$C$5:$CZ$500,VLOOKUP(G$9,'[1]Table Name'!$G$2:$H$100,2,FALSE),FALSE)),"",VLOOKUP($B47,[1]Cost!$C$5:$CZ$500,VLOOKUP(G$9,'[1]Table Name'!$G$2:$H$100,2,FALSE),FALSE))</f>
        <v/>
      </c>
      <c r="H47" s="1">
        <f>IF(ISERROR(VLOOKUP($B47,[1]Cost!$C$5:$CZ$500,VLOOKUP(H$9,'[1]Table Name'!$G$2:$H$100,2,FALSE),FALSE)),"",VLOOKUP($B47,[1]Cost!$C$5:$CZ$500,VLOOKUP(H$9,'[1]Table Name'!$G$2:$H$100,2,FALSE),FALSE))</f>
        <v/>
      </c>
      <c r="I47" s="1">
        <f>IF(ISERROR(VLOOKUP($B47,[1]Cost!$C$5:$CZ$500,VLOOKUP(I$9,'[1]Table Name'!$G$2:$H$100,2,FALSE),FALSE)),"",VLOOKUP($B47,[1]Cost!$C$5:$CZ$500,VLOOKUP(I$9,'[1]Table Name'!$G$2:$H$100,2,FALSE),FALSE))</f>
        <v/>
      </c>
      <c r="J47" s="1">
        <f>IF(ISERROR(VLOOKUP($B47,[1]Cost!$C$5:$CZ$500,VLOOKUP(J$9,'[1]Table Name'!$G$2:$H$100,2,FALSE),FALSE)),"",VLOOKUP($B47,[1]Cost!$C$5:$CZ$500,VLOOKUP(J$9,'[1]Table Name'!$G$2:$H$100,2,FALSE),FALSE))</f>
        <v/>
      </c>
      <c r="K47" s="1">
        <f>IF(ISERROR(VLOOKUP($B47,[1]Cost!$C$5:$CZ$500,VLOOKUP(K$9,'[1]Table Name'!$G$2:$H$100,2,FALSE),FALSE)),"",VLOOKUP($B47,[1]Cost!$C$5:$CZ$500,VLOOKUP(K$9,'[1]Table Name'!$G$2:$H$100,2,FALSE),FALSE))</f>
        <v/>
      </c>
      <c r="L47" s="1">
        <f>IF(ISERROR(VLOOKUP($B47,[1]Cost!$C$5:$CZ$500,VLOOKUP(L$9,'[1]Table Name'!$G$2:$H$100,2,FALSE),FALSE)),"",VLOOKUP($B47,[1]Cost!$C$5:$CZ$500,VLOOKUP(L$9,'[1]Table Name'!$G$2:$H$100,2,FALSE),FALSE))</f>
        <v/>
      </c>
      <c r="M47" s="1">
        <f>IF(ISERROR(VLOOKUP($B47,[1]Cost!$C$5:$CZ$500,VLOOKUP(M$9,'[1]Table Name'!$G$2:$H$100,2,FALSE),FALSE)),"",VLOOKUP($B47,[1]Cost!$C$5:$CZ$500,VLOOKUP(M$9,'[1]Table Name'!$G$2:$H$100,2,FALSE),FALSE))</f>
        <v/>
      </c>
      <c r="N47" s="1">
        <f>IF(ISERROR(VLOOKUP($B47,[1]Cost!$C$5:$CZ$500,VLOOKUP(N$9,'[1]Table Name'!$G$2:$H$100,2,FALSE),FALSE)),"",VLOOKUP($B47,[1]Cost!$C$5:$CZ$500,VLOOKUP(N$9,'[1]Table Name'!$G$2:$H$100,2,FALSE),FALSE))</f>
        <v/>
      </c>
      <c r="O47" s="1">
        <f>IF(ISERROR(VLOOKUP($B47,[1]Cost!$C$5:$CZ$500,VLOOKUP(O$9,'[1]Table Name'!$G$2:$H$100,2,FALSE),FALSE)),"",VLOOKUP($B47,[1]Cost!$C$5:$CZ$500,VLOOKUP(O$9,'[1]Table Name'!$G$2:$H$100,2,FALSE),FALSE))</f>
        <v/>
      </c>
      <c r="P47" s="1">
        <f>IF(ISERROR(VLOOKUP($B47,[1]Cost!$C$5:$CZ$500,VLOOKUP(P$9,'[1]Table Name'!$G$2:$H$100,2,FALSE),FALSE)),"",VLOOKUP($B47,[1]Cost!$C$5:$CZ$500,VLOOKUP(P$9,'[1]Table Name'!$G$2:$H$100,2,FALSE),FALSE))</f>
        <v/>
      </c>
      <c r="Q47" s="1">
        <f>IF(ISERROR(VLOOKUP($B47,[1]Cost!$C$5:$CZ$500,VLOOKUP(Q$9,'[1]Table Name'!$G$2:$H$100,2,FALSE),FALSE)),"",VLOOKUP($B47,[1]Cost!$C$5:$CZ$500,VLOOKUP(Q$9,'[1]Table Name'!$G$2:$H$100,2,FALSE),FALSE))</f>
        <v/>
      </c>
      <c r="R47" s="1">
        <f>IF(ISERROR(VLOOKUP($B47,[1]Cost!$C$5:$CZ$500,VLOOKUP(R$9,'[1]Table Name'!$G$2:$H$100,2,FALSE),FALSE)),"",VLOOKUP($B47,[1]Cost!$C$5:$CZ$500,VLOOKUP(R$9,'[1]Table Name'!$G$2:$H$100,2,FALSE),FALSE))</f>
        <v/>
      </c>
      <c r="S47" s="1">
        <f>IF(ISERROR(VLOOKUP($B47,[1]Cost!$C$5:$CZ$500,VLOOKUP(S$9,'[1]Table Name'!$G$2:$H$100,2,FALSE),FALSE)),"",VLOOKUP($B47,[1]Cost!$C$5:$CZ$500,VLOOKUP(S$9,'[1]Table Name'!$G$2:$H$100,2,FALSE),FALSE))</f>
        <v/>
      </c>
      <c r="T47" s="1">
        <f>IF(ISERROR(VLOOKUP($B47,[1]Cost!$C$5:$CZ$500,VLOOKUP(T$9,'[1]Table Name'!$G$2:$H$100,2,FALSE),FALSE)),"",VLOOKUP($B47,[1]Cost!$C$5:$CZ$500,VLOOKUP(T$9,'[1]Table Name'!$G$2:$H$100,2,FALSE),FALSE))</f>
        <v/>
      </c>
      <c r="U47" s="1">
        <f>IF(ISERROR(VLOOKUP($B47,[1]Cost!$C$5:$CZ$500,VLOOKUP(U$9,'[1]Table Name'!$G$2:$H$100,2,FALSE),FALSE)),"",VLOOKUP($B47,[1]Cost!$C$5:$CZ$500,VLOOKUP(U$9,'[1]Table Name'!$G$2:$H$100,2,FALSE),FALSE))</f>
        <v/>
      </c>
      <c r="V47" s="1">
        <f>IF(ISERROR(VLOOKUP($B47,[1]Cost!$C$5:$CZ$500,VLOOKUP(V$9,'[1]Table Name'!$G$2:$H$100,2,FALSE),FALSE)),"",VLOOKUP($B47,[1]Cost!$C$5:$CZ$500,VLOOKUP(V$9,'[1]Table Name'!$G$2:$H$100,2,FALSE),FALSE))</f>
        <v/>
      </c>
      <c r="W47" s="1">
        <f>IF(ISERROR(VLOOKUP($B47,[1]Cost!$C$5:$CZ$500,VLOOKUP(W$9,'[1]Table Name'!$G$2:$H$100,2,FALSE),FALSE)),"",VLOOKUP($B47,[1]Cost!$C$5:$CZ$500,VLOOKUP(W$9,'[1]Table Name'!$G$2:$H$100,2,FALSE),FALSE))</f>
        <v/>
      </c>
      <c r="X47" s="1">
        <f>IF(ISERROR(VLOOKUP($B47,[1]Cost!$C$5:$CZ$500,VLOOKUP(X$9,'[1]Table Name'!$G$2:$H$100,2,FALSE),FALSE)),0,VLOOKUP($B47,[1]Cost!$C$5:$CZ$500,VLOOKUP(X$9,'[1]Table Name'!$G$2:$H$100,2,FALSE),FALSE))</f>
        <v/>
      </c>
      <c r="Y47" s="1">
        <f>IF(ISERROR(VLOOKUP($B47,[1]Cost!$C$5:$CZ$500,VLOOKUP(Y$9,'[1]Table Name'!$G$2:$H$100,2,FALSE),FALSE)),"",VLOOKUP($B47,[1]Cost!$C$5:$CZ$500,VLOOKUP(Y$9,'[1]Table Name'!$G$2:$H$100,2,FALSE),FALSE))</f>
        <v/>
      </c>
      <c r="Z47" s="11">
        <f>IF(ISERROR(VLOOKUP($B47,[1]Cost!$C$5:$CZ$500,VLOOKUP(Z$9,'[1]Table Name'!$G$2:$H$100,2,FALSE),FALSE)),"",VLOOKUP($B47,[1]Cost!$C$5:$CZ$500,VLOOKUP(Z$9,'[1]Table Name'!$G$2:$H$100,2,FALSE),FALSE))</f>
        <v/>
      </c>
      <c r="AA47" s="1">
        <f>IF(ISERROR(VLOOKUP($B47,[1]Cost!$C$5:$CZ$500,VLOOKUP(AA$9,'[1]Table Name'!$G$2:$H$100,2,FALSE),FALSE)),"",VLOOKUP($B47,[1]Cost!$C$5:$CZ$500,VLOOKUP(AA$9,'[1]Table Name'!$G$2:$H$100,2,FALSE),FALSE))</f>
        <v/>
      </c>
      <c r="AB47" s="1">
        <f>IF(ISERROR(VLOOKUP($B47,[1]Cost!$C$5:$CZ$500,VLOOKUP(AB$9,'[1]Table Name'!$G$2:$H$100,2,FALSE),FALSE)),"",VLOOKUP($B47,[1]Cost!$C$5:$CZ$500,VLOOKUP(AB$9,'[1]Table Name'!$G$2:$H$100,2,FALSE),FALSE))</f>
        <v/>
      </c>
      <c r="AC47" s="1">
        <f>IF(ISERROR(VLOOKUP($B47,[1]Cost!$C$5:$CZ$500,VLOOKUP(AC$9,'[1]Table Name'!$G$2:$H$100,2,FALSE),FALSE)),"",VLOOKUP($B47,[1]Cost!$C$5:$CZ$500,VLOOKUP(AC$9,'[1]Table Name'!$G$2:$H$100,2,FALSE),FALSE))</f>
        <v/>
      </c>
      <c r="AD47" s="1">
        <f>IF(ISERROR(VLOOKUP($B47,[1]Cost!$C$5:$CZ$500,VLOOKUP(AD$9,'[1]Table Name'!$G$2:$H$100,2,FALSE),FALSE)),"",VLOOKUP($B47,[1]Cost!$C$5:$CZ$500,VLOOKUP(AD$9,'[1]Table Name'!$G$2:$H$100,2,FALSE),FALSE))</f>
        <v/>
      </c>
      <c r="AE47" s="1">
        <f>IF(ISERROR(VLOOKUP($B47,[1]Cost!$C$5:$CZ$500,VLOOKUP(AE$9,'[1]Table Name'!$G$2:$H$100,2,FALSE),FALSE)),"",VLOOKUP($B47,[1]Cost!$C$5:$CZ$500,VLOOKUP(AE$9,'[1]Table Name'!$G$2:$H$100,2,FALSE),FALSE))</f>
        <v/>
      </c>
      <c r="AF47" s="1">
        <f>IF(ISERROR(VLOOKUP($B47,[1]Cost!$C$5:$CZ$500,VLOOKUP(AF$9,'[1]Table Name'!$G$2:$H$100,2,FALSE),FALSE)),"",VLOOKUP($B47,[1]Cost!$C$5:$CZ$500,VLOOKUP(AF$9,'[1]Table Name'!$G$2:$H$100,2,FALSE),FALSE))</f>
        <v/>
      </c>
      <c r="AG47" s="1">
        <f>IF(ISERROR(VLOOKUP($B47,[1]Cost!$C$5:$CZ$500,VLOOKUP(AG$9,'[1]Table Name'!$G$2:$H$100,2,FALSE),FALSE)),"",VLOOKUP($B47,[1]Cost!$C$5:$CZ$500,VLOOKUP(AG$9,'[1]Table Name'!$G$2:$H$100,2,FALSE),FALSE))</f>
        <v/>
      </c>
      <c r="AH47" s="1">
        <f>IF(ISERROR(VLOOKUP($B47,[1]Cost!$C$5:$CZ$500,VLOOKUP(AH$9,'[1]Table Name'!$G$2:$H$100,2,FALSE),FALSE)),"",VLOOKUP($B47,[1]Cost!$C$5:$CZ$500,VLOOKUP(AH$9,'[1]Table Name'!$G$2:$H$100,2,FALSE),FALSE))</f>
        <v/>
      </c>
      <c r="AI47" s="1">
        <f>IF(ISERROR(VLOOKUP($B47,[1]Cost!$C$5:$CZ$500,VLOOKUP(AI$9,'[1]Table Name'!$G$2:$H$100,2,FALSE),FALSE)),"",VLOOKUP($B47,[1]Cost!$C$5:$CZ$500,VLOOKUP(AI$9,'[1]Table Name'!$G$2:$H$100,2,FALSE),FALSE))</f>
        <v/>
      </c>
      <c r="AJ47" s="1">
        <f>IF(ISERROR(VLOOKUP($B47,[1]Cost!$C$5:$CZ$500,VLOOKUP(AJ$9,'[1]Table Name'!$G$2:$H$100,2,FALSE),FALSE)),"",VLOOKUP($B47,[1]Cost!$C$5:$CZ$500,VLOOKUP(AJ$9,'[1]Table Name'!$G$2:$H$100,2,FALSE),FALSE))</f>
        <v/>
      </c>
      <c r="AK47" s="1">
        <f>IF(ISERROR(VLOOKUP($B47,[1]Cost!$C$5:$CZ$500,VLOOKUP(AK$9,'[1]Table Name'!$G$2:$H$100,2,FALSE),FALSE)),"",VLOOKUP($B47,[1]Cost!$C$5:$CZ$500,VLOOKUP(AK$9,'[1]Table Name'!$G$2:$H$100,2,FALSE),FALSE))</f>
        <v/>
      </c>
      <c r="AL47" s="1">
        <f>IF(ISERROR(VLOOKUP($B47,[1]Cost!$C$5:$CZ$500,VLOOKUP(AL$9,'[1]Table Name'!$G$2:$H$100,2,FALSE),FALSE)),"",VLOOKUP($B47,[1]Cost!$C$5:$CZ$500,VLOOKUP(AL$9,'[1]Table Name'!$G$2:$H$100,2,FALSE),FALSE))</f>
        <v/>
      </c>
      <c r="AM47" s="1">
        <f>IF(ISERROR(VLOOKUP($B47,[1]Cost!$C$5:$CZ$500,VLOOKUP(AM$9,'[1]Table Name'!$G$2:$H$100,2,FALSE),FALSE)),"",VLOOKUP($B47,[1]Cost!$C$5:$CZ$500,VLOOKUP(AM$9,'[1]Table Name'!$G$2:$H$100,2,FALSE),FALSE))</f>
        <v/>
      </c>
      <c r="AN47" s="1">
        <f>IF(ISERROR(VLOOKUP($B47,[1]Cost!$C$5:$CZ$500,VLOOKUP(AN$9,'[1]Table Name'!$G$2:$H$100,2,FALSE),FALSE)),"",VLOOKUP($B47,[1]Cost!$C$5:$CZ$500,VLOOKUP(AN$9,'[1]Table Name'!$G$2:$H$100,2,FALSE),FALSE))</f>
        <v/>
      </c>
      <c r="AO47" s="1">
        <f>IF(ISERROR(VLOOKUP($B47,[1]Cost!$C$5:$CZ$500,VLOOKUP(AO$9,'[1]Table Name'!$G$2:$H$100,2,FALSE),FALSE)),"",VLOOKUP($B47,[1]Cost!$C$5:$CZ$500,VLOOKUP(AO$9,'[1]Table Name'!$G$2:$H$100,2,FALSE),FALSE))</f>
        <v/>
      </c>
      <c r="AP47" s="1">
        <f>IF(ISERROR(VLOOKUP($B47,[1]Cost!$C$5:$CZ$500,VLOOKUP(AP$9,'[1]Table Name'!$G$2:$H$100,2,FALSE),FALSE)),"",VLOOKUP($B47,[1]Cost!$C$5:$CZ$500,VLOOKUP(AP$9,'[1]Table Name'!$G$2:$H$100,2,FALSE),FALSE))</f>
        <v/>
      </c>
      <c r="AQ47" s="1">
        <f>IF(ISERROR(VLOOKUP($B47,[1]Cost!$C$5:$CZ$500,VLOOKUP(AQ$9,'[1]Table Name'!$G$2:$H$100,2,FALSE),FALSE)),"",VLOOKUP($B47,[1]Cost!$C$5:$CZ$500,VLOOKUP(AQ$9,'[1]Table Name'!$G$2:$H$100,2,FALSE),FALSE))</f>
        <v/>
      </c>
      <c r="AR47" s="1">
        <f>IF(ISERROR(VLOOKUP($B47,[1]Cost!$C$5:$CZ$500,VLOOKUP(AR$9,'[1]Table Name'!$G$2:$H$100,2,FALSE),FALSE)),"",VLOOKUP($B47,[1]Cost!$C$5:$CZ$500,VLOOKUP(AR$9,'[1]Table Name'!$G$2:$H$100,2,FALSE),FALSE))</f>
        <v/>
      </c>
      <c r="AS47" s="1">
        <f>IF(ISERROR(VLOOKUP($B47,[1]Cost!$C$5:$CZ$500,VLOOKUP(AS$9,'[1]Table Name'!$G$2:$H$100,2,FALSE),FALSE)),"",VLOOKUP($B47,[1]Cost!$C$5:$CZ$500,VLOOKUP(AS$9,'[1]Table Name'!$G$2:$H$100,2,FALSE),FALSE))</f>
        <v/>
      </c>
      <c r="AT47" s="1">
        <f>IF(ISERROR(VLOOKUP($B47,[1]Cost!$C$5:$CZ$500,VLOOKUP(AT$9,'[1]Table Name'!$G$2:$H$100,2,FALSE),FALSE)),"",VLOOKUP($B47,[1]Cost!$C$5:$CZ$500,VLOOKUP(AT$9,'[1]Table Name'!$G$2:$H$100,2,FALSE),FALSE))</f>
        <v/>
      </c>
      <c r="AU47" s="1">
        <f>IF(ISERROR(VLOOKUP($B47,[1]Cost!$C$5:$CZ$500,VLOOKUP(AU$9,'[1]Table Name'!$G$2:$H$100,2,FALSE),FALSE)),"",VLOOKUP($B47,[1]Cost!$C$5:$CZ$500,VLOOKUP(AU$9,'[1]Table Name'!$G$2:$H$100,2,FALSE),FALSE))</f>
        <v/>
      </c>
      <c r="AV47" s="1">
        <f>IF(ISERROR(VLOOKUP($B47,[1]Cost!$C$5:$CZ$500,VLOOKUP(AV$9,'[1]Table Name'!$G$2:$H$100,2,FALSE),FALSE)),"",VLOOKUP($B47,[1]Cost!$C$5:$CZ$500,VLOOKUP(AV$9,'[1]Table Name'!$G$2:$H$100,2,FALSE),FALSE))</f>
        <v/>
      </c>
      <c r="AW47" s="1">
        <f>IF(ISERROR(VLOOKUP($B47,[1]Cost!$C$5:$CZ$500,VLOOKUP(AW$9,'[1]Table Name'!$G$2:$H$100,2,FALSE),FALSE)),"",VLOOKUP($B47,[1]Cost!$C$5:$CZ$500,VLOOKUP(AW$9,'[1]Table Name'!$G$2:$H$100,2,FALSE),FALSE))</f>
        <v/>
      </c>
      <c r="AX47" s="1">
        <f>IF(ISERROR(VLOOKUP($B47,[1]Cost!$C$5:$CZ$500,VLOOKUP(AX$9,'[1]Table Name'!$G$2:$H$100,2,FALSE),FALSE)),"",VLOOKUP($B47,[1]Cost!$C$5:$CZ$500,VLOOKUP(AX$9,'[1]Table Name'!$G$2:$H$100,2,FALSE),FALSE))</f>
        <v/>
      </c>
      <c r="AY47" s="1">
        <f>IF(ISERROR(VLOOKUP($B47,[1]Cost!$C$5:$CZ$500,VLOOKUP(AY$9,'[1]Table Name'!$G$2:$H$100,2,FALSE),FALSE)),"",VLOOKUP($B47,[1]Cost!$C$5:$CZ$500,VLOOKUP(AY$9,'[1]Table Name'!$G$2:$H$100,2,FALSE),FALSE))</f>
        <v/>
      </c>
      <c r="AZ47" s="1">
        <f>IF(ISERROR(VLOOKUP($B47,[1]Cost!$C$5:$CZ$500,VLOOKUP(AZ$9,'[1]Table Name'!$G$2:$H$100,2,FALSE),FALSE)),"",VLOOKUP($B47,[1]Cost!$C$5:$CZ$500,VLOOKUP(AZ$9,'[1]Table Name'!$G$2:$H$100,2,FALSE),FALSE))</f>
        <v/>
      </c>
      <c r="BA47" s="1">
        <f>IF(ISERROR(VLOOKUP($B47,[1]Cost!$C$5:$CZ$500,VLOOKUP(BA$9,'[1]Table Name'!$G$2:$H$100,2,FALSE),FALSE)),"",VLOOKUP($B47,[1]Cost!$C$5:$CZ$500,VLOOKUP(BA$9,'[1]Table Name'!$G$2:$H$100,2,FALSE),FALSE))</f>
        <v/>
      </c>
      <c r="BB47" s="1">
        <f>IF(ISERROR(VLOOKUP($B47,[1]Cost!$C$5:$CZ$500,VLOOKUP(BB$9,'[1]Table Name'!$G$2:$H$100,2,FALSE),FALSE)),"",VLOOKUP($B47,[1]Cost!$C$5:$CZ$500,VLOOKUP(BB$9,'[1]Table Name'!$G$2:$H$100,2,FALSE),FALSE))</f>
        <v/>
      </c>
      <c r="BC47" s="1">
        <f>IF(ISERROR(VLOOKUP($B47,[1]Cost!$C$5:$CZ$500,VLOOKUP(BC$9,'[1]Table Name'!$G$2:$H$100,2,FALSE),FALSE)),"",VLOOKUP($B47,[1]Cost!$C$5:$CZ$500,VLOOKUP(BC$9,'[1]Table Name'!$G$2:$H$100,2,FALSE),FALSE))</f>
        <v/>
      </c>
      <c r="BD47" s="1">
        <f>IF(ISERROR(VLOOKUP($B47,[1]Cost!$C$5:$CZ$500,VLOOKUP(BD$9,'[1]Table Name'!$G$2:$H$100,2,FALSE),FALSE)),"",VLOOKUP($B47,[1]Cost!$C$5:$CZ$500,VLOOKUP(BD$9,'[1]Table Name'!$G$2:$H$100,2,FALSE),FALSE))</f>
        <v/>
      </c>
      <c r="BE47" s="1">
        <f>IF(ISERROR(VLOOKUP($B47,[1]Cost!$C$5:$CZ$500,VLOOKUP(BE$9,'[1]Table Name'!$G$2:$H$100,2,FALSE),FALSE)),"",VLOOKUP($B47,[1]Cost!$C$5:$CZ$500,VLOOKUP(BE$9,'[1]Table Name'!$G$2:$H$100,2,FALSE),FALSE))</f>
        <v/>
      </c>
      <c r="BF47" s="1">
        <f>IF(ISERROR(VLOOKUP($B47,[1]Cost!$C$5:$CZ$500,VLOOKUP(BF$9,'[1]Table Name'!$G$2:$H$100,2,FALSE),FALSE)),"",VLOOKUP($B47,[1]Cost!$C$5:$CZ$500,VLOOKUP(BF$9,'[1]Table Name'!$G$2:$H$100,2,FALSE),FALSE))</f>
        <v/>
      </c>
      <c r="BG47" s="1">
        <f>IF(ISERROR(VLOOKUP($B47,[1]Cost!$C$5:$CZ$500,VLOOKUP(BG$9,'[1]Table Name'!$G$2:$H$100,2,FALSE),FALSE)),"",VLOOKUP($B47,[1]Cost!$C$5:$CZ$500,VLOOKUP(BG$9,'[1]Table Name'!$G$2:$H$100,2,FALSE),FALSE))</f>
        <v/>
      </c>
      <c r="BH47" s="1">
        <f>IF(ISERROR(VLOOKUP($B47,[1]Cost!$C$5:$CZ$500,VLOOKUP(BH$9,'[1]Table Name'!$G$2:$H$100,2,FALSE),FALSE)),"",VLOOKUP($B47,[1]Cost!$C$5:$CZ$500,VLOOKUP(BH$9,'[1]Table Name'!$G$2:$H$100,2,FALSE),FALSE))</f>
        <v/>
      </c>
      <c r="BI47" s="1">
        <f>IF(ISERROR(VLOOKUP($B47,[1]Cost!$C$5:$CZ$500,VLOOKUP(BI$9,'[1]Table Name'!$G$2:$H$100,2,FALSE),FALSE)),"",VLOOKUP($B47,[1]Cost!$C$5:$CZ$500,VLOOKUP(BI$9,'[1]Table Name'!$G$2:$H$100,2,FALSE),FALSE))</f>
        <v/>
      </c>
      <c r="BJ47" s="1">
        <f>IF(ISERROR(VLOOKUP($B47,[1]Cost!$C$5:$CZ$500,VLOOKUP(BJ$9,'[1]Table Name'!$G$2:$H$100,2,FALSE),FALSE)),"",VLOOKUP($B47,[1]Cost!$C$5:$CZ$500,VLOOKUP(BJ$9,'[1]Table Name'!$G$2:$H$100,2,FALSE),FALSE))</f>
        <v/>
      </c>
      <c r="BK47" s="1">
        <f>IF(ISERROR(VLOOKUP($B47,[1]Cost!$C$5:$CZ$500,VLOOKUP(BK$9,'[1]Table Name'!$G$2:$H$100,2,FALSE),FALSE)),"",VLOOKUP($B47,[1]Cost!$C$5:$CZ$500,VLOOKUP(BK$9,'[1]Table Name'!$G$2:$H$100,2,FALSE),FALSE))</f>
        <v/>
      </c>
      <c r="BL47" s="1">
        <f>IF(ISERROR(VLOOKUP($B47,[1]Cost!$C$5:$CZ$500,VLOOKUP(BL$9,'[1]Table Name'!$G$2:$H$100,2,FALSE),FALSE)),"",VLOOKUP($B47,[1]Cost!$C$5:$CZ$500,VLOOKUP(BL$9,'[1]Table Name'!$G$2:$H$100,2,FALSE),FALSE))</f>
        <v/>
      </c>
      <c r="BM47" s="1">
        <f>IF(ISERROR(VLOOKUP($B47,[1]Cost!$C$5:$CZ$500,VLOOKUP(BM$9,'[1]Table Name'!$G$2:$H$100,2,FALSE),FALSE)),"",VLOOKUP($B47,[1]Cost!$C$5:$CZ$500,VLOOKUP(BM$9,'[1]Table Name'!$G$2:$H$100,2,FALSE),FALSE))</f>
        <v/>
      </c>
      <c r="BN47" s="1">
        <f>IF(ISERROR(VLOOKUP($B47,[1]Cost!$C$5:$CZ$500,VLOOKUP(BN$9,'[1]Table Name'!$G$2:$H$100,2,FALSE),FALSE)),"",VLOOKUP($B47,[1]Cost!$C$5:$CZ$500,VLOOKUP(BN$9,'[1]Table Name'!$G$2:$H$100,2,FALSE),FALSE))</f>
        <v/>
      </c>
      <c r="BO47" s="1">
        <f>IF(ISERROR(VLOOKUP($B47,[1]Cost!$C$5:$CZ$500,VLOOKUP(BO$9,'[1]Table Name'!$G$2:$H$100,2,FALSE),FALSE)),"",VLOOKUP($B47,[1]Cost!$C$5:$CZ$500,VLOOKUP(BO$9,'[1]Table Name'!$G$2:$H$100,2,FALSE),FALSE))</f>
        <v/>
      </c>
      <c r="BP47" s="1">
        <f>IF(ISERROR(VLOOKUP($B47,[1]Cost!$C$5:$CZ$500,VLOOKUP(BP$9,'[1]Table Name'!$G$2:$H$100,2,FALSE),FALSE)),"",VLOOKUP($B47,[1]Cost!$C$5:$CZ$500,VLOOKUP(BP$9,'[1]Table Name'!$G$2:$H$100,2,FALSE),FALSE))</f>
        <v/>
      </c>
      <c r="BQ47" s="1">
        <f>IF(ISERROR(VLOOKUP($B47,[1]Cost!$C$5:$CZ$500,VLOOKUP(BQ$9,'[1]Table Name'!$G$2:$H$100,2,FALSE),FALSE)),"",VLOOKUP($B47,[1]Cost!$C$5:$CZ$500,VLOOKUP(BQ$9,'[1]Table Name'!$G$2:$H$100,2,FALSE),FALSE))</f>
        <v/>
      </c>
      <c r="BR47" s="1">
        <f>IF(ISERROR(VLOOKUP($B47,[1]Cost!$C$5:$CZ$500,VLOOKUP(BR$9,'[1]Table Name'!$G$2:$H$100,2,FALSE),FALSE)),"",VLOOKUP($B47,[1]Cost!$C$5:$CZ$500,VLOOKUP(BR$9,'[1]Table Name'!$G$2:$H$100,2,FALSE),FALSE))</f>
        <v/>
      </c>
      <c r="BS47" s="1">
        <f>IF(ISERROR(VLOOKUP($B47,[1]Cost!$C$5:$CZ$500,VLOOKUP(BS$9,'[1]Table Name'!$G$2:$H$100,2,FALSE),FALSE)),"",VLOOKUP($B47,[1]Cost!$C$5:$CZ$500,VLOOKUP(BS$9,'[1]Table Name'!$G$2:$H$100,2,FALSE),FALSE))</f>
        <v/>
      </c>
      <c r="BT47" s="1">
        <f>IF(ISERROR(VLOOKUP($B47,[1]Cost!$C$5:$CZ$500,VLOOKUP(BT$9,'[1]Table Name'!$G$2:$H$100,2,FALSE),FALSE)),"",VLOOKUP($B47,[1]Cost!$C$5:$CZ$500,VLOOKUP(BT$9,'[1]Table Name'!$G$2:$H$100,2,FALSE),FALSE))</f>
        <v/>
      </c>
      <c r="BU47" s="1">
        <f>IF(ISERROR(VLOOKUP($B47,[1]Cost!$C$5:$CZ$500,VLOOKUP(BU$9,'[1]Table Name'!$G$2:$H$100,2,FALSE),FALSE)),"",VLOOKUP($B47,[1]Cost!$C$5:$CZ$500,VLOOKUP(BU$9,'[1]Table Name'!$G$2:$H$100,2,FALSE),FALSE))</f>
        <v/>
      </c>
      <c r="BV47" s="1">
        <f>IF(ISERROR(VLOOKUP($B47,[1]Cost!$C$5:$CZ$500,VLOOKUP(BV$9,'[1]Table Name'!$G$2:$H$100,2,FALSE),FALSE)),"",VLOOKUP($B47,[1]Cost!$C$5:$CZ$500,VLOOKUP(BV$9,'[1]Table Name'!$G$2:$H$100,2,FALSE),FALSE))</f>
        <v/>
      </c>
      <c r="BW47" s="1">
        <f>IF(ISERROR(VLOOKUP($B47,[1]Cost!$C$5:$CZ$500,VLOOKUP(BW$9,'[1]Table Name'!$G$2:$H$100,2,FALSE),FALSE)),"",VLOOKUP($B47,[1]Cost!$C$5:$CZ$500,VLOOKUP(BW$9,'[1]Table Name'!$G$2:$H$100,2,FALSE),FALSE))</f>
        <v/>
      </c>
      <c r="BX47" s="1">
        <f>IF(ISERROR(VLOOKUP($B47,[1]Cost!$C$5:$CZ$500,VLOOKUP(BX$9,'[1]Table Name'!$G$2:$H$100,2,FALSE),FALSE)),"",VLOOKUP($B47,[1]Cost!$C$5:$CZ$500,VLOOKUP(BX$9,'[1]Table Name'!$G$2:$H$100,2,FALSE),FALSE))</f>
        <v/>
      </c>
      <c r="BY47" s="1">
        <f>IF(ISERROR(VLOOKUP($B47,[1]Cost!$C$5:$CZ$500,VLOOKUP(BY$9,'[1]Table Name'!$G$2:$H$100,2,FALSE),FALSE)),"",VLOOKUP($B47,[1]Cost!$C$5:$CZ$500,VLOOKUP(BY$9,'[1]Table Name'!$G$2:$H$100,2,FALSE),FALSE))</f>
        <v/>
      </c>
      <c r="BZ47" s="137">
        <f>IF(ISERROR(VLOOKUP($B47,[1]Cost!$C$5:$CZ$500,VLOOKUP(BZ$9,'[1]Table Name'!$G$2:$H$100,2,FALSE),FALSE)),"",VLOOKUP($B47,[1]Cost!$C$5:$CZ$500,VLOOKUP(BZ$9,'[1]Table Name'!$G$2:$H$100,2,FALSE),FALSE))</f>
        <v/>
      </c>
      <c r="CA47" s="1">
        <f>IF(ISERROR(VLOOKUP($B47,[1]Cost!$C$5:$CZ$500,VLOOKUP(CA$9,'[1]Table Name'!$G$2:$H$100,2,FALSE),FALSE)),"",VLOOKUP($B47,[1]Cost!$C$5:$CZ$500,VLOOKUP(CA$9,'[1]Table Name'!$G$2:$H$100,2,FALSE),FALSE))</f>
        <v/>
      </c>
      <c r="CB47" s="1">
        <f>IF(ISERROR(VLOOKUP($B47,[1]Cost!$C$5:$CZ$500,VLOOKUP(CB$9,'[1]Table Name'!$G$2:$H$100,2,FALSE),FALSE)),"",VLOOKUP($B47,[1]Cost!$C$5:$CZ$500,VLOOKUP(CB$9,'[1]Table Name'!$G$2:$H$100,2,FALSE),FALSE))</f>
        <v/>
      </c>
      <c r="CC47" s="1">
        <f>IF(ISERROR(VLOOKUP($B47,[1]Cost!$C$5:$CZ$500,VLOOKUP(CC$9,'[1]Table Name'!$G$2:$H$100,2,FALSE),FALSE)),"",VLOOKUP($B47,[1]Cost!$C$5:$CZ$500,VLOOKUP(CC$9,'[1]Table Name'!$G$2:$H$100,2,FALSE),FALSE))</f>
        <v/>
      </c>
      <c r="CD47" s="3" t="n"/>
      <c r="CE47" s="3" t="n"/>
      <c r="CF47" s="3" t="n"/>
      <c r="CG47" s="3" t="n"/>
      <c r="CH47" s="3" t="n"/>
      <c r="CI47" s="3" t="n"/>
      <c r="CJ47" s="3" t="n"/>
    </row>
    <row r="48">
      <c r="B48" s="1">
        <f t="array" ref="B48">IF(ISERROR(INDEX([1]Cost!$C$5:$C$361,MATCH(0,COUNTIF(B$9:B47,[1]Cost!$C$5:$C$361)+([1]Cost!$D$5:$D$361&lt;&gt;$B$4),0))),"",INDEX([1]Cost!$C$5:$C$361,MATCH(0,COUNTIF(B$9:B47,[1]Cost!$C$5:$C$361)+([1]Cost!$D$5:$D$361&lt;&gt;$B$4),0)))</f>
        <v/>
      </c>
      <c r="C48" s="1">
        <f>IF(ISERROR(VLOOKUP($B48,[1]Cost!$C$5:$CZ$500,VLOOKUP(C$9,'[1]Table Name'!$G$2:$H$100,2,FALSE),FALSE)),"",VLOOKUP($B48,[1]Cost!$C$5:$CZ$500,VLOOKUP(C$9,'[1]Table Name'!$G$2:$H$100,2,FALSE),FALSE))</f>
        <v/>
      </c>
      <c r="D48" s="1">
        <f>IF(ISERROR(VLOOKUP($B48,[1]Cost!$C$5:$CZ$500,VLOOKUP(D$9,'[1]Table Name'!$G$2:$H$100,2,FALSE),FALSE)),"",VLOOKUP($B48,[1]Cost!$C$5:$CZ$500,VLOOKUP(D$9,'[1]Table Name'!$G$2:$H$100,2,FALSE),FALSE))</f>
        <v/>
      </c>
      <c r="E48" s="1">
        <f>IF(ISERROR(VLOOKUP($B48,[1]Cost!$C$5:$CZ$500,VLOOKUP(E$9,'[1]Table Name'!$G$2:$H$100,2,FALSE),FALSE)),"",VLOOKUP($B48,[1]Cost!$C$5:$CZ$500,VLOOKUP(E$9,'[1]Table Name'!$G$2:$H$100,2,FALSE),FALSE))</f>
        <v/>
      </c>
      <c r="F48" s="1">
        <f>IF(ISERROR(VLOOKUP($B48,[1]Cost!$C$5:$CZ$500,VLOOKUP(F$9,'[1]Table Name'!$G$2:$H$100,2,FALSE),FALSE)),"",VLOOKUP($B48,[1]Cost!$C$5:$CZ$500,VLOOKUP(F$9,'[1]Table Name'!$G$2:$H$100,2,FALSE),FALSE))</f>
        <v/>
      </c>
      <c r="G48" s="1">
        <f>IF(ISERROR(VLOOKUP($B48,[1]Cost!$C$5:$CZ$500,VLOOKUP(G$9,'[1]Table Name'!$G$2:$H$100,2,FALSE),FALSE)),"",VLOOKUP($B48,[1]Cost!$C$5:$CZ$500,VLOOKUP(G$9,'[1]Table Name'!$G$2:$H$100,2,FALSE),FALSE))</f>
        <v/>
      </c>
      <c r="H48" s="1">
        <f>IF(ISERROR(VLOOKUP($B48,[1]Cost!$C$5:$CZ$500,VLOOKUP(H$9,'[1]Table Name'!$G$2:$H$100,2,FALSE),FALSE)),"",VLOOKUP($B48,[1]Cost!$C$5:$CZ$500,VLOOKUP(H$9,'[1]Table Name'!$G$2:$H$100,2,FALSE),FALSE))</f>
        <v/>
      </c>
      <c r="I48" s="1">
        <f>IF(ISERROR(VLOOKUP($B48,[1]Cost!$C$5:$CZ$500,VLOOKUP(I$9,'[1]Table Name'!$G$2:$H$100,2,FALSE),FALSE)),"",VLOOKUP($B48,[1]Cost!$C$5:$CZ$500,VLOOKUP(I$9,'[1]Table Name'!$G$2:$H$100,2,FALSE),FALSE))</f>
        <v/>
      </c>
      <c r="J48" s="1">
        <f>IF(ISERROR(VLOOKUP($B48,[1]Cost!$C$5:$CZ$500,VLOOKUP(J$9,'[1]Table Name'!$G$2:$H$100,2,FALSE),FALSE)),"",VLOOKUP($B48,[1]Cost!$C$5:$CZ$500,VLOOKUP(J$9,'[1]Table Name'!$G$2:$H$100,2,FALSE),FALSE))</f>
        <v/>
      </c>
      <c r="K48" s="1">
        <f>IF(ISERROR(VLOOKUP($B48,[1]Cost!$C$5:$CZ$500,VLOOKUP(K$9,'[1]Table Name'!$G$2:$H$100,2,FALSE),FALSE)),"",VLOOKUP($B48,[1]Cost!$C$5:$CZ$500,VLOOKUP(K$9,'[1]Table Name'!$G$2:$H$100,2,FALSE),FALSE))</f>
        <v/>
      </c>
      <c r="L48" s="1">
        <f>IF(ISERROR(VLOOKUP($B48,[1]Cost!$C$5:$CZ$500,VLOOKUP(L$9,'[1]Table Name'!$G$2:$H$100,2,FALSE),FALSE)),"",VLOOKUP($B48,[1]Cost!$C$5:$CZ$500,VLOOKUP(L$9,'[1]Table Name'!$G$2:$H$100,2,FALSE),FALSE))</f>
        <v/>
      </c>
      <c r="M48" s="1">
        <f>IF(ISERROR(VLOOKUP($B48,[1]Cost!$C$5:$CZ$500,VLOOKUP(M$9,'[1]Table Name'!$G$2:$H$100,2,FALSE),FALSE)),"",VLOOKUP($B48,[1]Cost!$C$5:$CZ$500,VLOOKUP(M$9,'[1]Table Name'!$G$2:$H$100,2,FALSE),FALSE))</f>
        <v/>
      </c>
      <c r="N48" s="1">
        <f>IF(ISERROR(VLOOKUP($B48,[1]Cost!$C$5:$CZ$500,VLOOKUP(N$9,'[1]Table Name'!$G$2:$H$100,2,FALSE),FALSE)),"",VLOOKUP($B48,[1]Cost!$C$5:$CZ$500,VLOOKUP(N$9,'[1]Table Name'!$G$2:$H$100,2,FALSE),FALSE))</f>
        <v/>
      </c>
      <c r="O48" s="1">
        <f>IF(ISERROR(VLOOKUP($B48,[1]Cost!$C$5:$CZ$500,VLOOKUP(O$9,'[1]Table Name'!$G$2:$H$100,2,FALSE),FALSE)),"",VLOOKUP($B48,[1]Cost!$C$5:$CZ$500,VLOOKUP(O$9,'[1]Table Name'!$G$2:$H$100,2,FALSE),FALSE))</f>
        <v/>
      </c>
      <c r="P48" s="1">
        <f>IF(ISERROR(VLOOKUP($B48,[1]Cost!$C$5:$CZ$500,VLOOKUP(P$9,'[1]Table Name'!$G$2:$H$100,2,FALSE),FALSE)),"",VLOOKUP($B48,[1]Cost!$C$5:$CZ$500,VLOOKUP(P$9,'[1]Table Name'!$G$2:$H$100,2,FALSE),FALSE))</f>
        <v/>
      </c>
      <c r="Q48" s="1">
        <f>IF(ISERROR(VLOOKUP($B48,[1]Cost!$C$5:$CZ$500,VLOOKUP(Q$9,'[1]Table Name'!$G$2:$H$100,2,FALSE),FALSE)),"",VLOOKUP($B48,[1]Cost!$C$5:$CZ$500,VLOOKUP(Q$9,'[1]Table Name'!$G$2:$H$100,2,FALSE),FALSE))</f>
        <v/>
      </c>
      <c r="R48" s="1">
        <f>IF(ISERROR(VLOOKUP($B48,[1]Cost!$C$5:$CZ$500,VLOOKUP(R$9,'[1]Table Name'!$G$2:$H$100,2,FALSE),FALSE)),"",VLOOKUP($B48,[1]Cost!$C$5:$CZ$500,VLOOKUP(R$9,'[1]Table Name'!$G$2:$H$100,2,FALSE),FALSE))</f>
        <v/>
      </c>
      <c r="S48" s="1">
        <f>IF(ISERROR(VLOOKUP($B48,[1]Cost!$C$5:$CZ$500,VLOOKUP(S$9,'[1]Table Name'!$G$2:$H$100,2,FALSE),FALSE)),"",VLOOKUP($B48,[1]Cost!$C$5:$CZ$500,VLOOKUP(S$9,'[1]Table Name'!$G$2:$H$100,2,FALSE),FALSE))</f>
        <v/>
      </c>
      <c r="T48" s="1">
        <f>IF(ISERROR(VLOOKUP($B48,[1]Cost!$C$5:$CZ$500,VLOOKUP(T$9,'[1]Table Name'!$G$2:$H$100,2,FALSE),FALSE)),"",VLOOKUP($B48,[1]Cost!$C$5:$CZ$500,VLOOKUP(T$9,'[1]Table Name'!$G$2:$H$100,2,FALSE),FALSE))</f>
        <v/>
      </c>
      <c r="U48" s="1">
        <f>IF(ISERROR(VLOOKUP($B48,[1]Cost!$C$5:$CZ$500,VLOOKUP(U$9,'[1]Table Name'!$G$2:$H$100,2,FALSE),FALSE)),"",VLOOKUP($B48,[1]Cost!$C$5:$CZ$500,VLOOKUP(U$9,'[1]Table Name'!$G$2:$H$100,2,FALSE),FALSE))</f>
        <v/>
      </c>
      <c r="V48" s="1">
        <f>IF(ISERROR(VLOOKUP($B48,[1]Cost!$C$5:$CZ$500,VLOOKUP(V$9,'[1]Table Name'!$G$2:$H$100,2,FALSE),FALSE)),"",VLOOKUP($B48,[1]Cost!$C$5:$CZ$500,VLOOKUP(V$9,'[1]Table Name'!$G$2:$H$100,2,FALSE),FALSE))</f>
        <v/>
      </c>
      <c r="W48" s="1">
        <f>IF(ISERROR(VLOOKUP($B48,[1]Cost!$C$5:$CZ$500,VLOOKUP(W$9,'[1]Table Name'!$G$2:$H$100,2,FALSE),FALSE)),"",VLOOKUP($B48,[1]Cost!$C$5:$CZ$500,VLOOKUP(W$9,'[1]Table Name'!$G$2:$H$100,2,FALSE),FALSE))</f>
        <v/>
      </c>
      <c r="X48" s="1">
        <f>IF(ISERROR(VLOOKUP($B48,[1]Cost!$C$5:$CZ$500,VLOOKUP(X$9,'[1]Table Name'!$G$2:$H$100,2,FALSE),FALSE)),0,VLOOKUP($B48,[1]Cost!$C$5:$CZ$500,VLOOKUP(X$9,'[1]Table Name'!$G$2:$H$100,2,FALSE),FALSE))</f>
        <v/>
      </c>
      <c r="Y48" s="1">
        <f>IF(ISERROR(VLOOKUP($B48,[1]Cost!$C$5:$CZ$500,VLOOKUP(Y$9,'[1]Table Name'!$G$2:$H$100,2,FALSE),FALSE)),"",VLOOKUP($B48,[1]Cost!$C$5:$CZ$500,VLOOKUP(Y$9,'[1]Table Name'!$G$2:$H$100,2,FALSE),FALSE))</f>
        <v/>
      </c>
      <c r="Z48" s="11">
        <f>IF(ISERROR(VLOOKUP($B48,[1]Cost!$C$5:$CZ$500,VLOOKUP(Z$9,'[1]Table Name'!$G$2:$H$100,2,FALSE),FALSE)),"",VLOOKUP($B48,[1]Cost!$C$5:$CZ$500,VLOOKUP(Z$9,'[1]Table Name'!$G$2:$H$100,2,FALSE),FALSE))</f>
        <v/>
      </c>
      <c r="AA48" s="1">
        <f>IF(ISERROR(VLOOKUP($B48,[1]Cost!$C$5:$CZ$500,VLOOKUP(AA$9,'[1]Table Name'!$G$2:$H$100,2,FALSE),FALSE)),"",VLOOKUP($B48,[1]Cost!$C$5:$CZ$500,VLOOKUP(AA$9,'[1]Table Name'!$G$2:$H$100,2,FALSE),FALSE))</f>
        <v/>
      </c>
      <c r="AB48" s="1">
        <f>IF(ISERROR(VLOOKUP($B48,[1]Cost!$C$5:$CZ$500,VLOOKUP(AB$9,'[1]Table Name'!$G$2:$H$100,2,FALSE),FALSE)),"",VLOOKUP($B48,[1]Cost!$C$5:$CZ$500,VLOOKUP(AB$9,'[1]Table Name'!$G$2:$H$100,2,FALSE),FALSE))</f>
        <v/>
      </c>
      <c r="AC48" s="1">
        <f>IF(ISERROR(VLOOKUP($B48,[1]Cost!$C$5:$CZ$500,VLOOKUP(AC$9,'[1]Table Name'!$G$2:$H$100,2,FALSE),FALSE)),"",VLOOKUP($B48,[1]Cost!$C$5:$CZ$500,VLOOKUP(AC$9,'[1]Table Name'!$G$2:$H$100,2,FALSE),FALSE))</f>
        <v/>
      </c>
      <c r="AD48" s="1">
        <f>IF(ISERROR(VLOOKUP($B48,[1]Cost!$C$5:$CZ$500,VLOOKUP(AD$9,'[1]Table Name'!$G$2:$H$100,2,FALSE),FALSE)),"",VLOOKUP($B48,[1]Cost!$C$5:$CZ$500,VLOOKUP(AD$9,'[1]Table Name'!$G$2:$H$100,2,FALSE),FALSE))</f>
        <v/>
      </c>
      <c r="AE48" s="1">
        <f>IF(ISERROR(VLOOKUP($B48,[1]Cost!$C$5:$CZ$500,VLOOKUP(AE$9,'[1]Table Name'!$G$2:$H$100,2,FALSE),FALSE)),"",VLOOKUP($B48,[1]Cost!$C$5:$CZ$500,VLOOKUP(AE$9,'[1]Table Name'!$G$2:$H$100,2,FALSE),FALSE))</f>
        <v/>
      </c>
      <c r="AF48" s="1">
        <f>IF(ISERROR(VLOOKUP($B48,[1]Cost!$C$5:$CZ$500,VLOOKUP(AF$9,'[1]Table Name'!$G$2:$H$100,2,FALSE),FALSE)),"",VLOOKUP($B48,[1]Cost!$C$5:$CZ$500,VLOOKUP(AF$9,'[1]Table Name'!$G$2:$H$100,2,FALSE),FALSE))</f>
        <v/>
      </c>
      <c r="AG48" s="1">
        <f>IF(ISERROR(VLOOKUP($B48,[1]Cost!$C$5:$CZ$500,VLOOKUP(AG$9,'[1]Table Name'!$G$2:$H$100,2,FALSE),FALSE)),"",VLOOKUP($B48,[1]Cost!$C$5:$CZ$500,VLOOKUP(AG$9,'[1]Table Name'!$G$2:$H$100,2,FALSE),FALSE))</f>
        <v/>
      </c>
      <c r="AH48" s="1">
        <f>IF(ISERROR(VLOOKUP($B48,[1]Cost!$C$5:$CZ$500,VLOOKUP(AH$9,'[1]Table Name'!$G$2:$H$100,2,FALSE),FALSE)),"",VLOOKUP($B48,[1]Cost!$C$5:$CZ$500,VLOOKUP(AH$9,'[1]Table Name'!$G$2:$H$100,2,FALSE),FALSE))</f>
        <v/>
      </c>
      <c r="AI48" s="1">
        <f>IF(ISERROR(VLOOKUP($B48,[1]Cost!$C$5:$CZ$500,VLOOKUP(AI$9,'[1]Table Name'!$G$2:$H$100,2,FALSE),FALSE)),"",VLOOKUP($B48,[1]Cost!$C$5:$CZ$500,VLOOKUP(AI$9,'[1]Table Name'!$G$2:$H$100,2,FALSE),FALSE))</f>
        <v/>
      </c>
      <c r="AJ48" s="1">
        <f>IF(ISERROR(VLOOKUP($B48,[1]Cost!$C$5:$CZ$500,VLOOKUP(AJ$9,'[1]Table Name'!$G$2:$H$100,2,FALSE),FALSE)),"",VLOOKUP($B48,[1]Cost!$C$5:$CZ$500,VLOOKUP(AJ$9,'[1]Table Name'!$G$2:$H$100,2,FALSE),FALSE))</f>
        <v/>
      </c>
      <c r="AK48" s="1">
        <f>IF(ISERROR(VLOOKUP($B48,[1]Cost!$C$5:$CZ$500,VLOOKUP(AK$9,'[1]Table Name'!$G$2:$H$100,2,FALSE),FALSE)),"",VLOOKUP($B48,[1]Cost!$C$5:$CZ$500,VLOOKUP(AK$9,'[1]Table Name'!$G$2:$H$100,2,FALSE),FALSE))</f>
        <v/>
      </c>
      <c r="AL48" s="1">
        <f>IF(ISERROR(VLOOKUP($B48,[1]Cost!$C$5:$CZ$500,VLOOKUP(AL$9,'[1]Table Name'!$G$2:$H$100,2,FALSE),FALSE)),"",VLOOKUP($B48,[1]Cost!$C$5:$CZ$500,VLOOKUP(AL$9,'[1]Table Name'!$G$2:$H$100,2,FALSE),FALSE))</f>
        <v/>
      </c>
      <c r="AM48" s="1">
        <f>IF(ISERROR(VLOOKUP($B48,[1]Cost!$C$5:$CZ$500,VLOOKUP(AM$9,'[1]Table Name'!$G$2:$H$100,2,FALSE),FALSE)),"",VLOOKUP($B48,[1]Cost!$C$5:$CZ$500,VLOOKUP(AM$9,'[1]Table Name'!$G$2:$H$100,2,FALSE),FALSE))</f>
        <v/>
      </c>
      <c r="AN48" s="1">
        <f>IF(ISERROR(VLOOKUP($B48,[1]Cost!$C$5:$CZ$500,VLOOKUP(AN$9,'[1]Table Name'!$G$2:$H$100,2,FALSE),FALSE)),"",VLOOKUP($B48,[1]Cost!$C$5:$CZ$500,VLOOKUP(AN$9,'[1]Table Name'!$G$2:$H$100,2,FALSE),FALSE))</f>
        <v/>
      </c>
      <c r="AO48" s="1">
        <f>IF(ISERROR(VLOOKUP($B48,[1]Cost!$C$5:$CZ$500,VLOOKUP(AO$9,'[1]Table Name'!$G$2:$H$100,2,FALSE),FALSE)),"",VLOOKUP($B48,[1]Cost!$C$5:$CZ$500,VLOOKUP(AO$9,'[1]Table Name'!$G$2:$H$100,2,FALSE),FALSE))</f>
        <v/>
      </c>
      <c r="AP48" s="1">
        <f>IF(ISERROR(VLOOKUP($B48,[1]Cost!$C$5:$CZ$500,VLOOKUP(AP$9,'[1]Table Name'!$G$2:$H$100,2,FALSE),FALSE)),"",VLOOKUP($B48,[1]Cost!$C$5:$CZ$500,VLOOKUP(AP$9,'[1]Table Name'!$G$2:$H$100,2,FALSE),FALSE))</f>
        <v/>
      </c>
      <c r="AQ48" s="1">
        <f>IF(ISERROR(VLOOKUP($B48,[1]Cost!$C$5:$CZ$500,VLOOKUP(AQ$9,'[1]Table Name'!$G$2:$H$100,2,FALSE),FALSE)),"",VLOOKUP($B48,[1]Cost!$C$5:$CZ$500,VLOOKUP(AQ$9,'[1]Table Name'!$G$2:$H$100,2,FALSE),FALSE))</f>
        <v/>
      </c>
      <c r="AR48" s="1">
        <f>IF(ISERROR(VLOOKUP($B48,[1]Cost!$C$5:$CZ$500,VLOOKUP(AR$9,'[1]Table Name'!$G$2:$H$100,2,FALSE),FALSE)),"",VLOOKUP($B48,[1]Cost!$C$5:$CZ$500,VLOOKUP(AR$9,'[1]Table Name'!$G$2:$H$100,2,FALSE),FALSE))</f>
        <v/>
      </c>
      <c r="AS48" s="1">
        <f>IF(ISERROR(VLOOKUP($B48,[1]Cost!$C$5:$CZ$500,VLOOKUP(AS$9,'[1]Table Name'!$G$2:$H$100,2,FALSE),FALSE)),"",VLOOKUP($B48,[1]Cost!$C$5:$CZ$500,VLOOKUP(AS$9,'[1]Table Name'!$G$2:$H$100,2,FALSE),FALSE))</f>
        <v/>
      </c>
      <c r="AT48" s="1">
        <f>IF(ISERROR(VLOOKUP($B48,[1]Cost!$C$5:$CZ$500,VLOOKUP(AT$9,'[1]Table Name'!$G$2:$H$100,2,FALSE),FALSE)),"",VLOOKUP($B48,[1]Cost!$C$5:$CZ$500,VLOOKUP(AT$9,'[1]Table Name'!$G$2:$H$100,2,FALSE),FALSE))</f>
        <v/>
      </c>
      <c r="AU48" s="1">
        <f>IF(ISERROR(VLOOKUP($B48,[1]Cost!$C$5:$CZ$500,VLOOKUP(AU$9,'[1]Table Name'!$G$2:$H$100,2,FALSE),FALSE)),"",VLOOKUP($B48,[1]Cost!$C$5:$CZ$500,VLOOKUP(AU$9,'[1]Table Name'!$G$2:$H$100,2,FALSE),FALSE))</f>
        <v/>
      </c>
      <c r="AV48" s="1">
        <f>IF(ISERROR(VLOOKUP($B48,[1]Cost!$C$5:$CZ$500,VLOOKUP(AV$9,'[1]Table Name'!$G$2:$H$100,2,FALSE),FALSE)),"",VLOOKUP($B48,[1]Cost!$C$5:$CZ$500,VLOOKUP(AV$9,'[1]Table Name'!$G$2:$H$100,2,FALSE),FALSE))</f>
        <v/>
      </c>
      <c r="AW48" s="1">
        <f>IF(ISERROR(VLOOKUP($B48,[1]Cost!$C$5:$CZ$500,VLOOKUP(AW$9,'[1]Table Name'!$G$2:$H$100,2,FALSE),FALSE)),"",VLOOKUP($B48,[1]Cost!$C$5:$CZ$500,VLOOKUP(AW$9,'[1]Table Name'!$G$2:$H$100,2,FALSE),FALSE))</f>
        <v/>
      </c>
      <c r="AX48" s="1">
        <f>IF(ISERROR(VLOOKUP($B48,[1]Cost!$C$5:$CZ$500,VLOOKUP(AX$9,'[1]Table Name'!$G$2:$H$100,2,FALSE),FALSE)),"",VLOOKUP($B48,[1]Cost!$C$5:$CZ$500,VLOOKUP(AX$9,'[1]Table Name'!$G$2:$H$100,2,FALSE),FALSE))</f>
        <v/>
      </c>
      <c r="AY48" s="1">
        <f>IF(ISERROR(VLOOKUP($B48,[1]Cost!$C$5:$CZ$500,VLOOKUP(AY$9,'[1]Table Name'!$G$2:$H$100,2,FALSE),FALSE)),"",VLOOKUP($B48,[1]Cost!$C$5:$CZ$500,VLOOKUP(AY$9,'[1]Table Name'!$G$2:$H$100,2,FALSE),FALSE))</f>
        <v/>
      </c>
      <c r="AZ48" s="1">
        <f>IF(ISERROR(VLOOKUP($B48,[1]Cost!$C$5:$CZ$500,VLOOKUP(AZ$9,'[1]Table Name'!$G$2:$H$100,2,FALSE),FALSE)),"",VLOOKUP($B48,[1]Cost!$C$5:$CZ$500,VLOOKUP(AZ$9,'[1]Table Name'!$G$2:$H$100,2,FALSE),FALSE))</f>
        <v/>
      </c>
      <c r="BA48" s="1">
        <f>IF(ISERROR(VLOOKUP($B48,[1]Cost!$C$5:$CZ$500,VLOOKUP(BA$9,'[1]Table Name'!$G$2:$H$100,2,FALSE),FALSE)),"",VLOOKUP($B48,[1]Cost!$C$5:$CZ$500,VLOOKUP(BA$9,'[1]Table Name'!$G$2:$H$100,2,FALSE),FALSE))</f>
        <v/>
      </c>
      <c r="BB48" s="1">
        <f>IF(ISERROR(VLOOKUP($B48,[1]Cost!$C$5:$CZ$500,VLOOKUP(BB$9,'[1]Table Name'!$G$2:$H$100,2,FALSE),FALSE)),"",VLOOKUP($B48,[1]Cost!$C$5:$CZ$500,VLOOKUP(BB$9,'[1]Table Name'!$G$2:$H$100,2,FALSE),FALSE))</f>
        <v/>
      </c>
      <c r="BC48" s="1">
        <f>IF(ISERROR(VLOOKUP($B48,[1]Cost!$C$5:$CZ$500,VLOOKUP(BC$9,'[1]Table Name'!$G$2:$H$100,2,FALSE),FALSE)),"",VLOOKUP($B48,[1]Cost!$C$5:$CZ$500,VLOOKUP(BC$9,'[1]Table Name'!$G$2:$H$100,2,FALSE),FALSE))</f>
        <v/>
      </c>
      <c r="BD48" s="1">
        <f>IF(ISERROR(VLOOKUP($B48,[1]Cost!$C$5:$CZ$500,VLOOKUP(BD$9,'[1]Table Name'!$G$2:$H$100,2,FALSE),FALSE)),"",VLOOKUP($B48,[1]Cost!$C$5:$CZ$500,VLOOKUP(BD$9,'[1]Table Name'!$G$2:$H$100,2,FALSE),FALSE))</f>
        <v/>
      </c>
      <c r="BE48" s="1">
        <f>IF(ISERROR(VLOOKUP($B48,[1]Cost!$C$5:$CZ$500,VLOOKUP(BE$9,'[1]Table Name'!$G$2:$H$100,2,FALSE),FALSE)),"",VLOOKUP($B48,[1]Cost!$C$5:$CZ$500,VLOOKUP(BE$9,'[1]Table Name'!$G$2:$H$100,2,FALSE),FALSE))</f>
        <v/>
      </c>
      <c r="BF48" s="1">
        <f>IF(ISERROR(VLOOKUP($B48,[1]Cost!$C$5:$CZ$500,VLOOKUP(BF$9,'[1]Table Name'!$G$2:$H$100,2,FALSE),FALSE)),"",VLOOKUP($B48,[1]Cost!$C$5:$CZ$500,VLOOKUP(BF$9,'[1]Table Name'!$G$2:$H$100,2,FALSE),FALSE))</f>
        <v/>
      </c>
      <c r="BG48" s="1">
        <f>IF(ISERROR(VLOOKUP($B48,[1]Cost!$C$5:$CZ$500,VLOOKUP(BG$9,'[1]Table Name'!$G$2:$H$100,2,FALSE),FALSE)),"",VLOOKUP($B48,[1]Cost!$C$5:$CZ$500,VLOOKUP(BG$9,'[1]Table Name'!$G$2:$H$100,2,FALSE),FALSE))</f>
        <v/>
      </c>
      <c r="BH48" s="1">
        <f>IF(ISERROR(VLOOKUP($B48,[1]Cost!$C$5:$CZ$500,VLOOKUP(BH$9,'[1]Table Name'!$G$2:$H$100,2,FALSE),FALSE)),"",VLOOKUP($B48,[1]Cost!$C$5:$CZ$500,VLOOKUP(BH$9,'[1]Table Name'!$G$2:$H$100,2,FALSE),FALSE))</f>
        <v/>
      </c>
      <c r="BI48" s="1">
        <f>IF(ISERROR(VLOOKUP($B48,[1]Cost!$C$5:$CZ$500,VLOOKUP(BI$9,'[1]Table Name'!$G$2:$H$100,2,FALSE),FALSE)),"",VLOOKUP($B48,[1]Cost!$C$5:$CZ$500,VLOOKUP(BI$9,'[1]Table Name'!$G$2:$H$100,2,FALSE),FALSE))</f>
        <v/>
      </c>
      <c r="BJ48" s="1">
        <f>IF(ISERROR(VLOOKUP($B48,[1]Cost!$C$5:$CZ$500,VLOOKUP(BJ$9,'[1]Table Name'!$G$2:$H$100,2,FALSE),FALSE)),"",VLOOKUP($B48,[1]Cost!$C$5:$CZ$500,VLOOKUP(BJ$9,'[1]Table Name'!$G$2:$H$100,2,FALSE),FALSE))</f>
        <v/>
      </c>
      <c r="BK48" s="1">
        <f>IF(ISERROR(VLOOKUP($B48,[1]Cost!$C$5:$CZ$500,VLOOKUP(BK$9,'[1]Table Name'!$G$2:$H$100,2,FALSE),FALSE)),"",VLOOKUP($B48,[1]Cost!$C$5:$CZ$500,VLOOKUP(BK$9,'[1]Table Name'!$G$2:$H$100,2,FALSE),FALSE))</f>
        <v/>
      </c>
      <c r="BL48" s="1">
        <f>IF(ISERROR(VLOOKUP($B48,[1]Cost!$C$5:$CZ$500,VLOOKUP(BL$9,'[1]Table Name'!$G$2:$H$100,2,FALSE),FALSE)),"",VLOOKUP($B48,[1]Cost!$C$5:$CZ$500,VLOOKUP(BL$9,'[1]Table Name'!$G$2:$H$100,2,FALSE),FALSE))</f>
        <v/>
      </c>
      <c r="BM48" s="1">
        <f>IF(ISERROR(VLOOKUP($B48,[1]Cost!$C$5:$CZ$500,VLOOKUP(BM$9,'[1]Table Name'!$G$2:$H$100,2,FALSE),FALSE)),"",VLOOKUP($B48,[1]Cost!$C$5:$CZ$500,VLOOKUP(BM$9,'[1]Table Name'!$G$2:$H$100,2,FALSE),FALSE))</f>
        <v/>
      </c>
      <c r="BN48" s="1">
        <f>IF(ISERROR(VLOOKUP($B48,[1]Cost!$C$5:$CZ$500,VLOOKUP(BN$9,'[1]Table Name'!$G$2:$H$100,2,FALSE),FALSE)),"",VLOOKUP($B48,[1]Cost!$C$5:$CZ$500,VLOOKUP(BN$9,'[1]Table Name'!$G$2:$H$100,2,FALSE),FALSE))</f>
        <v/>
      </c>
      <c r="BO48" s="1">
        <f>IF(ISERROR(VLOOKUP($B48,[1]Cost!$C$5:$CZ$500,VLOOKUP(BO$9,'[1]Table Name'!$G$2:$H$100,2,FALSE),FALSE)),"",VLOOKUP($B48,[1]Cost!$C$5:$CZ$500,VLOOKUP(BO$9,'[1]Table Name'!$G$2:$H$100,2,FALSE),FALSE))</f>
        <v/>
      </c>
      <c r="BP48" s="1">
        <f>IF(ISERROR(VLOOKUP($B48,[1]Cost!$C$5:$CZ$500,VLOOKUP(BP$9,'[1]Table Name'!$G$2:$H$100,2,FALSE),FALSE)),"",VLOOKUP($B48,[1]Cost!$C$5:$CZ$500,VLOOKUP(BP$9,'[1]Table Name'!$G$2:$H$100,2,FALSE),FALSE))</f>
        <v/>
      </c>
      <c r="BQ48" s="1">
        <f>IF(ISERROR(VLOOKUP($B48,[1]Cost!$C$5:$CZ$500,VLOOKUP(BQ$9,'[1]Table Name'!$G$2:$H$100,2,FALSE),FALSE)),"",VLOOKUP($B48,[1]Cost!$C$5:$CZ$500,VLOOKUP(BQ$9,'[1]Table Name'!$G$2:$H$100,2,FALSE),FALSE))</f>
        <v/>
      </c>
      <c r="BR48" s="1">
        <f>IF(ISERROR(VLOOKUP($B48,[1]Cost!$C$5:$CZ$500,VLOOKUP(BR$9,'[1]Table Name'!$G$2:$H$100,2,FALSE),FALSE)),"",VLOOKUP($B48,[1]Cost!$C$5:$CZ$500,VLOOKUP(BR$9,'[1]Table Name'!$G$2:$H$100,2,FALSE),FALSE))</f>
        <v/>
      </c>
      <c r="BS48" s="1">
        <f>IF(ISERROR(VLOOKUP($B48,[1]Cost!$C$5:$CZ$500,VLOOKUP(BS$9,'[1]Table Name'!$G$2:$H$100,2,FALSE),FALSE)),"",VLOOKUP($B48,[1]Cost!$C$5:$CZ$500,VLOOKUP(BS$9,'[1]Table Name'!$G$2:$H$100,2,FALSE),FALSE))</f>
        <v/>
      </c>
      <c r="BT48" s="1">
        <f>IF(ISERROR(VLOOKUP($B48,[1]Cost!$C$5:$CZ$500,VLOOKUP(BT$9,'[1]Table Name'!$G$2:$H$100,2,FALSE),FALSE)),"",VLOOKUP($B48,[1]Cost!$C$5:$CZ$500,VLOOKUP(BT$9,'[1]Table Name'!$G$2:$H$100,2,FALSE),FALSE))</f>
        <v/>
      </c>
      <c r="BU48" s="1">
        <f>IF(ISERROR(VLOOKUP($B48,[1]Cost!$C$5:$CZ$500,VLOOKUP(BU$9,'[1]Table Name'!$G$2:$H$100,2,FALSE),FALSE)),"",VLOOKUP($B48,[1]Cost!$C$5:$CZ$500,VLOOKUP(BU$9,'[1]Table Name'!$G$2:$H$100,2,FALSE),FALSE))</f>
        <v/>
      </c>
      <c r="BV48" s="1">
        <f>IF(ISERROR(VLOOKUP($B48,[1]Cost!$C$5:$CZ$500,VLOOKUP(BV$9,'[1]Table Name'!$G$2:$H$100,2,FALSE),FALSE)),"",VLOOKUP($B48,[1]Cost!$C$5:$CZ$500,VLOOKUP(BV$9,'[1]Table Name'!$G$2:$H$100,2,FALSE),FALSE))</f>
        <v/>
      </c>
      <c r="BW48" s="1">
        <f>IF(ISERROR(VLOOKUP($B48,[1]Cost!$C$5:$CZ$500,VLOOKUP(BW$9,'[1]Table Name'!$G$2:$H$100,2,FALSE),FALSE)),"",VLOOKUP($B48,[1]Cost!$C$5:$CZ$500,VLOOKUP(BW$9,'[1]Table Name'!$G$2:$H$100,2,FALSE),FALSE))</f>
        <v/>
      </c>
      <c r="BX48" s="1">
        <f>IF(ISERROR(VLOOKUP($B48,[1]Cost!$C$5:$CZ$500,VLOOKUP(BX$9,'[1]Table Name'!$G$2:$H$100,2,FALSE),FALSE)),"",VLOOKUP($B48,[1]Cost!$C$5:$CZ$500,VLOOKUP(BX$9,'[1]Table Name'!$G$2:$H$100,2,FALSE),FALSE))</f>
        <v/>
      </c>
      <c r="BY48" s="1">
        <f>IF(ISERROR(VLOOKUP($B48,[1]Cost!$C$5:$CZ$500,VLOOKUP(BY$9,'[1]Table Name'!$G$2:$H$100,2,FALSE),FALSE)),"",VLOOKUP($B48,[1]Cost!$C$5:$CZ$500,VLOOKUP(BY$9,'[1]Table Name'!$G$2:$H$100,2,FALSE),FALSE))</f>
        <v/>
      </c>
      <c r="BZ48" s="137">
        <f>IF(ISERROR(VLOOKUP($B48,[1]Cost!$C$5:$CZ$500,VLOOKUP(BZ$9,'[1]Table Name'!$G$2:$H$100,2,FALSE),FALSE)),"",VLOOKUP($B48,[1]Cost!$C$5:$CZ$500,VLOOKUP(BZ$9,'[1]Table Name'!$G$2:$H$100,2,FALSE),FALSE))</f>
        <v/>
      </c>
      <c r="CA48" s="1">
        <f>IF(ISERROR(VLOOKUP($B48,[1]Cost!$C$5:$CZ$500,VLOOKUP(CA$9,'[1]Table Name'!$G$2:$H$100,2,FALSE),FALSE)),"",VLOOKUP($B48,[1]Cost!$C$5:$CZ$500,VLOOKUP(CA$9,'[1]Table Name'!$G$2:$H$100,2,FALSE),FALSE))</f>
        <v/>
      </c>
      <c r="CB48" s="1">
        <f>IF(ISERROR(VLOOKUP($B48,[1]Cost!$C$5:$CZ$500,VLOOKUP(CB$9,'[1]Table Name'!$G$2:$H$100,2,FALSE),FALSE)),"",VLOOKUP($B48,[1]Cost!$C$5:$CZ$500,VLOOKUP(CB$9,'[1]Table Name'!$G$2:$H$100,2,FALSE),FALSE))</f>
        <v/>
      </c>
      <c r="CC48" s="1">
        <f>IF(ISERROR(VLOOKUP($B48,[1]Cost!$C$5:$CZ$500,VLOOKUP(CC$9,'[1]Table Name'!$G$2:$H$100,2,FALSE),FALSE)),"",VLOOKUP($B48,[1]Cost!$C$5:$CZ$500,VLOOKUP(CC$9,'[1]Table Name'!$G$2:$H$100,2,FALSE),FALSE))</f>
        <v/>
      </c>
      <c r="CD48" s="3" t="n"/>
      <c r="CE48" s="3" t="n"/>
      <c r="CF48" s="3" t="n"/>
      <c r="CG48" s="3" t="n"/>
      <c r="CH48" s="3" t="n"/>
      <c r="CI48" s="3" t="n"/>
      <c r="CJ48" s="3" t="n"/>
    </row>
    <row r="49">
      <c r="B49" s="1">
        <f t="array" ref="B49">IF(ISERROR(INDEX([1]Cost!$C$5:$C$361,MATCH(0,COUNTIF(B$9:B48,[1]Cost!$C$5:$C$361)+([1]Cost!$D$5:$D$361&lt;&gt;$B$4),0))),"",INDEX([1]Cost!$C$5:$C$361,MATCH(0,COUNTIF(B$9:B48,[1]Cost!$C$5:$C$361)+([1]Cost!$D$5:$D$361&lt;&gt;$B$4),0)))</f>
        <v/>
      </c>
      <c r="C49" s="1">
        <f>IF(ISERROR(VLOOKUP($B49,[1]Cost!$C$5:$CZ$500,VLOOKUP(C$9,'[1]Table Name'!$G$2:$H$100,2,FALSE),FALSE)),"",VLOOKUP($B49,[1]Cost!$C$5:$CZ$500,VLOOKUP(C$9,'[1]Table Name'!$G$2:$H$100,2,FALSE),FALSE))</f>
        <v/>
      </c>
      <c r="D49" s="1">
        <f>IF(ISERROR(VLOOKUP($B49,[1]Cost!$C$5:$CZ$500,VLOOKUP(D$9,'[1]Table Name'!$G$2:$H$100,2,FALSE),FALSE)),"",VLOOKUP($B49,[1]Cost!$C$5:$CZ$500,VLOOKUP(D$9,'[1]Table Name'!$G$2:$H$100,2,FALSE),FALSE))</f>
        <v/>
      </c>
      <c r="E49" s="1">
        <f>IF(ISERROR(VLOOKUP($B49,[1]Cost!$C$5:$CZ$500,VLOOKUP(E$9,'[1]Table Name'!$G$2:$H$100,2,FALSE),FALSE)),"",VLOOKUP($B49,[1]Cost!$C$5:$CZ$500,VLOOKUP(E$9,'[1]Table Name'!$G$2:$H$100,2,FALSE),FALSE))</f>
        <v/>
      </c>
      <c r="F49" s="1">
        <f>IF(ISERROR(VLOOKUP($B49,[1]Cost!$C$5:$CZ$500,VLOOKUP(F$9,'[1]Table Name'!$G$2:$H$100,2,FALSE),FALSE)),"",VLOOKUP($B49,[1]Cost!$C$5:$CZ$500,VLOOKUP(F$9,'[1]Table Name'!$G$2:$H$100,2,FALSE),FALSE))</f>
        <v/>
      </c>
      <c r="G49" s="1">
        <f>IF(ISERROR(VLOOKUP($B49,[1]Cost!$C$5:$CZ$500,VLOOKUP(G$9,'[1]Table Name'!$G$2:$H$100,2,FALSE),FALSE)),"",VLOOKUP($B49,[1]Cost!$C$5:$CZ$500,VLOOKUP(G$9,'[1]Table Name'!$G$2:$H$100,2,FALSE),FALSE))</f>
        <v/>
      </c>
      <c r="H49" s="1">
        <f>IF(ISERROR(VLOOKUP($B49,[1]Cost!$C$5:$CZ$500,VLOOKUP(H$9,'[1]Table Name'!$G$2:$H$100,2,FALSE),FALSE)),"",VLOOKUP($B49,[1]Cost!$C$5:$CZ$500,VLOOKUP(H$9,'[1]Table Name'!$G$2:$H$100,2,FALSE),FALSE))</f>
        <v/>
      </c>
      <c r="I49" s="1">
        <f>IF(ISERROR(VLOOKUP($B49,[1]Cost!$C$5:$CZ$500,VLOOKUP(I$9,'[1]Table Name'!$G$2:$H$100,2,FALSE),FALSE)),"",VLOOKUP($B49,[1]Cost!$C$5:$CZ$500,VLOOKUP(I$9,'[1]Table Name'!$G$2:$H$100,2,FALSE),FALSE))</f>
        <v/>
      </c>
      <c r="J49" s="1">
        <f>IF(ISERROR(VLOOKUP($B49,[1]Cost!$C$5:$CZ$500,VLOOKUP(J$9,'[1]Table Name'!$G$2:$H$100,2,FALSE),FALSE)),"",VLOOKUP($B49,[1]Cost!$C$5:$CZ$500,VLOOKUP(J$9,'[1]Table Name'!$G$2:$H$100,2,FALSE),FALSE))</f>
        <v/>
      </c>
      <c r="K49" s="1">
        <f>IF(ISERROR(VLOOKUP($B49,[1]Cost!$C$5:$CZ$500,VLOOKUP(K$9,'[1]Table Name'!$G$2:$H$100,2,FALSE),FALSE)),"",VLOOKUP($B49,[1]Cost!$C$5:$CZ$500,VLOOKUP(K$9,'[1]Table Name'!$G$2:$H$100,2,FALSE),FALSE))</f>
        <v/>
      </c>
      <c r="L49" s="1">
        <f>IF(ISERROR(VLOOKUP($B49,[1]Cost!$C$5:$CZ$500,VLOOKUP(L$9,'[1]Table Name'!$G$2:$H$100,2,FALSE),FALSE)),"",VLOOKUP($B49,[1]Cost!$C$5:$CZ$500,VLOOKUP(L$9,'[1]Table Name'!$G$2:$H$100,2,FALSE),FALSE))</f>
        <v/>
      </c>
      <c r="M49" s="1">
        <f>IF(ISERROR(VLOOKUP($B49,[1]Cost!$C$5:$CZ$500,VLOOKUP(M$9,'[1]Table Name'!$G$2:$H$100,2,FALSE),FALSE)),"",VLOOKUP($B49,[1]Cost!$C$5:$CZ$500,VLOOKUP(M$9,'[1]Table Name'!$G$2:$H$100,2,FALSE),FALSE))</f>
        <v/>
      </c>
      <c r="N49" s="1">
        <f>IF(ISERROR(VLOOKUP($B49,[1]Cost!$C$5:$CZ$500,VLOOKUP(N$9,'[1]Table Name'!$G$2:$H$100,2,FALSE),FALSE)),"",VLOOKUP($B49,[1]Cost!$C$5:$CZ$500,VLOOKUP(N$9,'[1]Table Name'!$G$2:$H$100,2,FALSE),FALSE))</f>
        <v/>
      </c>
      <c r="O49" s="1">
        <f>IF(ISERROR(VLOOKUP($B49,[1]Cost!$C$5:$CZ$500,VLOOKUP(O$9,'[1]Table Name'!$G$2:$H$100,2,FALSE),FALSE)),"",VLOOKUP($B49,[1]Cost!$C$5:$CZ$500,VLOOKUP(O$9,'[1]Table Name'!$G$2:$H$100,2,FALSE),FALSE))</f>
        <v/>
      </c>
      <c r="P49" s="1">
        <f>IF(ISERROR(VLOOKUP($B49,[1]Cost!$C$5:$CZ$500,VLOOKUP(P$9,'[1]Table Name'!$G$2:$H$100,2,FALSE),FALSE)),"",VLOOKUP($B49,[1]Cost!$C$5:$CZ$500,VLOOKUP(P$9,'[1]Table Name'!$G$2:$H$100,2,FALSE),FALSE))</f>
        <v/>
      </c>
      <c r="Q49" s="1">
        <f>IF(ISERROR(VLOOKUP($B49,[1]Cost!$C$5:$CZ$500,VLOOKUP(Q$9,'[1]Table Name'!$G$2:$H$100,2,FALSE),FALSE)),"",VLOOKUP($B49,[1]Cost!$C$5:$CZ$500,VLOOKUP(Q$9,'[1]Table Name'!$G$2:$H$100,2,FALSE),FALSE))</f>
        <v/>
      </c>
      <c r="R49" s="1">
        <f>IF(ISERROR(VLOOKUP($B49,[1]Cost!$C$5:$CZ$500,VLOOKUP(R$9,'[1]Table Name'!$G$2:$H$100,2,FALSE),FALSE)),"",VLOOKUP($B49,[1]Cost!$C$5:$CZ$500,VLOOKUP(R$9,'[1]Table Name'!$G$2:$H$100,2,FALSE),FALSE))</f>
        <v/>
      </c>
      <c r="S49" s="1">
        <f>IF(ISERROR(VLOOKUP($B49,[1]Cost!$C$5:$CZ$500,VLOOKUP(S$9,'[1]Table Name'!$G$2:$H$100,2,FALSE),FALSE)),"",VLOOKUP($B49,[1]Cost!$C$5:$CZ$500,VLOOKUP(S$9,'[1]Table Name'!$G$2:$H$100,2,FALSE),FALSE))</f>
        <v/>
      </c>
      <c r="T49" s="1">
        <f>IF(ISERROR(VLOOKUP($B49,[1]Cost!$C$5:$CZ$500,VLOOKUP(T$9,'[1]Table Name'!$G$2:$H$100,2,FALSE),FALSE)),"",VLOOKUP($B49,[1]Cost!$C$5:$CZ$500,VLOOKUP(T$9,'[1]Table Name'!$G$2:$H$100,2,FALSE),FALSE))</f>
        <v/>
      </c>
      <c r="U49" s="1">
        <f>IF(ISERROR(VLOOKUP($B49,[1]Cost!$C$5:$CZ$500,VLOOKUP(U$9,'[1]Table Name'!$G$2:$H$100,2,FALSE),FALSE)),"",VLOOKUP($B49,[1]Cost!$C$5:$CZ$500,VLOOKUP(U$9,'[1]Table Name'!$G$2:$H$100,2,FALSE),FALSE))</f>
        <v/>
      </c>
      <c r="V49" s="1">
        <f>IF(ISERROR(VLOOKUP($B49,[1]Cost!$C$5:$CZ$500,VLOOKUP(V$9,'[1]Table Name'!$G$2:$H$100,2,FALSE),FALSE)),"",VLOOKUP($B49,[1]Cost!$C$5:$CZ$500,VLOOKUP(V$9,'[1]Table Name'!$G$2:$H$100,2,FALSE),FALSE))</f>
        <v/>
      </c>
      <c r="W49" s="1">
        <f>IF(ISERROR(VLOOKUP($B49,[1]Cost!$C$5:$CZ$500,VLOOKUP(W$9,'[1]Table Name'!$G$2:$H$100,2,FALSE),FALSE)),"",VLOOKUP($B49,[1]Cost!$C$5:$CZ$500,VLOOKUP(W$9,'[1]Table Name'!$G$2:$H$100,2,FALSE),FALSE))</f>
        <v/>
      </c>
      <c r="X49" s="1">
        <f>IF(ISERROR(VLOOKUP($B49,[1]Cost!$C$5:$CZ$500,VLOOKUP(X$9,'[1]Table Name'!$G$2:$H$100,2,FALSE),FALSE)),0,VLOOKUP($B49,[1]Cost!$C$5:$CZ$500,VLOOKUP(X$9,'[1]Table Name'!$G$2:$H$100,2,FALSE),FALSE))</f>
        <v/>
      </c>
      <c r="Y49" s="1">
        <f>IF(ISERROR(VLOOKUP($B49,[1]Cost!$C$5:$CZ$500,VLOOKUP(Y$9,'[1]Table Name'!$G$2:$H$100,2,FALSE),FALSE)),"",VLOOKUP($B49,[1]Cost!$C$5:$CZ$500,VLOOKUP(Y$9,'[1]Table Name'!$G$2:$H$100,2,FALSE),FALSE))</f>
        <v/>
      </c>
      <c r="Z49" s="11">
        <f>IF(ISERROR(VLOOKUP($B49,[1]Cost!$C$5:$CZ$500,VLOOKUP(Z$9,'[1]Table Name'!$G$2:$H$100,2,FALSE),FALSE)),"",VLOOKUP($B49,[1]Cost!$C$5:$CZ$500,VLOOKUP(Z$9,'[1]Table Name'!$G$2:$H$100,2,FALSE),FALSE))</f>
        <v/>
      </c>
      <c r="AA49" s="1">
        <f>IF(ISERROR(VLOOKUP($B49,[1]Cost!$C$5:$CZ$500,VLOOKUP(AA$9,'[1]Table Name'!$G$2:$H$100,2,FALSE),FALSE)),"",VLOOKUP($B49,[1]Cost!$C$5:$CZ$500,VLOOKUP(AA$9,'[1]Table Name'!$G$2:$H$100,2,FALSE),FALSE))</f>
        <v/>
      </c>
      <c r="AB49" s="1">
        <f>IF(ISERROR(VLOOKUP($B49,[1]Cost!$C$5:$CZ$500,VLOOKUP(AB$9,'[1]Table Name'!$G$2:$H$100,2,FALSE),FALSE)),"",VLOOKUP($B49,[1]Cost!$C$5:$CZ$500,VLOOKUP(AB$9,'[1]Table Name'!$G$2:$H$100,2,FALSE),FALSE))</f>
        <v/>
      </c>
      <c r="AC49" s="1">
        <f>IF(ISERROR(VLOOKUP($B49,[1]Cost!$C$5:$CZ$500,VLOOKUP(AC$9,'[1]Table Name'!$G$2:$H$100,2,FALSE),FALSE)),"",VLOOKUP($B49,[1]Cost!$C$5:$CZ$500,VLOOKUP(AC$9,'[1]Table Name'!$G$2:$H$100,2,FALSE),FALSE))</f>
        <v/>
      </c>
      <c r="AD49" s="1">
        <f>IF(ISERROR(VLOOKUP($B49,[1]Cost!$C$5:$CZ$500,VLOOKUP(AD$9,'[1]Table Name'!$G$2:$H$100,2,FALSE),FALSE)),"",VLOOKUP($B49,[1]Cost!$C$5:$CZ$500,VLOOKUP(AD$9,'[1]Table Name'!$G$2:$H$100,2,FALSE),FALSE))</f>
        <v/>
      </c>
      <c r="AE49" s="1">
        <f>IF(ISERROR(VLOOKUP($B49,[1]Cost!$C$5:$CZ$500,VLOOKUP(AE$9,'[1]Table Name'!$G$2:$H$100,2,FALSE),FALSE)),"",VLOOKUP($B49,[1]Cost!$C$5:$CZ$500,VLOOKUP(AE$9,'[1]Table Name'!$G$2:$H$100,2,FALSE),FALSE))</f>
        <v/>
      </c>
      <c r="AF49" s="1">
        <f>IF(ISERROR(VLOOKUP($B49,[1]Cost!$C$5:$CZ$500,VLOOKUP(AF$9,'[1]Table Name'!$G$2:$H$100,2,FALSE),FALSE)),"",VLOOKUP($B49,[1]Cost!$C$5:$CZ$500,VLOOKUP(AF$9,'[1]Table Name'!$G$2:$H$100,2,FALSE),FALSE))</f>
        <v/>
      </c>
      <c r="AG49" s="1">
        <f>IF(ISERROR(VLOOKUP($B49,[1]Cost!$C$5:$CZ$500,VLOOKUP(AG$9,'[1]Table Name'!$G$2:$H$100,2,FALSE),FALSE)),"",VLOOKUP($B49,[1]Cost!$C$5:$CZ$500,VLOOKUP(AG$9,'[1]Table Name'!$G$2:$H$100,2,FALSE),FALSE))</f>
        <v/>
      </c>
      <c r="AH49" s="1">
        <f>IF(ISERROR(VLOOKUP($B49,[1]Cost!$C$5:$CZ$500,VLOOKUP(AH$9,'[1]Table Name'!$G$2:$H$100,2,FALSE),FALSE)),"",VLOOKUP($B49,[1]Cost!$C$5:$CZ$500,VLOOKUP(AH$9,'[1]Table Name'!$G$2:$H$100,2,FALSE),FALSE))</f>
        <v/>
      </c>
      <c r="AI49" s="1">
        <f>IF(ISERROR(VLOOKUP($B49,[1]Cost!$C$5:$CZ$500,VLOOKUP(AI$9,'[1]Table Name'!$G$2:$H$100,2,FALSE),FALSE)),"",VLOOKUP($B49,[1]Cost!$C$5:$CZ$500,VLOOKUP(AI$9,'[1]Table Name'!$G$2:$H$100,2,FALSE),FALSE))</f>
        <v/>
      </c>
      <c r="AJ49" s="1">
        <f>IF(ISERROR(VLOOKUP($B49,[1]Cost!$C$5:$CZ$500,VLOOKUP(AJ$9,'[1]Table Name'!$G$2:$H$100,2,FALSE),FALSE)),"",VLOOKUP($B49,[1]Cost!$C$5:$CZ$500,VLOOKUP(AJ$9,'[1]Table Name'!$G$2:$H$100,2,FALSE),FALSE))</f>
        <v/>
      </c>
      <c r="AK49" s="1">
        <f>IF(ISERROR(VLOOKUP($B49,[1]Cost!$C$5:$CZ$500,VLOOKUP(AK$9,'[1]Table Name'!$G$2:$H$100,2,FALSE),FALSE)),"",VLOOKUP($B49,[1]Cost!$C$5:$CZ$500,VLOOKUP(AK$9,'[1]Table Name'!$G$2:$H$100,2,FALSE),FALSE))</f>
        <v/>
      </c>
      <c r="AL49" s="1">
        <f>IF(ISERROR(VLOOKUP($B49,[1]Cost!$C$5:$CZ$500,VLOOKUP(AL$9,'[1]Table Name'!$G$2:$H$100,2,FALSE),FALSE)),"",VLOOKUP($B49,[1]Cost!$C$5:$CZ$500,VLOOKUP(AL$9,'[1]Table Name'!$G$2:$H$100,2,FALSE),FALSE))</f>
        <v/>
      </c>
      <c r="AM49" s="1">
        <f>IF(ISERROR(VLOOKUP($B49,[1]Cost!$C$5:$CZ$500,VLOOKUP(AM$9,'[1]Table Name'!$G$2:$H$100,2,FALSE),FALSE)),"",VLOOKUP($B49,[1]Cost!$C$5:$CZ$500,VLOOKUP(AM$9,'[1]Table Name'!$G$2:$H$100,2,FALSE),FALSE))</f>
        <v/>
      </c>
      <c r="AN49" s="1">
        <f>IF(ISERROR(VLOOKUP($B49,[1]Cost!$C$5:$CZ$500,VLOOKUP(AN$9,'[1]Table Name'!$G$2:$H$100,2,FALSE),FALSE)),"",VLOOKUP($B49,[1]Cost!$C$5:$CZ$500,VLOOKUP(AN$9,'[1]Table Name'!$G$2:$H$100,2,FALSE),FALSE))</f>
        <v/>
      </c>
      <c r="AO49" s="1">
        <f>IF(ISERROR(VLOOKUP($B49,[1]Cost!$C$5:$CZ$500,VLOOKUP(AO$9,'[1]Table Name'!$G$2:$H$100,2,FALSE),FALSE)),"",VLOOKUP($B49,[1]Cost!$C$5:$CZ$500,VLOOKUP(AO$9,'[1]Table Name'!$G$2:$H$100,2,FALSE),FALSE))</f>
        <v/>
      </c>
      <c r="AP49" s="1">
        <f>IF(ISERROR(VLOOKUP($B49,[1]Cost!$C$5:$CZ$500,VLOOKUP(AP$9,'[1]Table Name'!$G$2:$H$100,2,FALSE),FALSE)),"",VLOOKUP($B49,[1]Cost!$C$5:$CZ$500,VLOOKUP(AP$9,'[1]Table Name'!$G$2:$H$100,2,FALSE),FALSE))</f>
        <v/>
      </c>
      <c r="AQ49" s="1">
        <f>IF(ISERROR(VLOOKUP($B49,[1]Cost!$C$5:$CZ$500,VLOOKUP(AQ$9,'[1]Table Name'!$G$2:$H$100,2,FALSE),FALSE)),"",VLOOKUP($B49,[1]Cost!$C$5:$CZ$500,VLOOKUP(AQ$9,'[1]Table Name'!$G$2:$H$100,2,FALSE),FALSE))</f>
        <v/>
      </c>
      <c r="AR49" s="1">
        <f>IF(ISERROR(VLOOKUP($B49,[1]Cost!$C$5:$CZ$500,VLOOKUP(AR$9,'[1]Table Name'!$G$2:$H$100,2,FALSE),FALSE)),"",VLOOKUP($B49,[1]Cost!$C$5:$CZ$500,VLOOKUP(AR$9,'[1]Table Name'!$G$2:$H$100,2,FALSE),FALSE))</f>
        <v/>
      </c>
      <c r="AS49" s="1">
        <f>IF(ISERROR(VLOOKUP($B49,[1]Cost!$C$5:$CZ$500,VLOOKUP(AS$9,'[1]Table Name'!$G$2:$H$100,2,FALSE),FALSE)),"",VLOOKUP($B49,[1]Cost!$C$5:$CZ$500,VLOOKUP(AS$9,'[1]Table Name'!$G$2:$H$100,2,FALSE),FALSE))</f>
        <v/>
      </c>
      <c r="AT49" s="1">
        <f>IF(ISERROR(VLOOKUP($B49,[1]Cost!$C$5:$CZ$500,VLOOKUP(AT$9,'[1]Table Name'!$G$2:$H$100,2,FALSE),FALSE)),"",VLOOKUP($B49,[1]Cost!$C$5:$CZ$500,VLOOKUP(AT$9,'[1]Table Name'!$G$2:$H$100,2,FALSE),FALSE))</f>
        <v/>
      </c>
      <c r="AU49" s="1">
        <f>IF(ISERROR(VLOOKUP($B49,[1]Cost!$C$5:$CZ$500,VLOOKUP(AU$9,'[1]Table Name'!$G$2:$H$100,2,FALSE),FALSE)),"",VLOOKUP($B49,[1]Cost!$C$5:$CZ$500,VLOOKUP(AU$9,'[1]Table Name'!$G$2:$H$100,2,FALSE),FALSE))</f>
        <v/>
      </c>
      <c r="AV49" s="1">
        <f>IF(ISERROR(VLOOKUP($B49,[1]Cost!$C$5:$CZ$500,VLOOKUP(AV$9,'[1]Table Name'!$G$2:$H$100,2,FALSE),FALSE)),"",VLOOKUP($B49,[1]Cost!$C$5:$CZ$500,VLOOKUP(AV$9,'[1]Table Name'!$G$2:$H$100,2,FALSE),FALSE))</f>
        <v/>
      </c>
      <c r="AW49" s="1">
        <f>IF(ISERROR(VLOOKUP($B49,[1]Cost!$C$5:$CZ$500,VLOOKUP(AW$9,'[1]Table Name'!$G$2:$H$100,2,FALSE),FALSE)),"",VLOOKUP($B49,[1]Cost!$C$5:$CZ$500,VLOOKUP(AW$9,'[1]Table Name'!$G$2:$H$100,2,FALSE),FALSE))</f>
        <v/>
      </c>
      <c r="AX49" s="1">
        <f>IF(ISERROR(VLOOKUP($B49,[1]Cost!$C$5:$CZ$500,VLOOKUP(AX$9,'[1]Table Name'!$G$2:$H$100,2,FALSE),FALSE)),"",VLOOKUP($B49,[1]Cost!$C$5:$CZ$500,VLOOKUP(AX$9,'[1]Table Name'!$G$2:$H$100,2,FALSE),FALSE))</f>
        <v/>
      </c>
      <c r="AY49" s="1">
        <f>IF(ISERROR(VLOOKUP($B49,[1]Cost!$C$5:$CZ$500,VLOOKUP(AY$9,'[1]Table Name'!$G$2:$H$100,2,FALSE),FALSE)),"",VLOOKUP($B49,[1]Cost!$C$5:$CZ$500,VLOOKUP(AY$9,'[1]Table Name'!$G$2:$H$100,2,FALSE),FALSE))</f>
        <v/>
      </c>
      <c r="AZ49" s="1">
        <f>IF(ISERROR(VLOOKUP($B49,[1]Cost!$C$5:$CZ$500,VLOOKUP(AZ$9,'[1]Table Name'!$G$2:$H$100,2,FALSE),FALSE)),"",VLOOKUP($B49,[1]Cost!$C$5:$CZ$500,VLOOKUP(AZ$9,'[1]Table Name'!$G$2:$H$100,2,FALSE),FALSE))</f>
        <v/>
      </c>
      <c r="BA49" s="1">
        <f>IF(ISERROR(VLOOKUP($B49,[1]Cost!$C$5:$CZ$500,VLOOKUP(BA$9,'[1]Table Name'!$G$2:$H$100,2,FALSE),FALSE)),"",VLOOKUP($B49,[1]Cost!$C$5:$CZ$500,VLOOKUP(BA$9,'[1]Table Name'!$G$2:$H$100,2,FALSE),FALSE))</f>
        <v/>
      </c>
      <c r="BB49" s="1">
        <f>IF(ISERROR(VLOOKUP($B49,[1]Cost!$C$5:$CZ$500,VLOOKUP(BB$9,'[1]Table Name'!$G$2:$H$100,2,FALSE),FALSE)),"",VLOOKUP($B49,[1]Cost!$C$5:$CZ$500,VLOOKUP(BB$9,'[1]Table Name'!$G$2:$H$100,2,FALSE),FALSE))</f>
        <v/>
      </c>
      <c r="BC49" s="1">
        <f>IF(ISERROR(VLOOKUP($B49,[1]Cost!$C$5:$CZ$500,VLOOKUP(BC$9,'[1]Table Name'!$G$2:$H$100,2,FALSE),FALSE)),"",VLOOKUP($B49,[1]Cost!$C$5:$CZ$500,VLOOKUP(BC$9,'[1]Table Name'!$G$2:$H$100,2,FALSE),FALSE))</f>
        <v/>
      </c>
      <c r="BD49" s="1">
        <f>IF(ISERROR(VLOOKUP($B49,[1]Cost!$C$5:$CZ$500,VLOOKUP(BD$9,'[1]Table Name'!$G$2:$H$100,2,FALSE),FALSE)),"",VLOOKUP($B49,[1]Cost!$C$5:$CZ$500,VLOOKUP(BD$9,'[1]Table Name'!$G$2:$H$100,2,FALSE),FALSE))</f>
        <v/>
      </c>
      <c r="BE49" s="1">
        <f>IF(ISERROR(VLOOKUP($B49,[1]Cost!$C$5:$CZ$500,VLOOKUP(BE$9,'[1]Table Name'!$G$2:$H$100,2,FALSE),FALSE)),"",VLOOKUP($B49,[1]Cost!$C$5:$CZ$500,VLOOKUP(BE$9,'[1]Table Name'!$G$2:$H$100,2,FALSE),FALSE))</f>
        <v/>
      </c>
      <c r="BF49" s="1">
        <f>IF(ISERROR(VLOOKUP($B49,[1]Cost!$C$5:$CZ$500,VLOOKUP(BF$9,'[1]Table Name'!$G$2:$H$100,2,FALSE),FALSE)),"",VLOOKUP($B49,[1]Cost!$C$5:$CZ$500,VLOOKUP(BF$9,'[1]Table Name'!$G$2:$H$100,2,FALSE),FALSE))</f>
        <v/>
      </c>
      <c r="BG49" s="1">
        <f>IF(ISERROR(VLOOKUP($B49,[1]Cost!$C$5:$CZ$500,VLOOKUP(BG$9,'[1]Table Name'!$G$2:$H$100,2,FALSE),FALSE)),"",VLOOKUP($B49,[1]Cost!$C$5:$CZ$500,VLOOKUP(BG$9,'[1]Table Name'!$G$2:$H$100,2,FALSE),FALSE))</f>
        <v/>
      </c>
      <c r="BH49" s="1">
        <f>IF(ISERROR(VLOOKUP($B49,[1]Cost!$C$5:$CZ$500,VLOOKUP(BH$9,'[1]Table Name'!$G$2:$H$100,2,FALSE),FALSE)),"",VLOOKUP($B49,[1]Cost!$C$5:$CZ$500,VLOOKUP(BH$9,'[1]Table Name'!$G$2:$H$100,2,FALSE),FALSE))</f>
        <v/>
      </c>
      <c r="BI49" s="1">
        <f>IF(ISERROR(VLOOKUP($B49,[1]Cost!$C$5:$CZ$500,VLOOKUP(BI$9,'[1]Table Name'!$G$2:$H$100,2,FALSE),FALSE)),"",VLOOKUP($B49,[1]Cost!$C$5:$CZ$500,VLOOKUP(BI$9,'[1]Table Name'!$G$2:$H$100,2,FALSE),FALSE))</f>
        <v/>
      </c>
      <c r="BJ49" s="1">
        <f>IF(ISERROR(VLOOKUP($B49,[1]Cost!$C$5:$CZ$500,VLOOKUP(BJ$9,'[1]Table Name'!$G$2:$H$100,2,FALSE),FALSE)),"",VLOOKUP($B49,[1]Cost!$C$5:$CZ$500,VLOOKUP(BJ$9,'[1]Table Name'!$G$2:$H$100,2,FALSE),FALSE))</f>
        <v/>
      </c>
      <c r="BK49" s="1">
        <f>IF(ISERROR(VLOOKUP($B49,[1]Cost!$C$5:$CZ$500,VLOOKUP(BK$9,'[1]Table Name'!$G$2:$H$100,2,FALSE),FALSE)),"",VLOOKUP($B49,[1]Cost!$C$5:$CZ$500,VLOOKUP(BK$9,'[1]Table Name'!$G$2:$H$100,2,FALSE),FALSE))</f>
        <v/>
      </c>
      <c r="BL49" s="1">
        <f>IF(ISERROR(VLOOKUP($B49,[1]Cost!$C$5:$CZ$500,VLOOKUP(BL$9,'[1]Table Name'!$G$2:$H$100,2,FALSE),FALSE)),"",VLOOKUP($B49,[1]Cost!$C$5:$CZ$500,VLOOKUP(BL$9,'[1]Table Name'!$G$2:$H$100,2,FALSE),FALSE))</f>
        <v/>
      </c>
      <c r="BM49" s="1">
        <f>IF(ISERROR(VLOOKUP($B49,[1]Cost!$C$5:$CZ$500,VLOOKUP(BM$9,'[1]Table Name'!$G$2:$H$100,2,FALSE),FALSE)),"",VLOOKUP($B49,[1]Cost!$C$5:$CZ$500,VLOOKUP(BM$9,'[1]Table Name'!$G$2:$H$100,2,FALSE),FALSE))</f>
        <v/>
      </c>
      <c r="BN49" s="1">
        <f>IF(ISERROR(VLOOKUP($B49,[1]Cost!$C$5:$CZ$500,VLOOKUP(BN$9,'[1]Table Name'!$G$2:$H$100,2,FALSE),FALSE)),"",VLOOKUP($B49,[1]Cost!$C$5:$CZ$500,VLOOKUP(BN$9,'[1]Table Name'!$G$2:$H$100,2,FALSE),FALSE))</f>
        <v/>
      </c>
      <c r="BO49" s="1">
        <f>IF(ISERROR(VLOOKUP($B49,[1]Cost!$C$5:$CZ$500,VLOOKUP(BO$9,'[1]Table Name'!$G$2:$H$100,2,FALSE),FALSE)),"",VLOOKUP($B49,[1]Cost!$C$5:$CZ$500,VLOOKUP(BO$9,'[1]Table Name'!$G$2:$H$100,2,FALSE),FALSE))</f>
        <v/>
      </c>
      <c r="BP49" s="1">
        <f>IF(ISERROR(VLOOKUP($B49,[1]Cost!$C$5:$CZ$500,VLOOKUP(BP$9,'[1]Table Name'!$G$2:$H$100,2,FALSE),FALSE)),"",VLOOKUP($B49,[1]Cost!$C$5:$CZ$500,VLOOKUP(BP$9,'[1]Table Name'!$G$2:$H$100,2,FALSE),FALSE))</f>
        <v/>
      </c>
      <c r="BQ49" s="1">
        <f>IF(ISERROR(VLOOKUP($B49,[1]Cost!$C$5:$CZ$500,VLOOKUP(BQ$9,'[1]Table Name'!$G$2:$H$100,2,FALSE),FALSE)),"",VLOOKUP($B49,[1]Cost!$C$5:$CZ$500,VLOOKUP(BQ$9,'[1]Table Name'!$G$2:$H$100,2,FALSE),FALSE))</f>
        <v/>
      </c>
      <c r="BR49" s="1">
        <f>IF(ISERROR(VLOOKUP($B49,[1]Cost!$C$5:$CZ$500,VLOOKUP(BR$9,'[1]Table Name'!$G$2:$H$100,2,FALSE),FALSE)),"",VLOOKUP($B49,[1]Cost!$C$5:$CZ$500,VLOOKUP(BR$9,'[1]Table Name'!$G$2:$H$100,2,FALSE),FALSE))</f>
        <v/>
      </c>
      <c r="BS49" s="1">
        <f>IF(ISERROR(VLOOKUP($B49,[1]Cost!$C$5:$CZ$500,VLOOKUP(BS$9,'[1]Table Name'!$G$2:$H$100,2,FALSE),FALSE)),"",VLOOKUP($B49,[1]Cost!$C$5:$CZ$500,VLOOKUP(BS$9,'[1]Table Name'!$G$2:$H$100,2,FALSE),FALSE))</f>
        <v/>
      </c>
      <c r="BT49" s="1">
        <f>IF(ISERROR(VLOOKUP($B49,[1]Cost!$C$5:$CZ$500,VLOOKUP(BT$9,'[1]Table Name'!$G$2:$H$100,2,FALSE),FALSE)),"",VLOOKUP($B49,[1]Cost!$C$5:$CZ$500,VLOOKUP(BT$9,'[1]Table Name'!$G$2:$H$100,2,FALSE),FALSE))</f>
        <v/>
      </c>
      <c r="BU49" s="1">
        <f>IF(ISERROR(VLOOKUP($B49,[1]Cost!$C$5:$CZ$500,VLOOKUP(BU$9,'[1]Table Name'!$G$2:$H$100,2,FALSE),FALSE)),"",VLOOKUP($B49,[1]Cost!$C$5:$CZ$500,VLOOKUP(BU$9,'[1]Table Name'!$G$2:$H$100,2,FALSE),FALSE))</f>
        <v/>
      </c>
      <c r="BV49" s="1">
        <f>IF(ISERROR(VLOOKUP($B49,[1]Cost!$C$5:$CZ$500,VLOOKUP(BV$9,'[1]Table Name'!$G$2:$H$100,2,FALSE),FALSE)),"",VLOOKUP($B49,[1]Cost!$C$5:$CZ$500,VLOOKUP(BV$9,'[1]Table Name'!$G$2:$H$100,2,FALSE),FALSE))</f>
        <v/>
      </c>
      <c r="BW49" s="1">
        <f>IF(ISERROR(VLOOKUP($B49,[1]Cost!$C$5:$CZ$500,VLOOKUP(BW$9,'[1]Table Name'!$G$2:$H$100,2,FALSE),FALSE)),"",VLOOKUP($B49,[1]Cost!$C$5:$CZ$500,VLOOKUP(BW$9,'[1]Table Name'!$G$2:$H$100,2,FALSE),FALSE))</f>
        <v/>
      </c>
      <c r="BX49" s="1">
        <f>IF(ISERROR(VLOOKUP($B49,[1]Cost!$C$5:$CZ$500,VLOOKUP(BX$9,'[1]Table Name'!$G$2:$H$100,2,FALSE),FALSE)),"",VLOOKUP($B49,[1]Cost!$C$5:$CZ$500,VLOOKUP(BX$9,'[1]Table Name'!$G$2:$H$100,2,FALSE),FALSE))</f>
        <v/>
      </c>
      <c r="BY49" s="1">
        <f>IF(ISERROR(VLOOKUP($B49,[1]Cost!$C$5:$CZ$500,VLOOKUP(BY$9,'[1]Table Name'!$G$2:$H$100,2,FALSE),FALSE)),"",VLOOKUP($B49,[1]Cost!$C$5:$CZ$500,VLOOKUP(BY$9,'[1]Table Name'!$G$2:$H$100,2,FALSE),FALSE))</f>
        <v/>
      </c>
      <c r="BZ49" s="137">
        <f>IF(ISERROR(VLOOKUP($B49,[1]Cost!$C$5:$CZ$500,VLOOKUP(BZ$9,'[1]Table Name'!$G$2:$H$100,2,FALSE),FALSE)),"",VLOOKUP($B49,[1]Cost!$C$5:$CZ$500,VLOOKUP(BZ$9,'[1]Table Name'!$G$2:$H$100,2,FALSE),FALSE))</f>
        <v/>
      </c>
      <c r="CA49" s="1">
        <f>IF(ISERROR(VLOOKUP($B49,[1]Cost!$C$5:$CZ$500,VLOOKUP(CA$9,'[1]Table Name'!$G$2:$H$100,2,FALSE),FALSE)),"",VLOOKUP($B49,[1]Cost!$C$5:$CZ$500,VLOOKUP(CA$9,'[1]Table Name'!$G$2:$H$100,2,FALSE),FALSE))</f>
        <v/>
      </c>
      <c r="CB49" s="1">
        <f>IF(ISERROR(VLOOKUP($B49,[1]Cost!$C$5:$CZ$500,VLOOKUP(CB$9,'[1]Table Name'!$G$2:$H$100,2,FALSE),FALSE)),"",VLOOKUP($B49,[1]Cost!$C$5:$CZ$500,VLOOKUP(CB$9,'[1]Table Name'!$G$2:$H$100,2,FALSE),FALSE))</f>
        <v/>
      </c>
      <c r="CC49" s="1">
        <f>IF(ISERROR(VLOOKUP($B49,[1]Cost!$C$5:$CZ$500,VLOOKUP(CC$9,'[1]Table Name'!$G$2:$H$100,2,FALSE),FALSE)),"",VLOOKUP($B49,[1]Cost!$C$5:$CZ$500,VLOOKUP(CC$9,'[1]Table Name'!$G$2:$H$100,2,FALSE),FALSE))</f>
        <v/>
      </c>
      <c r="CD49" s="3" t="n"/>
      <c r="CE49" s="3" t="n"/>
      <c r="CF49" s="3" t="n"/>
      <c r="CG49" s="3" t="n"/>
      <c r="CH49" s="3" t="n"/>
      <c r="CI49" s="3" t="n"/>
      <c r="CJ49" s="3" t="n"/>
    </row>
    <row r="50">
      <c r="B50" s="1">
        <f t="array" ref="B50">IF(ISERROR(INDEX([1]Cost!$C$5:$C$361,MATCH(0,COUNTIF(B$9:B49,[1]Cost!$C$5:$C$361)+([1]Cost!$D$5:$D$361&lt;&gt;$B$4),0))),"",INDEX([1]Cost!$C$5:$C$361,MATCH(0,COUNTIF(B$9:B49,[1]Cost!$C$5:$C$361)+([1]Cost!$D$5:$D$361&lt;&gt;$B$4),0)))</f>
        <v/>
      </c>
      <c r="C50" s="1">
        <f>IF(ISERROR(VLOOKUP($B50,[1]Cost!$C$5:$CZ$500,VLOOKUP(C$9,'[1]Table Name'!$G$2:$H$100,2,FALSE),FALSE)),"",VLOOKUP($B50,[1]Cost!$C$5:$CZ$500,VLOOKUP(C$9,'[1]Table Name'!$G$2:$H$100,2,FALSE),FALSE))</f>
        <v/>
      </c>
      <c r="D50" s="1">
        <f>IF(ISERROR(VLOOKUP($B50,[1]Cost!$C$5:$CZ$500,VLOOKUP(D$9,'[1]Table Name'!$G$2:$H$100,2,FALSE),FALSE)),"",VLOOKUP($B50,[1]Cost!$C$5:$CZ$500,VLOOKUP(D$9,'[1]Table Name'!$G$2:$H$100,2,FALSE),FALSE))</f>
        <v/>
      </c>
      <c r="E50" s="1">
        <f>IF(ISERROR(VLOOKUP($B50,[1]Cost!$C$5:$CZ$500,VLOOKUP(E$9,'[1]Table Name'!$G$2:$H$100,2,FALSE),FALSE)),"",VLOOKUP($B50,[1]Cost!$C$5:$CZ$500,VLOOKUP(E$9,'[1]Table Name'!$G$2:$H$100,2,FALSE),FALSE))</f>
        <v/>
      </c>
      <c r="F50" s="1">
        <f>IF(ISERROR(VLOOKUP($B50,[1]Cost!$C$5:$CZ$500,VLOOKUP(F$9,'[1]Table Name'!$G$2:$H$100,2,FALSE),FALSE)),"",VLOOKUP($B50,[1]Cost!$C$5:$CZ$500,VLOOKUP(F$9,'[1]Table Name'!$G$2:$H$100,2,FALSE),FALSE))</f>
        <v/>
      </c>
      <c r="G50" s="1">
        <f>IF(ISERROR(VLOOKUP($B50,[1]Cost!$C$5:$CZ$500,VLOOKUP(G$9,'[1]Table Name'!$G$2:$H$100,2,FALSE),FALSE)),"",VLOOKUP($B50,[1]Cost!$C$5:$CZ$500,VLOOKUP(G$9,'[1]Table Name'!$G$2:$H$100,2,FALSE),FALSE))</f>
        <v/>
      </c>
      <c r="H50" s="1">
        <f>IF(ISERROR(VLOOKUP($B50,[1]Cost!$C$5:$CZ$500,VLOOKUP(H$9,'[1]Table Name'!$G$2:$H$100,2,FALSE),FALSE)),"",VLOOKUP($B50,[1]Cost!$C$5:$CZ$500,VLOOKUP(H$9,'[1]Table Name'!$G$2:$H$100,2,FALSE),FALSE))</f>
        <v/>
      </c>
      <c r="I50" s="1">
        <f>IF(ISERROR(VLOOKUP($B50,[1]Cost!$C$5:$CZ$500,VLOOKUP(I$9,'[1]Table Name'!$G$2:$H$100,2,FALSE),FALSE)),"",VLOOKUP($B50,[1]Cost!$C$5:$CZ$500,VLOOKUP(I$9,'[1]Table Name'!$G$2:$H$100,2,FALSE),FALSE))</f>
        <v/>
      </c>
      <c r="J50" s="1">
        <f>IF(ISERROR(VLOOKUP($B50,[1]Cost!$C$5:$CZ$500,VLOOKUP(J$9,'[1]Table Name'!$G$2:$H$100,2,FALSE),FALSE)),"",VLOOKUP($B50,[1]Cost!$C$5:$CZ$500,VLOOKUP(J$9,'[1]Table Name'!$G$2:$H$100,2,FALSE),FALSE))</f>
        <v/>
      </c>
      <c r="K50" s="1">
        <f>IF(ISERROR(VLOOKUP($B50,[1]Cost!$C$5:$CZ$500,VLOOKUP(K$9,'[1]Table Name'!$G$2:$H$100,2,FALSE),FALSE)),"",VLOOKUP($B50,[1]Cost!$C$5:$CZ$500,VLOOKUP(K$9,'[1]Table Name'!$G$2:$H$100,2,FALSE),FALSE))</f>
        <v/>
      </c>
      <c r="L50" s="1">
        <f>IF(ISERROR(VLOOKUP($B50,[1]Cost!$C$5:$CZ$500,VLOOKUP(L$9,'[1]Table Name'!$G$2:$H$100,2,FALSE),FALSE)),"",VLOOKUP($B50,[1]Cost!$C$5:$CZ$500,VLOOKUP(L$9,'[1]Table Name'!$G$2:$H$100,2,FALSE),FALSE))</f>
        <v/>
      </c>
      <c r="M50" s="1">
        <f>IF(ISERROR(VLOOKUP($B50,[1]Cost!$C$5:$CZ$500,VLOOKUP(M$9,'[1]Table Name'!$G$2:$H$100,2,FALSE),FALSE)),"",VLOOKUP($B50,[1]Cost!$C$5:$CZ$500,VLOOKUP(M$9,'[1]Table Name'!$G$2:$H$100,2,FALSE),FALSE))</f>
        <v/>
      </c>
      <c r="N50" s="1">
        <f>IF(ISERROR(VLOOKUP($B50,[1]Cost!$C$5:$CZ$500,VLOOKUP(N$9,'[1]Table Name'!$G$2:$H$100,2,FALSE),FALSE)),"",VLOOKUP($B50,[1]Cost!$C$5:$CZ$500,VLOOKUP(N$9,'[1]Table Name'!$G$2:$H$100,2,FALSE),FALSE))</f>
        <v/>
      </c>
      <c r="O50" s="1">
        <f>IF(ISERROR(VLOOKUP($B50,[1]Cost!$C$5:$CZ$500,VLOOKUP(O$9,'[1]Table Name'!$G$2:$H$100,2,FALSE),FALSE)),"",VLOOKUP($B50,[1]Cost!$C$5:$CZ$500,VLOOKUP(O$9,'[1]Table Name'!$G$2:$H$100,2,FALSE),FALSE))</f>
        <v/>
      </c>
      <c r="P50" s="1">
        <f>IF(ISERROR(VLOOKUP($B50,[1]Cost!$C$5:$CZ$500,VLOOKUP(P$9,'[1]Table Name'!$G$2:$H$100,2,FALSE),FALSE)),"",VLOOKUP($B50,[1]Cost!$C$5:$CZ$500,VLOOKUP(P$9,'[1]Table Name'!$G$2:$H$100,2,FALSE),FALSE))</f>
        <v/>
      </c>
      <c r="Q50" s="1">
        <f>IF(ISERROR(VLOOKUP($B50,[1]Cost!$C$5:$CZ$500,VLOOKUP(Q$9,'[1]Table Name'!$G$2:$H$100,2,FALSE),FALSE)),"",VLOOKUP($B50,[1]Cost!$C$5:$CZ$500,VLOOKUP(Q$9,'[1]Table Name'!$G$2:$H$100,2,FALSE),FALSE))</f>
        <v/>
      </c>
      <c r="R50" s="1">
        <f>IF(ISERROR(VLOOKUP($B50,[1]Cost!$C$5:$CZ$500,VLOOKUP(R$9,'[1]Table Name'!$G$2:$H$100,2,FALSE),FALSE)),"",VLOOKUP($B50,[1]Cost!$C$5:$CZ$500,VLOOKUP(R$9,'[1]Table Name'!$G$2:$H$100,2,FALSE),FALSE))</f>
        <v/>
      </c>
      <c r="S50" s="1">
        <f>IF(ISERROR(VLOOKUP($B50,[1]Cost!$C$5:$CZ$500,VLOOKUP(S$9,'[1]Table Name'!$G$2:$H$100,2,FALSE),FALSE)),"",VLOOKUP($B50,[1]Cost!$C$5:$CZ$500,VLOOKUP(S$9,'[1]Table Name'!$G$2:$H$100,2,FALSE),FALSE))</f>
        <v/>
      </c>
      <c r="T50" s="1">
        <f>IF(ISERROR(VLOOKUP($B50,[1]Cost!$C$5:$CZ$500,VLOOKUP(T$9,'[1]Table Name'!$G$2:$H$100,2,FALSE),FALSE)),"",VLOOKUP($B50,[1]Cost!$C$5:$CZ$500,VLOOKUP(T$9,'[1]Table Name'!$G$2:$H$100,2,FALSE),FALSE))</f>
        <v/>
      </c>
      <c r="U50" s="1">
        <f>IF(ISERROR(VLOOKUP($B50,[1]Cost!$C$5:$CZ$500,VLOOKUP(U$9,'[1]Table Name'!$G$2:$H$100,2,FALSE),FALSE)),"",VLOOKUP($B50,[1]Cost!$C$5:$CZ$500,VLOOKUP(U$9,'[1]Table Name'!$G$2:$H$100,2,FALSE),FALSE))</f>
        <v/>
      </c>
      <c r="V50" s="1">
        <f>IF(ISERROR(VLOOKUP($B50,[1]Cost!$C$5:$CZ$500,VLOOKUP(V$9,'[1]Table Name'!$G$2:$H$100,2,FALSE),FALSE)),"",VLOOKUP($B50,[1]Cost!$C$5:$CZ$500,VLOOKUP(V$9,'[1]Table Name'!$G$2:$H$100,2,FALSE),FALSE))</f>
        <v/>
      </c>
      <c r="W50" s="1">
        <f>IF(ISERROR(VLOOKUP($B50,[1]Cost!$C$5:$CZ$500,VLOOKUP(W$9,'[1]Table Name'!$G$2:$H$100,2,FALSE),FALSE)),"",VLOOKUP($B50,[1]Cost!$C$5:$CZ$500,VLOOKUP(W$9,'[1]Table Name'!$G$2:$H$100,2,FALSE),FALSE))</f>
        <v/>
      </c>
      <c r="X50" s="1">
        <f>IF(ISERROR(VLOOKUP($B50,[1]Cost!$C$5:$CZ$500,VLOOKUP(X$9,'[1]Table Name'!$G$2:$H$100,2,FALSE),FALSE)),0,VLOOKUP($B50,[1]Cost!$C$5:$CZ$500,VLOOKUP(X$9,'[1]Table Name'!$G$2:$H$100,2,FALSE),FALSE))</f>
        <v/>
      </c>
      <c r="Y50" s="1">
        <f>IF(ISERROR(VLOOKUP($B50,[1]Cost!$C$5:$CZ$500,VLOOKUP(Y$9,'[1]Table Name'!$G$2:$H$100,2,FALSE),FALSE)),"",VLOOKUP($B50,[1]Cost!$C$5:$CZ$500,VLOOKUP(Y$9,'[1]Table Name'!$G$2:$H$100,2,FALSE),FALSE))</f>
        <v/>
      </c>
      <c r="Z50" s="11">
        <f>IF(ISERROR(VLOOKUP($B50,[1]Cost!$C$5:$CZ$500,VLOOKUP(Z$9,'[1]Table Name'!$G$2:$H$100,2,FALSE),FALSE)),"",VLOOKUP($B50,[1]Cost!$C$5:$CZ$500,VLOOKUP(Z$9,'[1]Table Name'!$G$2:$H$100,2,FALSE),FALSE))</f>
        <v/>
      </c>
      <c r="AA50" s="1">
        <f>IF(ISERROR(VLOOKUP($B50,[1]Cost!$C$5:$CZ$500,VLOOKUP(AA$9,'[1]Table Name'!$G$2:$H$100,2,FALSE),FALSE)),"",VLOOKUP($B50,[1]Cost!$C$5:$CZ$500,VLOOKUP(AA$9,'[1]Table Name'!$G$2:$H$100,2,FALSE),FALSE))</f>
        <v/>
      </c>
      <c r="AB50" s="1">
        <f>IF(ISERROR(VLOOKUP($B50,[1]Cost!$C$5:$CZ$500,VLOOKUP(AB$9,'[1]Table Name'!$G$2:$H$100,2,FALSE),FALSE)),"",VLOOKUP($B50,[1]Cost!$C$5:$CZ$500,VLOOKUP(AB$9,'[1]Table Name'!$G$2:$H$100,2,FALSE),FALSE))</f>
        <v/>
      </c>
      <c r="AC50" s="1">
        <f>IF(ISERROR(VLOOKUP($B50,[1]Cost!$C$5:$CZ$500,VLOOKUP(AC$9,'[1]Table Name'!$G$2:$H$100,2,FALSE),FALSE)),"",VLOOKUP($B50,[1]Cost!$C$5:$CZ$500,VLOOKUP(AC$9,'[1]Table Name'!$G$2:$H$100,2,FALSE),FALSE))</f>
        <v/>
      </c>
      <c r="AD50" s="1">
        <f>IF(ISERROR(VLOOKUP($B50,[1]Cost!$C$5:$CZ$500,VLOOKUP(AD$9,'[1]Table Name'!$G$2:$H$100,2,FALSE),FALSE)),"",VLOOKUP($B50,[1]Cost!$C$5:$CZ$500,VLOOKUP(AD$9,'[1]Table Name'!$G$2:$H$100,2,FALSE),FALSE))</f>
        <v/>
      </c>
      <c r="AE50" s="1">
        <f>IF(ISERROR(VLOOKUP($B50,[1]Cost!$C$5:$CZ$500,VLOOKUP(AE$9,'[1]Table Name'!$G$2:$H$100,2,FALSE),FALSE)),"",VLOOKUP($B50,[1]Cost!$C$5:$CZ$500,VLOOKUP(AE$9,'[1]Table Name'!$G$2:$H$100,2,FALSE),FALSE))</f>
        <v/>
      </c>
      <c r="AF50" s="1">
        <f>IF(ISERROR(VLOOKUP($B50,[1]Cost!$C$5:$CZ$500,VLOOKUP(AF$9,'[1]Table Name'!$G$2:$H$100,2,FALSE),FALSE)),"",VLOOKUP($B50,[1]Cost!$C$5:$CZ$500,VLOOKUP(AF$9,'[1]Table Name'!$G$2:$H$100,2,FALSE),FALSE))</f>
        <v/>
      </c>
      <c r="AG50" s="1">
        <f>IF(ISERROR(VLOOKUP($B50,[1]Cost!$C$5:$CZ$500,VLOOKUP(AG$9,'[1]Table Name'!$G$2:$H$100,2,FALSE),FALSE)),"",VLOOKUP($B50,[1]Cost!$C$5:$CZ$500,VLOOKUP(AG$9,'[1]Table Name'!$G$2:$H$100,2,FALSE),FALSE))</f>
        <v/>
      </c>
      <c r="AH50" s="1">
        <f>IF(ISERROR(VLOOKUP($B50,[1]Cost!$C$5:$CZ$500,VLOOKUP(AH$9,'[1]Table Name'!$G$2:$H$100,2,FALSE),FALSE)),"",VLOOKUP($B50,[1]Cost!$C$5:$CZ$500,VLOOKUP(AH$9,'[1]Table Name'!$G$2:$H$100,2,FALSE),FALSE))</f>
        <v/>
      </c>
      <c r="AI50" s="1">
        <f>IF(ISERROR(VLOOKUP($B50,[1]Cost!$C$5:$CZ$500,VLOOKUP(AI$9,'[1]Table Name'!$G$2:$H$100,2,FALSE),FALSE)),"",VLOOKUP($B50,[1]Cost!$C$5:$CZ$500,VLOOKUP(AI$9,'[1]Table Name'!$G$2:$H$100,2,FALSE),FALSE))</f>
        <v/>
      </c>
      <c r="AJ50" s="1">
        <f>IF(ISERROR(VLOOKUP($B50,[1]Cost!$C$5:$CZ$500,VLOOKUP(AJ$9,'[1]Table Name'!$G$2:$H$100,2,FALSE),FALSE)),"",VLOOKUP($B50,[1]Cost!$C$5:$CZ$500,VLOOKUP(AJ$9,'[1]Table Name'!$G$2:$H$100,2,FALSE),FALSE))</f>
        <v/>
      </c>
      <c r="AK50" s="1">
        <f>IF(ISERROR(VLOOKUP($B50,[1]Cost!$C$5:$CZ$500,VLOOKUP(AK$9,'[1]Table Name'!$G$2:$H$100,2,FALSE),FALSE)),"",VLOOKUP($B50,[1]Cost!$C$5:$CZ$500,VLOOKUP(AK$9,'[1]Table Name'!$G$2:$H$100,2,FALSE),FALSE))</f>
        <v/>
      </c>
      <c r="AL50" s="1">
        <f>IF(ISERROR(VLOOKUP($B50,[1]Cost!$C$5:$CZ$500,VLOOKUP(AL$9,'[1]Table Name'!$G$2:$H$100,2,FALSE),FALSE)),"",VLOOKUP($B50,[1]Cost!$C$5:$CZ$500,VLOOKUP(AL$9,'[1]Table Name'!$G$2:$H$100,2,FALSE),FALSE))</f>
        <v/>
      </c>
      <c r="AM50" s="1">
        <f>IF(ISERROR(VLOOKUP($B50,[1]Cost!$C$5:$CZ$500,VLOOKUP(AM$9,'[1]Table Name'!$G$2:$H$100,2,FALSE),FALSE)),"",VLOOKUP($B50,[1]Cost!$C$5:$CZ$500,VLOOKUP(AM$9,'[1]Table Name'!$G$2:$H$100,2,FALSE),FALSE))</f>
        <v/>
      </c>
      <c r="AN50" s="1">
        <f>IF(ISERROR(VLOOKUP($B50,[1]Cost!$C$5:$CZ$500,VLOOKUP(AN$9,'[1]Table Name'!$G$2:$H$100,2,FALSE),FALSE)),"",VLOOKUP($B50,[1]Cost!$C$5:$CZ$500,VLOOKUP(AN$9,'[1]Table Name'!$G$2:$H$100,2,FALSE),FALSE))</f>
        <v/>
      </c>
      <c r="AO50" s="1">
        <f>IF(ISERROR(VLOOKUP($B50,[1]Cost!$C$5:$CZ$500,VLOOKUP(AO$9,'[1]Table Name'!$G$2:$H$100,2,FALSE),FALSE)),"",VLOOKUP($B50,[1]Cost!$C$5:$CZ$500,VLOOKUP(AO$9,'[1]Table Name'!$G$2:$H$100,2,FALSE),FALSE))</f>
        <v/>
      </c>
      <c r="AP50" s="1">
        <f>IF(ISERROR(VLOOKUP($B50,[1]Cost!$C$5:$CZ$500,VLOOKUP(AP$9,'[1]Table Name'!$G$2:$H$100,2,FALSE),FALSE)),"",VLOOKUP($B50,[1]Cost!$C$5:$CZ$500,VLOOKUP(AP$9,'[1]Table Name'!$G$2:$H$100,2,FALSE),FALSE))</f>
        <v/>
      </c>
      <c r="AQ50" s="1">
        <f>IF(ISERROR(VLOOKUP($B50,[1]Cost!$C$5:$CZ$500,VLOOKUP(AQ$9,'[1]Table Name'!$G$2:$H$100,2,FALSE),FALSE)),"",VLOOKUP($B50,[1]Cost!$C$5:$CZ$500,VLOOKUP(AQ$9,'[1]Table Name'!$G$2:$H$100,2,FALSE),FALSE))</f>
        <v/>
      </c>
      <c r="AR50" s="1">
        <f>IF(ISERROR(VLOOKUP($B50,[1]Cost!$C$5:$CZ$500,VLOOKUP(AR$9,'[1]Table Name'!$G$2:$H$100,2,FALSE),FALSE)),"",VLOOKUP($B50,[1]Cost!$C$5:$CZ$500,VLOOKUP(AR$9,'[1]Table Name'!$G$2:$H$100,2,FALSE),FALSE))</f>
        <v/>
      </c>
      <c r="AS50" s="1">
        <f>IF(ISERROR(VLOOKUP($B50,[1]Cost!$C$5:$CZ$500,VLOOKUP(AS$9,'[1]Table Name'!$G$2:$H$100,2,FALSE),FALSE)),"",VLOOKUP($B50,[1]Cost!$C$5:$CZ$500,VLOOKUP(AS$9,'[1]Table Name'!$G$2:$H$100,2,FALSE),FALSE))</f>
        <v/>
      </c>
      <c r="AT50" s="1">
        <f>IF(ISERROR(VLOOKUP($B50,[1]Cost!$C$5:$CZ$500,VLOOKUP(AT$9,'[1]Table Name'!$G$2:$H$100,2,FALSE),FALSE)),"",VLOOKUP($B50,[1]Cost!$C$5:$CZ$500,VLOOKUP(AT$9,'[1]Table Name'!$G$2:$H$100,2,FALSE),FALSE))</f>
        <v/>
      </c>
      <c r="AU50" s="1">
        <f>IF(ISERROR(VLOOKUP($B50,[1]Cost!$C$5:$CZ$500,VLOOKUP(AU$9,'[1]Table Name'!$G$2:$H$100,2,FALSE),FALSE)),"",VLOOKUP($B50,[1]Cost!$C$5:$CZ$500,VLOOKUP(AU$9,'[1]Table Name'!$G$2:$H$100,2,FALSE),FALSE))</f>
        <v/>
      </c>
      <c r="AV50" s="1">
        <f>IF(ISERROR(VLOOKUP($B50,[1]Cost!$C$5:$CZ$500,VLOOKUP(AV$9,'[1]Table Name'!$G$2:$H$100,2,FALSE),FALSE)),"",VLOOKUP($B50,[1]Cost!$C$5:$CZ$500,VLOOKUP(AV$9,'[1]Table Name'!$G$2:$H$100,2,FALSE),FALSE))</f>
        <v/>
      </c>
      <c r="AW50" s="1">
        <f>IF(ISERROR(VLOOKUP($B50,[1]Cost!$C$5:$CZ$500,VLOOKUP(AW$9,'[1]Table Name'!$G$2:$H$100,2,FALSE),FALSE)),"",VLOOKUP($B50,[1]Cost!$C$5:$CZ$500,VLOOKUP(AW$9,'[1]Table Name'!$G$2:$H$100,2,FALSE),FALSE))</f>
        <v/>
      </c>
      <c r="AX50" s="1">
        <f>IF(ISERROR(VLOOKUP($B50,[1]Cost!$C$5:$CZ$500,VLOOKUP(AX$9,'[1]Table Name'!$G$2:$H$100,2,FALSE),FALSE)),"",VLOOKUP($B50,[1]Cost!$C$5:$CZ$500,VLOOKUP(AX$9,'[1]Table Name'!$G$2:$H$100,2,FALSE),FALSE))</f>
        <v/>
      </c>
      <c r="AY50" s="1">
        <f>IF(ISERROR(VLOOKUP($B50,[1]Cost!$C$5:$CZ$500,VLOOKUP(AY$9,'[1]Table Name'!$G$2:$H$100,2,FALSE),FALSE)),"",VLOOKUP($B50,[1]Cost!$C$5:$CZ$500,VLOOKUP(AY$9,'[1]Table Name'!$G$2:$H$100,2,FALSE),FALSE))</f>
        <v/>
      </c>
      <c r="AZ50" s="1">
        <f>IF(ISERROR(VLOOKUP($B50,[1]Cost!$C$5:$CZ$500,VLOOKUP(AZ$9,'[1]Table Name'!$G$2:$H$100,2,FALSE),FALSE)),"",VLOOKUP($B50,[1]Cost!$C$5:$CZ$500,VLOOKUP(AZ$9,'[1]Table Name'!$G$2:$H$100,2,FALSE),FALSE))</f>
        <v/>
      </c>
      <c r="BA50" s="1">
        <f>IF(ISERROR(VLOOKUP($B50,[1]Cost!$C$5:$CZ$500,VLOOKUP(BA$9,'[1]Table Name'!$G$2:$H$100,2,FALSE),FALSE)),"",VLOOKUP($B50,[1]Cost!$C$5:$CZ$500,VLOOKUP(BA$9,'[1]Table Name'!$G$2:$H$100,2,FALSE),FALSE))</f>
        <v/>
      </c>
      <c r="BB50" s="1">
        <f>IF(ISERROR(VLOOKUP($B50,[1]Cost!$C$5:$CZ$500,VLOOKUP(BB$9,'[1]Table Name'!$G$2:$H$100,2,FALSE),FALSE)),"",VLOOKUP($B50,[1]Cost!$C$5:$CZ$500,VLOOKUP(BB$9,'[1]Table Name'!$G$2:$H$100,2,FALSE),FALSE))</f>
        <v/>
      </c>
      <c r="BC50" s="1">
        <f>IF(ISERROR(VLOOKUP($B50,[1]Cost!$C$5:$CZ$500,VLOOKUP(BC$9,'[1]Table Name'!$G$2:$H$100,2,FALSE),FALSE)),"",VLOOKUP($B50,[1]Cost!$C$5:$CZ$500,VLOOKUP(BC$9,'[1]Table Name'!$G$2:$H$100,2,FALSE),FALSE))</f>
        <v/>
      </c>
      <c r="BD50" s="1">
        <f>IF(ISERROR(VLOOKUP($B50,[1]Cost!$C$5:$CZ$500,VLOOKUP(BD$9,'[1]Table Name'!$G$2:$H$100,2,FALSE),FALSE)),"",VLOOKUP($B50,[1]Cost!$C$5:$CZ$500,VLOOKUP(BD$9,'[1]Table Name'!$G$2:$H$100,2,FALSE),FALSE))</f>
        <v/>
      </c>
      <c r="BE50" s="1">
        <f>IF(ISERROR(VLOOKUP($B50,[1]Cost!$C$5:$CZ$500,VLOOKUP(BE$9,'[1]Table Name'!$G$2:$H$100,2,FALSE),FALSE)),"",VLOOKUP($B50,[1]Cost!$C$5:$CZ$500,VLOOKUP(BE$9,'[1]Table Name'!$G$2:$H$100,2,FALSE),FALSE))</f>
        <v/>
      </c>
      <c r="BF50" s="1">
        <f>IF(ISERROR(VLOOKUP($B50,[1]Cost!$C$5:$CZ$500,VLOOKUP(BF$9,'[1]Table Name'!$G$2:$H$100,2,FALSE),FALSE)),"",VLOOKUP($B50,[1]Cost!$C$5:$CZ$500,VLOOKUP(BF$9,'[1]Table Name'!$G$2:$H$100,2,FALSE),FALSE))</f>
        <v/>
      </c>
      <c r="BG50" s="1">
        <f>IF(ISERROR(VLOOKUP($B50,[1]Cost!$C$5:$CZ$500,VLOOKUP(BG$9,'[1]Table Name'!$G$2:$H$100,2,FALSE),FALSE)),"",VLOOKUP($B50,[1]Cost!$C$5:$CZ$500,VLOOKUP(BG$9,'[1]Table Name'!$G$2:$H$100,2,FALSE),FALSE))</f>
        <v/>
      </c>
      <c r="BH50" s="1">
        <f>IF(ISERROR(VLOOKUP($B50,[1]Cost!$C$5:$CZ$500,VLOOKUP(BH$9,'[1]Table Name'!$G$2:$H$100,2,FALSE),FALSE)),"",VLOOKUP($B50,[1]Cost!$C$5:$CZ$500,VLOOKUP(BH$9,'[1]Table Name'!$G$2:$H$100,2,FALSE),FALSE))</f>
        <v/>
      </c>
      <c r="BI50" s="1">
        <f>IF(ISERROR(VLOOKUP($B50,[1]Cost!$C$5:$CZ$500,VLOOKUP(BI$9,'[1]Table Name'!$G$2:$H$100,2,FALSE),FALSE)),"",VLOOKUP($B50,[1]Cost!$C$5:$CZ$500,VLOOKUP(BI$9,'[1]Table Name'!$G$2:$H$100,2,FALSE),FALSE))</f>
        <v/>
      </c>
      <c r="BJ50" s="1">
        <f>IF(ISERROR(VLOOKUP($B50,[1]Cost!$C$5:$CZ$500,VLOOKUP(BJ$9,'[1]Table Name'!$G$2:$H$100,2,FALSE),FALSE)),"",VLOOKUP($B50,[1]Cost!$C$5:$CZ$500,VLOOKUP(BJ$9,'[1]Table Name'!$G$2:$H$100,2,FALSE),FALSE))</f>
        <v/>
      </c>
      <c r="BK50" s="1">
        <f>IF(ISERROR(VLOOKUP($B50,[1]Cost!$C$5:$CZ$500,VLOOKUP(BK$9,'[1]Table Name'!$G$2:$H$100,2,FALSE),FALSE)),"",VLOOKUP($B50,[1]Cost!$C$5:$CZ$500,VLOOKUP(BK$9,'[1]Table Name'!$G$2:$H$100,2,FALSE),FALSE))</f>
        <v/>
      </c>
      <c r="BL50" s="1">
        <f>IF(ISERROR(VLOOKUP($B50,[1]Cost!$C$5:$CZ$500,VLOOKUP(BL$9,'[1]Table Name'!$G$2:$H$100,2,FALSE),FALSE)),"",VLOOKUP($B50,[1]Cost!$C$5:$CZ$500,VLOOKUP(BL$9,'[1]Table Name'!$G$2:$H$100,2,FALSE),FALSE))</f>
        <v/>
      </c>
      <c r="BM50" s="1">
        <f>IF(ISERROR(VLOOKUP($B50,[1]Cost!$C$5:$CZ$500,VLOOKUP(BM$9,'[1]Table Name'!$G$2:$H$100,2,FALSE),FALSE)),"",VLOOKUP($B50,[1]Cost!$C$5:$CZ$500,VLOOKUP(BM$9,'[1]Table Name'!$G$2:$H$100,2,FALSE),FALSE))</f>
        <v/>
      </c>
      <c r="BN50" s="1">
        <f>IF(ISERROR(VLOOKUP($B50,[1]Cost!$C$5:$CZ$500,VLOOKUP(BN$9,'[1]Table Name'!$G$2:$H$100,2,FALSE),FALSE)),"",VLOOKUP($B50,[1]Cost!$C$5:$CZ$500,VLOOKUP(BN$9,'[1]Table Name'!$G$2:$H$100,2,FALSE),FALSE))</f>
        <v/>
      </c>
      <c r="BO50" s="1">
        <f>IF(ISERROR(VLOOKUP($B50,[1]Cost!$C$5:$CZ$500,VLOOKUP(BO$9,'[1]Table Name'!$G$2:$H$100,2,FALSE),FALSE)),"",VLOOKUP($B50,[1]Cost!$C$5:$CZ$500,VLOOKUP(BO$9,'[1]Table Name'!$G$2:$H$100,2,FALSE),FALSE))</f>
        <v/>
      </c>
      <c r="BP50" s="1">
        <f>IF(ISERROR(VLOOKUP($B50,[1]Cost!$C$5:$CZ$500,VLOOKUP(BP$9,'[1]Table Name'!$G$2:$H$100,2,FALSE),FALSE)),"",VLOOKUP($B50,[1]Cost!$C$5:$CZ$500,VLOOKUP(BP$9,'[1]Table Name'!$G$2:$H$100,2,FALSE),FALSE))</f>
        <v/>
      </c>
      <c r="BQ50" s="1">
        <f>IF(ISERROR(VLOOKUP($B50,[1]Cost!$C$5:$CZ$500,VLOOKUP(BQ$9,'[1]Table Name'!$G$2:$H$100,2,FALSE),FALSE)),"",VLOOKUP($B50,[1]Cost!$C$5:$CZ$500,VLOOKUP(BQ$9,'[1]Table Name'!$G$2:$H$100,2,FALSE),FALSE))</f>
        <v/>
      </c>
      <c r="BR50" s="1">
        <f>IF(ISERROR(VLOOKUP($B50,[1]Cost!$C$5:$CZ$500,VLOOKUP(BR$9,'[1]Table Name'!$G$2:$H$100,2,FALSE),FALSE)),"",VLOOKUP($B50,[1]Cost!$C$5:$CZ$500,VLOOKUP(BR$9,'[1]Table Name'!$G$2:$H$100,2,FALSE),FALSE))</f>
        <v/>
      </c>
      <c r="BS50" s="1">
        <f>IF(ISERROR(VLOOKUP($B50,[1]Cost!$C$5:$CZ$500,VLOOKUP(BS$9,'[1]Table Name'!$G$2:$H$100,2,FALSE),FALSE)),"",VLOOKUP($B50,[1]Cost!$C$5:$CZ$500,VLOOKUP(BS$9,'[1]Table Name'!$G$2:$H$100,2,FALSE),FALSE))</f>
        <v/>
      </c>
      <c r="BT50" s="1">
        <f>IF(ISERROR(VLOOKUP($B50,[1]Cost!$C$5:$CZ$500,VLOOKUP(BT$9,'[1]Table Name'!$G$2:$H$100,2,FALSE),FALSE)),"",VLOOKUP($B50,[1]Cost!$C$5:$CZ$500,VLOOKUP(BT$9,'[1]Table Name'!$G$2:$H$100,2,FALSE),FALSE))</f>
        <v/>
      </c>
      <c r="BU50" s="1">
        <f>IF(ISERROR(VLOOKUP($B50,[1]Cost!$C$5:$CZ$500,VLOOKUP(BU$9,'[1]Table Name'!$G$2:$H$100,2,FALSE),FALSE)),"",VLOOKUP($B50,[1]Cost!$C$5:$CZ$500,VLOOKUP(BU$9,'[1]Table Name'!$G$2:$H$100,2,FALSE),FALSE))</f>
        <v/>
      </c>
      <c r="BV50" s="1">
        <f>IF(ISERROR(VLOOKUP($B50,[1]Cost!$C$5:$CZ$500,VLOOKUP(BV$9,'[1]Table Name'!$G$2:$H$100,2,FALSE),FALSE)),"",VLOOKUP($B50,[1]Cost!$C$5:$CZ$500,VLOOKUP(BV$9,'[1]Table Name'!$G$2:$H$100,2,FALSE),FALSE))</f>
        <v/>
      </c>
      <c r="BW50" s="1">
        <f>IF(ISERROR(VLOOKUP($B50,[1]Cost!$C$5:$CZ$500,VLOOKUP(BW$9,'[1]Table Name'!$G$2:$H$100,2,FALSE),FALSE)),"",VLOOKUP($B50,[1]Cost!$C$5:$CZ$500,VLOOKUP(BW$9,'[1]Table Name'!$G$2:$H$100,2,FALSE),FALSE))</f>
        <v/>
      </c>
      <c r="BX50" s="1">
        <f>IF(ISERROR(VLOOKUP($B50,[1]Cost!$C$5:$CZ$500,VLOOKUP(BX$9,'[1]Table Name'!$G$2:$H$100,2,FALSE),FALSE)),"",VLOOKUP($B50,[1]Cost!$C$5:$CZ$500,VLOOKUP(BX$9,'[1]Table Name'!$G$2:$H$100,2,FALSE),FALSE))</f>
        <v/>
      </c>
      <c r="BY50" s="1">
        <f>IF(ISERROR(VLOOKUP($B50,[1]Cost!$C$5:$CZ$500,VLOOKUP(BY$9,'[1]Table Name'!$G$2:$H$100,2,FALSE),FALSE)),"",VLOOKUP($B50,[1]Cost!$C$5:$CZ$500,VLOOKUP(BY$9,'[1]Table Name'!$G$2:$H$100,2,FALSE),FALSE))</f>
        <v/>
      </c>
      <c r="BZ50" s="137">
        <f>IF(ISERROR(VLOOKUP($B50,[1]Cost!$C$5:$CZ$500,VLOOKUP(BZ$9,'[1]Table Name'!$G$2:$H$100,2,FALSE),FALSE)),"",VLOOKUP($B50,[1]Cost!$C$5:$CZ$500,VLOOKUP(BZ$9,'[1]Table Name'!$G$2:$H$100,2,FALSE),FALSE))</f>
        <v/>
      </c>
      <c r="CA50" s="1">
        <f>IF(ISERROR(VLOOKUP($B50,[1]Cost!$C$5:$CZ$500,VLOOKUP(CA$9,'[1]Table Name'!$G$2:$H$100,2,FALSE),FALSE)),"",VLOOKUP($B50,[1]Cost!$C$5:$CZ$500,VLOOKUP(CA$9,'[1]Table Name'!$G$2:$H$100,2,FALSE),FALSE))</f>
        <v/>
      </c>
      <c r="CB50" s="1">
        <f>IF(ISERROR(VLOOKUP($B50,[1]Cost!$C$5:$CZ$500,VLOOKUP(CB$9,'[1]Table Name'!$G$2:$H$100,2,FALSE),FALSE)),"",VLOOKUP($B50,[1]Cost!$C$5:$CZ$500,VLOOKUP(CB$9,'[1]Table Name'!$G$2:$H$100,2,FALSE),FALSE))</f>
        <v/>
      </c>
      <c r="CC50" s="1">
        <f>IF(ISERROR(VLOOKUP($B50,[1]Cost!$C$5:$CZ$500,VLOOKUP(CC$9,'[1]Table Name'!$G$2:$H$100,2,FALSE),FALSE)),"",VLOOKUP($B50,[1]Cost!$C$5:$CZ$500,VLOOKUP(CC$9,'[1]Table Name'!$G$2:$H$100,2,FALSE),FALSE))</f>
        <v/>
      </c>
      <c r="CD50" s="3" t="n"/>
      <c r="CE50" s="3" t="n"/>
      <c r="CF50" s="3" t="n"/>
      <c r="CG50" s="3" t="n"/>
      <c r="CH50" s="3" t="n"/>
      <c r="CI50" s="3" t="n"/>
      <c r="CJ50" s="3" t="n"/>
    </row>
  </sheetData>
  <dataValidations count="1">
    <dataValidation sqref="B5:B6" showDropDown="0" showInputMessage="1" showErrorMessage="1" allowBlank="0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 transitionEvaluation="1">
    <outlinePr summaryBelow="1" summaryRight="1"/>
    <pageSetUpPr fitToPage="1"/>
  </sheetPr>
  <dimension ref="B2:AN109"/>
  <sheetViews>
    <sheetView tabSelected="1" defaultGridColor="0" topLeftCell="C1" colorId="22" zoomScale="132" zoomScaleNormal="132" workbookViewId="0">
      <selection activeCell="D3" sqref="D3:AI3"/>
    </sheetView>
  </sheetViews>
  <sheetFormatPr baseColWidth="8" defaultColWidth="9.6640625" defaultRowHeight="15.75" outlineLevelRow="2"/>
  <cols>
    <col hidden="1" outlineLevel="1" width="3.88671875" customWidth="1" style="68" min="1" max="1"/>
    <col hidden="1" outlineLevel="2" width="16.6640625" customWidth="1" style="68" min="2" max="2"/>
    <col collapsed="1" width="2.6640625" customWidth="1" style="68" min="3" max="3"/>
    <col width="4.6640625" customWidth="1" style="68" min="4" max="8"/>
    <col width="5.6640625" customWidth="1" style="68" min="9" max="10"/>
    <col width="4.6640625" customWidth="1" style="68" min="11" max="16"/>
    <col width="7" bestFit="1" customWidth="1" style="68" min="17" max="17"/>
    <col width="4.6640625" customWidth="1" style="68" min="18" max="37"/>
    <col width="5.33203125" customWidth="1" style="68" min="38" max="38"/>
    <col width="4.6640625" customWidth="1" style="68" min="39" max="39"/>
    <col width="9.6640625" customWidth="1" style="68" min="40" max="41"/>
    <col width="9.6640625" customWidth="1" style="68" min="42" max="16384"/>
  </cols>
  <sheetData>
    <row r="2" ht="24" customHeight="1">
      <c r="D2" s="93" t="inlineStr">
        <is>
          <t xml:space="preserve">HARRIS COUNTY APPRAISAL DISTRICT </t>
        </is>
      </c>
      <c r="AJ2" s="81" t="inlineStr">
        <is>
          <t>HCAD ACCT #</t>
        </is>
      </c>
    </row>
    <row r="3" ht="24" customHeight="1">
      <c r="D3" s="93" t="inlineStr">
        <is>
          <t>COMMERCIAL COST APPROACH</t>
        </is>
      </c>
      <c r="AJ3" s="81">
        <f>SELECTION!B4</f>
        <v/>
      </c>
    </row>
    <row r="4" ht="8.25" customHeight="1" thickBot="1"/>
    <row r="5" ht="20.1" customHeight="1" thickBot="1">
      <c r="D5" s="29" t="inlineStr">
        <is>
          <t>OWENERSHIP</t>
        </is>
      </c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inlineStr">
        <is>
          <t>GENERAL CHARACTERISTICS</t>
        </is>
      </c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1" t="n"/>
    </row>
    <row r="6">
      <c r="B6" s="7" t="inlineStr">
        <is>
          <t>ownership</t>
        </is>
      </c>
      <c r="D6" s="14">
        <f>(VLOOKUP(SELECTION!$B$4,SELECTION!$C$7:$BZ$7,VLOOKUP(B6,'[1]Table Name'!$O$2:$P$100,2,FALSE),FALSE))</f>
        <v/>
      </c>
      <c r="E6" s="15" t="n"/>
      <c r="F6" s="15" t="n"/>
      <c r="G6" s="15" t="n"/>
      <c r="H6" s="15" t="n"/>
      <c r="I6" s="15" t="n"/>
      <c r="J6" s="15" t="n"/>
      <c r="K6" s="16" t="n"/>
      <c r="L6" s="22" t="inlineStr">
        <is>
          <t xml:space="preserve">Situs: </t>
        </is>
      </c>
      <c r="M6" s="15" t="n"/>
      <c r="N6" s="15" t="n"/>
      <c r="O6" s="15">
        <f>D7</f>
        <v/>
      </c>
      <c r="P6" s="15" t="n"/>
      <c r="Q6" s="15" t="n"/>
      <c r="R6" s="15" t="n"/>
      <c r="S6" s="15" t="n"/>
      <c r="T6" s="15" t="n"/>
      <c r="U6" s="15" t="n"/>
      <c r="V6" s="15" t="n"/>
      <c r="W6" s="15" t="n"/>
      <c r="X6" s="16" t="n"/>
      <c r="Y6" s="22" t="inlineStr">
        <is>
          <t>State Class:</t>
        </is>
      </c>
      <c r="Z6" s="15" t="n"/>
      <c r="AA6" s="15" t="n"/>
      <c r="AB6" s="15">
        <f>CONCATENATE(VLOOKUP(SELECTION!$B$4,SELECTION!$C$7:$BZ$7,VLOOKUP(Y6,'[1]Table Name'!$O$2:$P$100,2,FALSE),FALSE)," -- ",VLOOKUP(SELECTION!$B$4,SELECTION!$C$7:$BZ$7,VLOOKUP(Y6,'[1]Table Name'!$O$2:$P$100,2,FALSE)+1,FALSE))</f>
        <v/>
      </c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6" t="n"/>
    </row>
    <row r="7">
      <c r="B7" s="68" t="inlineStr">
        <is>
          <t>Address_1</t>
        </is>
      </c>
      <c r="D7" s="17">
        <f>(VLOOKUP(SELECTION!$B$4,SELECTION!$C$7:$BZ$7,VLOOKUP(B7,'[1]Table Name'!$O$2:$P$100,2,FALSE),FALSE))</f>
        <v/>
      </c>
      <c r="E7" s="13" t="n"/>
      <c r="F7" s="13" t="n"/>
      <c r="G7" s="13" t="n"/>
      <c r="H7" s="13" t="n"/>
      <c r="I7" s="13" t="n"/>
      <c r="J7" s="13" t="n"/>
      <c r="K7" s="18" t="n"/>
      <c r="L7" s="23" t="n"/>
      <c r="M7" s="13" t="n"/>
      <c r="N7" s="13" t="n"/>
      <c r="O7" s="13">
        <f>D8</f>
        <v/>
      </c>
      <c r="P7" s="13" t="n"/>
      <c r="Q7" s="13" t="n"/>
      <c r="R7" s="13" t="n"/>
      <c r="S7" s="13" t="n"/>
      <c r="T7" s="13" t="n"/>
      <c r="U7" s="13" t="n"/>
      <c r="V7" s="13" t="n"/>
      <c r="W7" s="13" t="n"/>
      <c r="X7" s="18" t="n"/>
      <c r="Y7" s="23" t="inlineStr">
        <is>
          <t>Land Use:</t>
        </is>
      </c>
      <c r="Z7" s="13" t="n"/>
      <c r="AA7" s="13" t="n"/>
      <c r="AB7" s="13">
        <f>CONCATENATE(VLOOKUP(SELECTION!$B$4,SELECTION!$C$7:$BZ$7,VLOOKUP(Y7,'[1]Table Name'!$O$2:$P$100,2,FALSE),FALSE)," -- ",VLOOKUP(SELECTION!$B$4,SELECTION!$C$7:$BZ$7,VLOOKUP(Y7,'[1]Table Name'!$O$2:$P$100,2,FALSE)+1,FALSE))</f>
        <v/>
      </c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8" t="n"/>
    </row>
    <row r="8">
      <c r="B8" s="68" t="inlineStr">
        <is>
          <t>City</t>
        </is>
      </c>
      <c r="D8" s="17">
        <f>CONCATENATE((VLOOKUP(SELECTION!$B$4,SELECTION!$C$7:$BZ$7,VLOOKUP(B8,'[1]Table Name'!$O$2:$P$100,2,FALSE),FALSE))," TX ",(VLOOKUP(SELECTION!$B$4,SELECTION!$C$7:$BZ$7,VLOOKUP(B9,'[1]Table Name'!$O$2:$P$100,2,FALSE),FALSE)))</f>
        <v/>
      </c>
      <c r="E8" s="13" t="n"/>
      <c r="F8" s="13" t="n"/>
      <c r="G8" s="13" t="n"/>
      <c r="H8" s="13" t="n"/>
      <c r="I8" s="13" t="n"/>
      <c r="J8" s="13" t="n"/>
      <c r="K8" s="18" t="n"/>
      <c r="L8" s="23" t="inlineStr">
        <is>
          <t>Legal:</t>
        </is>
      </c>
      <c r="M8" s="13" t="n"/>
      <c r="N8" s="13" t="n"/>
      <c r="O8" s="13">
        <f>(VLOOKUP(SELECTION!$B$4,SELECTION!$C$7:$BZ$7,VLOOKUP(L8,'[1]Table Name'!$O$2:$P$100,2,FALSE),FALSE))</f>
        <v/>
      </c>
      <c r="P8" s="13" t="n"/>
      <c r="Q8" s="13" t="n"/>
      <c r="R8" s="13" t="n"/>
      <c r="S8" s="13" t="n"/>
      <c r="T8" s="13" t="n"/>
      <c r="U8" s="13" t="n"/>
      <c r="V8" s="13" t="n"/>
      <c r="W8" s="13" t="n"/>
      <c r="X8" s="18" t="n"/>
      <c r="Y8" s="23" t="inlineStr">
        <is>
          <t>Land Area:</t>
        </is>
      </c>
      <c r="Z8" s="13" t="n"/>
      <c r="AA8" s="13" t="n"/>
      <c r="AB8" s="67">
        <f>(VLOOKUP(SELECTION!$B$4,SELECTION!$C$7:$BZ$7,VLOOKUP(Y8,'[1]Table Name'!$O$2:$P$100,2,FALSE),FALSE))</f>
        <v/>
      </c>
      <c r="AD8" s="13" t="inlineStr">
        <is>
          <t>SF  /</t>
        </is>
      </c>
      <c r="AE8" s="138">
        <f>AB8/43560</f>
        <v/>
      </c>
      <c r="AG8" s="13" t="inlineStr">
        <is>
          <t>Acres</t>
        </is>
      </c>
      <c r="AH8" s="13" t="n"/>
      <c r="AI8" s="13" t="n"/>
      <c r="AJ8" s="13" t="n"/>
      <c r="AK8" s="13" t="n"/>
      <c r="AL8" s="18" t="n"/>
    </row>
    <row r="9">
      <c r="B9" s="68" t="inlineStr">
        <is>
          <t>ZIP</t>
        </is>
      </c>
      <c r="D9" s="17" t="n"/>
      <c r="E9" s="13" t="n"/>
      <c r="F9" s="13" t="n"/>
      <c r="G9" s="13" t="n"/>
      <c r="H9" s="13" t="n"/>
      <c r="I9" s="13" t="n"/>
      <c r="J9" s="13" t="n"/>
      <c r="K9" s="18" t="n"/>
      <c r="L9" s="23" t="inlineStr">
        <is>
          <t>Legal2</t>
        </is>
      </c>
      <c r="M9" s="13" t="n"/>
      <c r="N9" s="13" t="n"/>
      <c r="O9" s="13">
        <f>(VLOOKUP(SELECTION!$B$4,SELECTION!$C$7:$BZ$7,VLOOKUP(L9,'[1]Table Name'!$O$2:$P$100,2,FALSE),FALSE))</f>
        <v/>
      </c>
      <c r="P9" s="13" t="n"/>
      <c r="Q9" s="13" t="n"/>
      <c r="R9" s="13" t="n"/>
      <c r="S9" s="13" t="n"/>
      <c r="T9" s="13" t="n"/>
      <c r="U9" s="13" t="n"/>
      <c r="V9" s="13" t="n"/>
      <c r="W9" s="13" t="n"/>
      <c r="X9" s="18" t="n"/>
      <c r="Y9" s="23" t="inlineStr">
        <is>
          <t>Building Area:</t>
        </is>
      </c>
      <c r="Z9" s="13" t="n"/>
      <c r="AA9" s="13" t="n"/>
      <c r="AB9" s="67">
        <f>(VLOOKUP(SELECTION!$B$4,SELECTION!$C$7:$BZ$7,VLOOKUP(Y9,'[1]Table Name'!$O$2:$P$100,2,FALSE),FALSE))</f>
        <v/>
      </c>
      <c r="AD9" s="139" t="inlineStr">
        <is>
          <t xml:space="preserve">SF    </t>
        </is>
      </c>
      <c r="AE9" s="139" t="n"/>
      <c r="AF9" s="139" t="n"/>
      <c r="AG9" s="13" t="n"/>
      <c r="AH9" s="13" t="n"/>
      <c r="AI9" s="13" t="n"/>
      <c r="AJ9" s="13" t="n"/>
      <c r="AK9" s="13" t="n"/>
      <c r="AL9" s="18" t="n"/>
    </row>
    <row r="10" ht="17.1" customHeight="1" thickBot="1">
      <c r="D10" s="17" t="n"/>
      <c r="E10" s="13" t="n"/>
      <c r="F10" s="13" t="n"/>
      <c r="G10" s="13" t="n"/>
      <c r="H10" s="13" t="n"/>
      <c r="I10" s="13" t="n"/>
      <c r="J10" s="13" t="n"/>
      <c r="K10" s="18" t="n"/>
      <c r="L10" s="23" t="inlineStr">
        <is>
          <t>ISD:</t>
        </is>
      </c>
      <c r="M10" s="13" t="n"/>
      <c r="N10" s="13" t="n"/>
      <c r="O10" s="13">
        <f>(VLOOKUP(SELECTION!$B$4,SELECTION!$C$7:$BZ$7,VLOOKUP(L10,'[1]Table Name'!$O$2:$P$100,2,FALSE),FALSE))</f>
        <v/>
      </c>
      <c r="P10" s="13" t="n"/>
      <c r="Q10" s="13" t="n"/>
      <c r="R10" s="13" t="n"/>
      <c r="S10" s="13" t="n"/>
      <c r="T10" s="13" t="n"/>
      <c r="U10" s="13" t="n"/>
      <c r="V10" s="13" t="n"/>
      <c r="W10" s="13" t="n"/>
      <c r="X10" s="18" t="n"/>
      <c r="Y10" s="23" t="inlineStr">
        <is>
          <t>Net Ren Area:</t>
        </is>
      </c>
      <c r="Z10" s="13" t="n"/>
      <c r="AA10" s="13" t="n"/>
      <c r="AB10" s="13">
        <f>(VLOOKUP(SELECTION!$B$4,SELECTION!$C$7:$BZ$7,VLOOKUP(Y10,'[1]Table Name'!$O$2:$P$100,2,FALSE),FALSE))</f>
        <v/>
      </c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8" t="n"/>
    </row>
    <row r="11">
      <c r="D11" s="33" t="inlineStr">
        <is>
          <t>EXEMPTIONS</t>
        </is>
      </c>
      <c r="E11" s="34" t="n"/>
      <c r="F11" s="34" t="n"/>
      <c r="G11" s="34" t="n"/>
      <c r="H11" s="34" t="n"/>
      <c r="I11" s="34" t="n"/>
      <c r="J11" s="34" t="n"/>
      <c r="K11" s="35" t="n"/>
      <c r="L11" s="23" t="inlineStr">
        <is>
          <t>MKT Area:</t>
        </is>
      </c>
      <c r="M11" s="13" t="n"/>
      <c r="N11" s="13" t="n"/>
      <c r="O11" s="13">
        <f>CONCATENATE(VLOOKUP(SELECTION!$B$4,SELECTION!$C$7:$BZ$7,VLOOKUP(L11,'[1]Table Name'!$O$2:$P$100,2,FALSE),FALSE)," -- ",VLOOKUP(SELECTION!$B$4,SELECTION!$C$7:$BZ$7,VLOOKUP(L11,'[1]Table Name'!$O$2:$P$100,2,FALSE)+1,FALSE))</f>
        <v/>
      </c>
      <c r="P11" s="13" t="n"/>
      <c r="Q11" s="13" t="n"/>
      <c r="R11" s="13" t="n"/>
      <c r="S11" s="13" t="n"/>
      <c r="T11" s="13" t="n"/>
      <c r="U11" s="13" t="n"/>
      <c r="V11" s="13" t="n"/>
      <c r="W11" s="13" t="n"/>
      <c r="X11" s="18" t="n"/>
      <c r="Y11" s="23" t="inlineStr">
        <is>
          <t>Facet:</t>
        </is>
      </c>
      <c r="Z11" s="13" t="n"/>
      <c r="AA11" s="13" t="n"/>
      <c r="AB11" s="13">
        <f>(VLOOKUP(SELECTION!$B$4,SELECTION!$C$7:$BZ$7,VLOOKUP(Y11,'[1]Table Name'!$O$2:$P$100,2,FALSE),FALSE))</f>
        <v/>
      </c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8" t="n"/>
    </row>
    <row r="12">
      <c r="D12" s="69" t="n"/>
      <c r="K12" s="70" t="n"/>
      <c r="L12" s="23" t="inlineStr">
        <is>
          <t>Nbhd Grp:</t>
        </is>
      </c>
      <c r="M12" s="13" t="n"/>
      <c r="N12" s="13" t="n"/>
      <c r="O12" s="13">
        <f>(VLOOKUP(SELECTION!$B$4,SELECTION!$C$7:$BZ$7,VLOOKUP(L12,'[1]Table Name'!$O$2:$P$100,2,FALSE),FALSE))</f>
        <v/>
      </c>
      <c r="P12" s="13" t="n"/>
      <c r="Q12" s="13" t="n"/>
      <c r="R12" s="13" t="n"/>
      <c r="S12" s="13" t="n"/>
      <c r="T12" s="13" t="n"/>
      <c r="U12" s="13" t="n"/>
      <c r="V12" s="13" t="n"/>
      <c r="W12" s="13" t="n"/>
      <c r="X12" s="18" t="n"/>
      <c r="Y12" s="23" t="inlineStr">
        <is>
          <t>Key Map:</t>
        </is>
      </c>
      <c r="Z12" s="13" t="n"/>
      <c r="AA12" s="13" t="n"/>
      <c r="AB12" s="13">
        <f>(VLOOKUP(SELECTION!$B$4,SELECTION!$C$7:$BZ$7,VLOOKUP(Y12,'[1]Table Name'!$O$2:$P$100,2,FALSE),FALSE))</f>
        <v/>
      </c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8" t="n"/>
    </row>
    <row r="13" ht="17.1" customHeight="1" thickBot="1">
      <c r="D13" s="69" t="n"/>
      <c r="K13" s="70" t="n"/>
      <c r="L13" s="23" t="inlineStr">
        <is>
          <t>Nbhd:</t>
        </is>
      </c>
      <c r="M13" s="13" t="n"/>
      <c r="N13" s="13" t="n"/>
      <c r="O13" s="13">
        <f>(VLOOKUP(SELECTION!$B$4,SELECTION!$C$7:$BZ$7,VLOOKUP(L13,'[1]Table Name'!$O$2:$P$100,2,FALSE),FALSE))</f>
        <v/>
      </c>
      <c r="P13" s="13" t="n"/>
      <c r="Q13" s="13" t="n"/>
      <c r="R13" s="13" t="n"/>
      <c r="S13" s="13" t="n"/>
      <c r="T13" s="13" t="n"/>
      <c r="U13" s="13" t="n"/>
      <c r="V13" s="13" t="n"/>
      <c r="W13" s="13" t="n"/>
      <c r="X13" s="18" t="n"/>
      <c r="Y13" s="17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8" t="n"/>
    </row>
    <row r="14">
      <c r="D14" s="71" t="inlineStr">
        <is>
          <t>None</t>
        </is>
      </c>
      <c r="E14" s="72" t="n"/>
      <c r="F14" s="72" t="n"/>
      <c r="G14" s="72" t="n"/>
      <c r="H14" s="72" t="n"/>
      <c r="I14" s="72" t="n"/>
      <c r="J14" s="72" t="n"/>
      <c r="K14" s="73" t="n"/>
      <c r="L14" s="23" t="inlineStr">
        <is>
          <t>Jurisdictions:</t>
        </is>
      </c>
      <c r="M14" s="13" t="n"/>
      <c r="N14" s="13" t="n"/>
      <c r="O14" s="13">
        <f>(VLOOKUP(SELECTION!$B$4,SELECTION!$C$7:$BZ$7,VLOOKUP(L14,'[1]Table Name'!$O$2:$P$100,2,FALSE),FALSE))</f>
        <v/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8" t="n"/>
      <c r="Y14" s="17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8" t="n"/>
    </row>
    <row r="15" ht="17.1" customHeight="1" thickBot="1">
      <c r="D15" s="90" t="n"/>
      <c r="E15" s="91" t="n"/>
      <c r="F15" s="91" t="n"/>
      <c r="G15" s="91" t="n"/>
      <c r="H15" s="91" t="n"/>
      <c r="I15" s="91" t="n"/>
      <c r="J15" s="91" t="n"/>
      <c r="K15" s="92" t="n"/>
      <c r="L15" s="19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1" t="n"/>
      <c r="Y15" s="19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1" t="n"/>
    </row>
    <row r="16" ht="20.1" customHeight="1" thickBot="1">
      <c r="D16" s="29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29" t="inlineStr">
        <is>
          <t>SUMMARY</t>
        </is>
      </c>
      <c r="AD16" s="30" t="n"/>
      <c r="AE16" s="30" t="n"/>
      <c r="AF16" s="30" t="n"/>
      <c r="AG16" s="30" t="n"/>
      <c r="AH16" s="30" t="n"/>
      <c r="AI16" s="30" t="n"/>
      <c r="AJ16" s="30" t="n"/>
      <c r="AK16" s="30" t="n"/>
      <c r="AL16" s="31" t="n"/>
    </row>
    <row r="17">
      <c r="AC17" s="87">
        <f>D23</f>
        <v/>
      </c>
      <c r="AD17" s="47" t="n"/>
      <c r="AE17" s="47" t="n"/>
      <c r="AF17" s="47" t="n"/>
      <c r="AG17" s="48" t="n"/>
      <c r="AH17" s="83">
        <f>AK25+AK26</f>
        <v/>
      </c>
      <c r="AI17" s="47" t="n"/>
      <c r="AJ17" s="47" t="n"/>
      <c r="AK17" s="47" t="n"/>
      <c r="AL17" s="48" t="n"/>
    </row>
    <row r="18">
      <c r="AC18" s="62">
        <f>D27</f>
        <v/>
      </c>
      <c r="AD18" s="43" t="n"/>
      <c r="AE18" s="43" t="n"/>
      <c r="AF18" s="43" t="n"/>
      <c r="AG18" s="44" t="n"/>
      <c r="AH18" s="84">
        <f>SUM(AJ29:AL45)</f>
        <v/>
      </c>
      <c r="AI18" s="43" t="n"/>
      <c r="AJ18" s="43" t="n"/>
      <c r="AK18" s="43" t="n"/>
      <c r="AL18" s="44" t="n"/>
    </row>
    <row r="19">
      <c r="AC19" s="62">
        <f>D46</f>
        <v/>
      </c>
      <c r="AD19" s="43" t="n"/>
      <c r="AE19" s="43" t="n"/>
      <c r="AF19" s="43" t="n"/>
      <c r="AG19" s="44" t="n"/>
      <c r="AH19" s="84">
        <f>SUM(AK48:AL85)</f>
        <v/>
      </c>
      <c r="AI19" s="43" t="n"/>
      <c r="AJ19" s="43" t="n"/>
      <c r="AK19" s="43" t="n"/>
      <c r="AL19" s="44" t="n"/>
    </row>
    <row r="20" ht="17.1" customHeight="1" thickBot="1">
      <c r="AC20" s="80" t="inlineStr">
        <is>
          <t>TOTAL COST APPROACH</t>
        </is>
      </c>
      <c r="AD20" s="64" t="n"/>
      <c r="AE20" s="64" t="n"/>
      <c r="AF20" s="64" t="n"/>
      <c r="AG20" s="65" t="n"/>
      <c r="AH20" s="94">
        <f>SUM(AH17:AL19)</f>
        <v/>
      </c>
      <c r="AI20" s="64" t="n"/>
      <c r="AJ20" s="64" t="n"/>
      <c r="AK20" s="64" t="n"/>
      <c r="AL20" s="65" t="n"/>
    </row>
    <row r="21" ht="8.25" customHeight="1" thickBot="1"/>
    <row r="22" ht="20.1" customHeight="1" thickBot="1">
      <c r="D22" s="29" t="inlineStr">
        <is>
          <t>LAND LINES</t>
        </is>
      </c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  <c r="AL22" s="29" t="n"/>
    </row>
    <row r="23" ht="20.1" customHeight="1" thickBot="1">
      <c r="D23" s="76" t="inlineStr">
        <is>
          <t>MARKET VALUE LAND</t>
        </is>
      </c>
      <c r="E23" s="77" t="n"/>
      <c r="F23" s="77" t="n"/>
      <c r="G23" s="77" t="n"/>
      <c r="H23" s="77" t="n"/>
      <c r="I23" s="77" t="n"/>
      <c r="J23" s="77" t="n"/>
      <c r="K23" s="77" t="n"/>
      <c r="L23" s="77" t="n"/>
      <c r="M23" s="77" t="n"/>
      <c r="N23" s="77" t="n"/>
      <c r="O23" s="77" t="n"/>
      <c r="P23" s="77" t="n"/>
      <c r="Q23" s="77" t="n"/>
      <c r="R23" s="77" t="n"/>
      <c r="S23" s="77" t="n"/>
      <c r="T23" s="77" t="n"/>
      <c r="U23" s="77" t="n"/>
      <c r="V23" s="77" t="n"/>
      <c r="W23" s="77" t="n"/>
      <c r="X23" s="77" t="n"/>
      <c r="Y23" s="77" t="n"/>
      <c r="Z23" s="77" t="n"/>
      <c r="AA23" s="77" t="n"/>
      <c r="AB23" s="77" t="n"/>
      <c r="AC23" s="77" t="n"/>
      <c r="AD23" s="77" t="n"/>
      <c r="AE23" s="77" t="n"/>
      <c r="AF23" s="77" t="n"/>
      <c r="AG23" s="77" t="n"/>
      <c r="AH23" s="77" t="n"/>
      <c r="AI23" s="77" t="n"/>
      <c r="AJ23" s="77" t="n"/>
      <c r="AK23" s="77" t="n"/>
      <c r="AL23" s="78" t="n"/>
    </row>
    <row r="24" ht="33.75" customHeight="1">
      <c r="D24" s="28" t="inlineStr">
        <is>
          <t>LINE</t>
        </is>
      </c>
      <c r="E24" s="53" t="inlineStr">
        <is>
          <t>CODE</t>
        </is>
      </c>
      <c r="F24" s="48" t="n"/>
      <c r="G24" s="53" t="inlineStr">
        <is>
          <t>DESCRIPTION</t>
        </is>
      </c>
      <c r="H24" s="47" t="n"/>
      <c r="I24" s="47" t="n"/>
      <c r="J24" s="47" t="n"/>
      <c r="K24" s="47" t="n"/>
      <c r="L24" s="47" t="n"/>
      <c r="M24" s="47" t="n"/>
      <c r="N24" s="47" t="n"/>
      <c r="O24" s="48" t="n"/>
      <c r="P24" s="53" t="inlineStr">
        <is>
          <t>SITE CODE</t>
        </is>
      </c>
      <c r="Q24" s="48" t="n"/>
      <c r="R24" s="53" t="inlineStr">
        <is>
          <t>UNIT TYPE</t>
        </is>
      </c>
      <c r="S24" s="48" t="n"/>
      <c r="T24" s="53" t="inlineStr">
        <is>
          <t>UNITS</t>
        </is>
      </c>
      <c r="U24" s="48" t="n"/>
      <c r="V24" s="53" t="inlineStr">
        <is>
          <t>SIZE FACTOR</t>
        </is>
      </c>
      <c r="W24" s="47" t="n"/>
      <c r="X24" s="48" t="n"/>
      <c r="Y24" s="53" t="inlineStr">
        <is>
          <t>SITE FACTOR</t>
        </is>
      </c>
      <c r="Z24" s="47" t="n"/>
      <c r="AA24" s="48" t="n"/>
      <c r="AB24" s="53" t="inlineStr">
        <is>
          <t>APPR O/R REASON</t>
        </is>
      </c>
      <c r="AC24" s="47" t="n"/>
      <c r="AD24" s="48" t="n"/>
      <c r="AE24" s="53" t="inlineStr">
        <is>
          <t>TOTAL ADJ</t>
        </is>
      </c>
      <c r="AF24" s="48" t="n"/>
      <c r="AG24" s="53" t="inlineStr">
        <is>
          <t>UNIT PRICE</t>
        </is>
      </c>
      <c r="AH24" s="48" t="n"/>
      <c r="AI24" s="53" t="inlineStr">
        <is>
          <t>ADJ UNIT PRICE</t>
        </is>
      </c>
      <c r="AJ24" s="48" t="n"/>
      <c r="AK24" s="53" t="inlineStr">
        <is>
          <t>ADJ VALUE</t>
        </is>
      </c>
      <c r="AL24" s="48" t="n"/>
    </row>
    <row r="25" ht="15" customFormat="1" customHeight="1" s="1">
      <c r="B25" s="1">
        <f>SELECTION!B4</f>
        <v/>
      </c>
      <c r="D25" s="24" t="n">
        <v>1</v>
      </c>
      <c r="E25" s="52">
        <f>(VLOOKUP($B$26,SELECTION!$C$7:$CZ$7,VLOOKUP(Y$7,'[1]Table Name'!$O$2:$P$100,2,FALSE),FALSE))</f>
        <v/>
      </c>
      <c r="F25" s="44" t="n"/>
      <c r="G25" s="52">
        <f>(VLOOKUP($B$26,SELECTION!$C$7:$CZ$7,VLOOKUP(G$24,'[1]Table Name'!$O$2:$P$100,2,FALSE),FALSE))</f>
        <v/>
      </c>
      <c r="H25" s="43" t="n"/>
      <c r="I25" s="43" t="n"/>
      <c r="J25" s="43" t="n"/>
      <c r="K25" s="43" t="n"/>
      <c r="L25" s="43" t="n"/>
      <c r="M25" s="43" t="n"/>
      <c r="N25" s="43" t="n"/>
      <c r="O25" s="44" t="n"/>
      <c r="P25" s="52">
        <f>(VLOOKUP($B$26,SELECTION!$C$7:$CZ$7,VLOOKUP(P$24,'[1]Table Name'!$O$2:$P$100,2,FALSE),FALSE))</f>
        <v/>
      </c>
      <c r="Q25" s="44" t="n"/>
      <c r="R25" s="52">
        <f>(VLOOKUP($B$26,SELECTION!$C$7:$CZ$7,VLOOKUP(R$24,'[1]Table Name'!$O$2:$P$100,2,FALSE),FALSE))</f>
        <v/>
      </c>
      <c r="S25" s="44" t="n"/>
      <c r="T25" s="79">
        <f>(VLOOKUP($B$26,SELECTION!$C$7:$CZ$7,VLOOKUP(Y$8,'[1]Table Name'!$O$2:$P$100,2,FALSE),FALSE))</f>
        <v/>
      </c>
      <c r="U25" s="44" t="n"/>
      <c r="V25" s="61">
        <f>VALUE((VLOOKUP($B$26,SELECTION!$C$7:$CZ$7,VLOOKUP(V$24,'[1]Table Name'!$O$2:$P$100,2,FALSE),FALSE)))</f>
        <v/>
      </c>
      <c r="W25" s="43" t="n"/>
      <c r="X25" s="44" t="n"/>
      <c r="Y25" s="61">
        <f>VALUE((VLOOKUP($B$26,SELECTION!$C$7:$CZ$7,VLOOKUP(Y$24,'[1]Table Name'!$O$2:$P$100,2,FALSE),FALSE)))</f>
        <v/>
      </c>
      <c r="Z25" s="43" t="n"/>
      <c r="AA25" s="44" t="n"/>
      <c r="AB25" s="52" t="n"/>
      <c r="AC25" s="43" t="n"/>
      <c r="AD25" s="44" t="n"/>
      <c r="AE25" s="82">
        <f>VALUE((VLOOKUP($B$26,SELECTION!$C$7:$CZ$7,VLOOKUP(AE$24,'[1]Table Name'!$O$2:$P$100,2,FALSE),FALSE)))</f>
        <v/>
      </c>
      <c r="AF25" s="44" t="n"/>
      <c r="AG25" s="82">
        <f>VALUE((VLOOKUP($B$26,SELECTION!$C$7:$CZ$7,VLOOKUP(AG$24,'[1]Table Name'!$O$2:$P$100,2,FALSE),FALSE)))</f>
        <v/>
      </c>
      <c r="AH25" s="44" t="n"/>
      <c r="AI25" s="82">
        <f>AG25</f>
        <v/>
      </c>
      <c r="AJ25" s="44" t="n"/>
      <c r="AK25" s="59">
        <f>AI25*T25</f>
        <v/>
      </c>
      <c r="AL25" s="60" t="n"/>
      <c r="AN25" s="140" t="n"/>
    </row>
    <row r="26" ht="16.5" customFormat="1" customHeight="1" s="1" thickBot="1">
      <c r="B26" s="1">
        <f>B25</f>
        <v/>
      </c>
      <c r="D26" s="24" t="n"/>
      <c r="E26" s="52" t="n"/>
      <c r="F26" s="44" t="n"/>
      <c r="G26" s="52" t="n"/>
      <c r="H26" s="43" t="n"/>
      <c r="I26" s="43" t="n"/>
      <c r="J26" s="43" t="n"/>
      <c r="K26" s="43" t="n"/>
      <c r="L26" s="43" t="n"/>
      <c r="M26" s="43" t="n"/>
      <c r="N26" s="43" t="n"/>
      <c r="O26" s="44" t="n"/>
      <c r="P26" s="52" t="n"/>
      <c r="Q26" s="44" t="n"/>
      <c r="R26" s="52" t="n"/>
      <c r="S26" s="44" t="n"/>
      <c r="T26" s="79" t="n"/>
      <c r="U26" s="44" t="n"/>
      <c r="V26" s="61" t="n"/>
      <c r="W26" s="43" t="n"/>
      <c r="X26" s="44" t="n"/>
      <c r="Y26" s="61" t="n"/>
      <c r="Z26" s="43" t="n"/>
      <c r="AA26" s="44" t="n"/>
      <c r="AB26" s="85" t="n"/>
      <c r="AC26" s="64" t="n"/>
      <c r="AD26" s="65" t="n"/>
      <c r="AE26" s="82" t="n"/>
      <c r="AF26" s="44" t="n"/>
      <c r="AG26" s="57" t="n"/>
      <c r="AH26" s="44" t="n"/>
      <c r="AI26" s="57" t="n"/>
      <c r="AJ26" s="44" t="n"/>
      <c r="AK26" s="59" t="n"/>
      <c r="AL26" s="60" t="n"/>
      <c r="AN26" s="140" t="n"/>
    </row>
    <row r="27" ht="20.1" customFormat="1" customHeight="1" s="1" thickBot="1">
      <c r="D27" s="76" t="inlineStr">
        <is>
          <t>EXTRA FEATURES</t>
        </is>
      </c>
      <c r="E27" s="77" t="n"/>
      <c r="F27" s="77" t="n"/>
      <c r="G27" s="77" t="n"/>
      <c r="H27" s="77" t="n"/>
      <c r="I27" s="77" t="n"/>
      <c r="J27" s="77" t="n"/>
      <c r="K27" s="77" t="n"/>
      <c r="L27" s="77" t="n"/>
      <c r="M27" s="77" t="n"/>
      <c r="N27" s="77" t="n"/>
      <c r="O27" s="77" t="n"/>
      <c r="P27" s="77" t="n"/>
      <c r="Q27" s="77" t="n"/>
      <c r="R27" s="77" t="n"/>
      <c r="S27" s="77" t="n"/>
      <c r="T27" s="77" t="n"/>
      <c r="U27" s="77" t="n"/>
      <c r="V27" s="77" t="n"/>
      <c r="W27" s="77" t="n"/>
      <c r="X27" s="77" t="n"/>
      <c r="Y27" s="77" t="n"/>
      <c r="Z27" s="77" t="n"/>
      <c r="AA27" s="77" t="n"/>
      <c r="AB27" s="77" t="n"/>
      <c r="AC27" s="77" t="n"/>
      <c r="AD27" s="77" t="n"/>
      <c r="AE27" s="77" t="n"/>
      <c r="AF27" s="77" t="n"/>
      <c r="AG27" s="77" t="n"/>
      <c r="AH27" s="77" t="n"/>
      <c r="AI27" s="77" t="n"/>
      <c r="AJ27" s="77" t="n"/>
      <c r="AK27" s="77" t="n"/>
      <c r="AL27" s="78" t="n"/>
    </row>
    <row r="28" ht="17.1" customFormat="1" customHeight="1" s="1">
      <c r="D28" s="28" t="inlineStr">
        <is>
          <t>LINE</t>
        </is>
      </c>
      <c r="E28" s="53" t="inlineStr">
        <is>
          <t>DESCRIPTION</t>
        </is>
      </c>
      <c r="F28" s="47" t="n"/>
      <c r="G28" s="47" t="n"/>
      <c r="H28" s="47" t="n"/>
      <c r="I28" s="47" t="n"/>
      <c r="J28" s="47" t="n"/>
      <c r="K28" s="47" t="n"/>
      <c r="L28" s="47" t="n"/>
      <c r="M28" s="47" t="n"/>
      <c r="N28" s="48" t="n"/>
      <c r="O28" s="53" t="inlineStr">
        <is>
          <t>GRADE</t>
        </is>
      </c>
      <c r="P28" s="47" t="n"/>
      <c r="Q28" s="48" t="n"/>
      <c r="R28" s="74" t="inlineStr">
        <is>
          <t>COND CODE</t>
        </is>
      </c>
      <c r="S28" s="48" t="n"/>
      <c r="T28" s="53" t="inlineStr">
        <is>
          <t>BLDG</t>
        </is>
      </c>
      <c r="U28" s="47" t="n"/>
      <c r="V28" s="48" t="n"/>
      <c r="W28" s="53" t="inlineStr">
        <is>
          <t>UNITS</t>
        </is>
      </c>
      <c r="X28" s="47" t="n"/>
      <c r="Y28" s="47" t="n"/>
      <c r="Z28" s="48" t="n"/>
      <c r="AA28" s="53" t="inlineStr">
        <is>
          <t>UNIT PRICE</t>
        </is>
      </c>
      <c r="AB28" s="47" t="n"/>
      <c r="AC28" s="48" t="n"/>
      <c r="AD28" s="46" t="inlineStr">
        <is>
          <t>ACTUAL YEAR</t>
        </is>
      </c>
      <c r="AE28" s="47" t="n"/>
      <c r="AF28" s="48" t="n"/>
      <c r="AG28" s="53" t="inlineStr">
        <is>
          <t>PERCENT GOOD</t>
        </is>
      </c>
      <c r="AH28" s="47" t="n"/>
      <c r="AI28" s="48" t="n"/>
      <c r="AJ28" s="53" t="inlineStr">
        <is>
          <t>RCNLD</t>
        </is>
      </c>
      <c r="AK28" s="47" t="n"/>
      <c r="AL28" s="48" t="n"/>
      <c r="AM28" s="68" t="n"/>
    </row>
    <row r="29" customFormat="1" s="1">
      <c r="B29" s="68">
        <f t="array" ref="B29">IF(ISERROR(INDEX('[1]HCAD Process EF'!$D$5:$D$1004,MATCH(0,COUNTIF(B$28:B28,'[1]HCAD Process EF'!$D$5:$D$1004)+('[1]HCAD Process EF'!$E$5:$E$1004&lt;&gt;$B$26),0))),0,INDEX('[1]HCAD Process EF'!$D$5:$D$1004,MATCH(0,COUNTIF(B$28:B28,'[1]HCAD Process EF'!$D$5:$D$1004)+('[1]HCAD Process EF'!$E$5:$E$1004&lt;&gt;$B$26),0)))</f>
        <v/>
      </c>
      <c r="D29" s="24">
        <f>IF(B29="","",1)</f>
        <v/>
      </c>
      <c r="E29" s="58">
        <f>IF($B29="","",(VLOOKUP($B29,'[1]HCAD Process EF'!$D$5:$O$1004,VLOOKUP(E$28,'[1]Table Name'!$U$2:$V$30,2,FALSE),FALSE)))</f>
        <v/>
      </c>
      <c r="F29" s="43" t="n"/>
      <c r="G29" s="43" t="n"/>
      <c r="H29" s="43" t="n"/>
      <c r="I29" s="43" t="n"/>
      <c r="J29" s="43" t="n"/>
      <c r="K29" s="43" t="n"/>
      <c r="L29" s="43" t="n"/>
      <c r="M29" s="43" t="n"/>
      <c r="N29" s="44" t="n"/>
      <c r="O29" s="52">
        <f>IF($B29="","",VLOOKUP($B29,'[1]HCAD Process EF'!$D$5:$O$1004,VLOOKUP(O$28,'[1]Table Name'!$U$2:$V$19,2,FALSE),FALSE))</f>
        <v/>
      </c>
      <c r="P29" s="43" t="n"/>
      <c r="Q29" s="44" t="n"/>
      <c r="R29" s="52">
        <f>IF($B29="","",(VLOOKUP($B29,'[1]HCAD Process EF'!$D$5:$O$1004,VLOOKUP(R$28,'[1]Table Name'!$U$2:$V$30,2,FALSE),FALSE)))</f>
        <v/>
      </c>
      <c r="S29" s="44" t="n"/>
      <c r="T29" s="52">
        <f>IF($B29="","",(VLOOKUP($B29,'[1]HCAD Process EF'!$D$5:$O$1004,VLOOKUP(T$28,'[1]Table Name'!$U$2:$V$100,2,FALSE),FALSE)))</f>
        <v/>
      </c>
      <c r="U29" s="43" t="n"/>
      <c r="V29" s="44" t="n"/>
      <c r="W29" s="56">
        <f>IF($B29="","",(VLOOKUP($B29,'[1]HCAD Process EF'!$D$5:$O$1004,VLOOKUP(W$28,'[1]Table Name'!$U$2:$V$100,2,FALSE),FALSE)))</f>
        <v/>
      </c>
      <c r="X29" s="43" t="n"/>
      <c r="Y29" s="43" t="n"/>
      <c r="Z29" s="44" t="n"/>
      <c r="AA29" s="57" t="n">
        <v>33.39</v>
      </c>
      <c r="AB29" s="43" t="n"/>
      <c r="AC29" s="44" t="n"/>
      <c r="AD29" s="42" t="n">
        <v>1983</v>
      </c>
      <c r="AE29" s="43" t="n"/>
      <c r="AF29" s="44" t="n"/>
      <c r="AG29" s="54" t="n">
        <v>0.53</v>
      </c>
      <c r="AH29" s="43" t="n"/>
      <c r="AI29" s="44" t="n"/>
      <c r="AJ29" s="56">
        <f>W29*AA29*AG29</f>
        <v/>
      </c>
      <c r="AK29" s="43" t="n"/>
      <c r="AL29" s="44" t="n"/>
    </row>
    <row r="30" customFormat="1" s="1">
      <c r="B30" s="68">
        <f t="array" ref="B30">IF(ISERROR(INDEX('[1]HCAD Process EF'!$D$5:$D$1004,MATCH(0,COUNTIF(B$28:B29,'[1]HCAD Process EF'!$D$5:$D$1004)+('[1]HCAD Process EF'!$E$5:$E$1004&lt;&gt;$B$26),0))),0,INDEX('[1]HCAD Process EF'!$D$5:$D$1004,MATCH(0,COUNTIF(B$28:B29,'[1]HCAD Process EF'!$D$5:$D$1004)+('[1]HCAD Process EF'!$E$5:$E$1004&lt;&gt;$B$26),0)))</f>
        <v/>
      </c>
      <c r="D30" s="24">
        <f>IF(B30="","",D29+1)</f>
        <v/>
      </c>
      <c r="E30" s="58">
        <f>IF($B30="","",(VLOOKUP($B30,'[1]HCAD Process EF'!$D$5:$O$1004,VLOOKUP(E$28,'[1]Table Name'!$U$2:$V$30,2,FALSE),FALSE)))</f>
        <v/>
      </c>
      <c r="F30" s="43" t="n"/>
      <c r="G30" s="43" t="n"/>
      <c r="H30" s="43" t="n"/>
      <c r="I30" s="43" t="n"/>
      <c r="J30" s="43" t="n"/>
      <c r="K30" s="43" t="n"/>
      <c r="L30" s="43" t="n"/>
      <c r="M30" s="43" t="n"/>
      <c r="N30" s="44" t="n"/>
      <c r="O30" s="52">
        <f>IF($B30="","",VLOOKUP($B30,'[1]HCAD Process EF'!$D$5:$O$1004,VLOOKUP(O$28,'[1]Table Name'!$U$2:$V$19,2,FALSE),FALSE))</f>
        <v/>
      </c>
      <c r="P30" s="43" t="n"/>
      <c r="Q30" s="44" t="n"/>
      <c r="R30" s="52">
        <f>IF($B30="","",(VLOOKUP($B30,'[1]HCAD Process EF'!$D$5:$O$1004,VLOOKUP(R$28,'[1]Table Name'!$U$2:$V$30,2,FALSE),FALSE)))</f>
        <v/>
      </c>
      <c r="S30" s="44" t="n"/>
      <c r="T30" s="52">
        <f>IF($B30="","",(VLOOKUP($B30,'[1]HCAD Process EF'!$D$5:$O$1004,VLOOKUP(T$28,'[1]Table Name'!$U$2:$V$100,2,FALSE),FALSE)))</f>
        <v/>
      </c>
      <c r="U30" s="43" t="n"/>
      <c r="V30" s="44" t="n"/>
      <c r="W30" s="56">
        <f>IF($B30="","",(VLOOKUP($B30,'[1]HCAD Process EF'!$D$5:$O$1004,VLOOKUP(W$28,'[1]Table Name'!$U$2:$V$100,2,FALSE),FALSE)))</f>
        <v/>
      </c>
      <c r="X30" s="43" t="n"/>
      <c r="Y30" s="43" t="n"/>
      <c r="Z30" s="44" t="n"/>
      <c r="AA30" s="57" t="n"/>
      <c r="AB30" s="43" t="n"/>
      <c r="AC30" s="44" t="n"/>
      <c r="AD30" s="42" t="n"/>
      <c r="AE30" s="43" t="n"/>
      <c r="AF30" s="44" t="n"/>
      <c r="AG30" s="54" t="n"/>
      <c r="AH30" s="43" t="n"/>
      <c r="AI30" s="44" t="n"/>
      <c r="AJ30" s="56" t="n"/>
      <c r="AK30" s="43" t="n"/>
      <c r="AL30" s="44" t="n"/>
    </row>
    <row r="31" customFormat="1" s="1">
      <c r="B31" s="68">
        <f t="array" ref="B31">IF(ISERROR(INDEX('[1]HCAD Process EF'!$D$5:$D$1004,MATCH(0,COUNTIF(B$28:B30,'[1]HCAD Process EF'!$D$5:$D$1004)+('[1]HCAD Process EF'!$E$5:$E$1004&lt;&gt;$B$26),0))),"",INDEX('[1]HCAD Process EF'!$D$5:$D$1004,MATCH(0,COUNTIF(B$28:B30,'[1]HCAD Process EF'!$D$5:$D$1004)+('[1]HCAD Process EF'!$E$5:$E$1004&lt;&gt;$B$26),0)))</f>
        <v/>
      </c>
      <c r="D31" s="24">
        <f>IF(B31="","",D30+1)</f>
        <v/>
      </c>
      <c r="E31" s="58">
        <f>IF($B31="","",(VLOOKUP($B31,'[1]HCAD Process EF'!$D$5:$O$1004,VLOOKUP(E$28,'[1]Table Name'!$U$2:$V$30,2,FALSE),FALSE)))</f>
        <v/>
      </c>
      <c r="F31" s="43" t="n"/>
      <c r="G31" s="43" t="n"/>
      <c r="H31" s="43" t="n"/>
      <c r="I31" s="43" t="n"/>
      <c r="J31" s="43" t="n"/>
      <c r="K31" s="43" t="n"/>
      <c r="L31" s="43" t="n"/>
      <c r="M31" s="43" t="n"/>
      <c r="N31" s="44" t="n"/>
      <c r="O31" s="52">
        <f>IF($B31="","",VLOOKUP($B31,'[1]HCAD Process EF'!$D$5:$O$1004,VLOOKUP(O$28,'[1]Table Name'!$U$2:$V$19,2,FALSE),FALSE))</f>
        <v/>
      </c>
      <c r="P31" s="43" t="n"/>
      <c r="Q31" s="44" t="n"/>
      <c r="R31" s="52">
        <f>IF($B31="","",(VLOOKUP($B31,'[1]HCAD Process EF'!$D$5:$O$1004,VLOOKUP(R$28,'[1]Table Name'!$U$2:$V$30,2,FALSE),FALSE)))</f>
        <v/>
      </c>
      <c r="S31" s="44" t="n"/>
      <c r="T31" s="52">
        <f>IF($B31="","",(VLOOKUP($B31,'[1]HCAD Process EF'!$D$5:$O$1004,VLOOKUP(T$28,'[1]Table Name'!$U$2:$V$100,2,FALSE),FALSE)))</f>
        <v/>
      </c>
      <c r="U31" s="43" t="n"/>
      <c r="V31" s="44" t="n"/>
      <c r="W31" s="56">
        <f>IF($B31="","",(VLOOKUP($B31,'[1]HCAD Process EF'!$D$5:$O$1004,VLOOKUP(W$28,'[1]Table Name'!$U$2:$V$100,2,FALSE),FALSE)))</f>
        <v/>
      </c>
      <c r="X31" s="43" t="n"/>
      <c r="Y31" s="43" t="n"/>
      <c r="Z31" s="44" t="n"/>
      <c r="AA31" s="57" t="n"/>
      <c r="AB31" s="43" t="n"/>
      <c r="AC31" s="44" t="n"/>
      <c r="AD31" s="42" t="n"/>
      <c r="AE31" s="43" t="n"/>
      <c r="AF31" s="44" t="n"/>
      <c r="AG31" s="54" t="n"/>
      <c r="AH31" s="43" t="n"/>
      <c r="AI31" s="44" t="n"/>
      <c r="AJ31" s="56" t="n"/>
      <c r="AK31" s="43" t="n"/>
      <c r="AL31" s="44" t="n"/>
    </row>
    <row r="32" customFormat="1" s="1">
      <c r="B32" s="68">
        <f t="array" ref="B32">IF(ISERROR(INDEX('[1]HCAD Process EF'!$D$5:$D$1004,MATCH(0,COUNTIF(B$28:B31,'[1]HCAD Process EF'!$D$5:$D$1004)+('[1]HCAD Process EF'!$E$5:$E$1004&lt;&gt;$B$26),0))),"",INDEX('[1]HCAD Process EF'!$D$5:$D$1004,MATCH(0,COUNTIF(B$28:B31,'[1]HCAD Process EF'!$D$5:$D$1004)+('[1]HCAD Process EF'!$E$5:$E$1004&lt;&gt;$B$26),0)))</f>
        <v/>
      </c>
      <c r="D32" s="24">
        <f>IF(B32="","",D31+1)</f>
        <v/>
      </c>
      <c r="E32" s="58">
        <f>IF($B32="","",(VLOOKUP($B32,'[1]HCAD Process EF'!$D$5:$O$1004,VLOOKUP(E$28,'[1]Table Name'!$U$2:$V$30,2,FALSE),FALSE)))</f>
        <v/>
      </c>
      <c r="F32" s="43" t="n"/>
      <c r="G32" s="43" t="n"/>
      <c r="H32" s="43" t="n"/>
      <c r="I32" s="43" t="n"/>
      <c r="J32" s="43" t="n"/>
      <c r="K32" s="43" t="n"/>
      <c r="L32" s="43" t="n"/>
      <c r="M32" s="43" t="n"/>
      <c r="N32" s="44" t="n"/>
      <c r="O32" s="52">
        <f>IF($B32="","",VLOOKUP($B32,'[1]HCAD Process EF'!$D$5:$O$1004,VLOOKUP(O$28,'[1]Table Name'!$U$2:$V$19,2,FALSE),FALSE))</f>
        <v/>
      </c>
      <c r="P32" s="43" t="n"/>
      <c r="Q32" s="44" t="n"/>
      <c r="R32" s="52">
        <f>IF($B32="","",(VLOOKUP($B32,'[1]HCAD Process EF'!$D$5:$O$1004,VLOOKUP(R$28,'[1]Table Name'!$U$2:$V$30,2,FALSE),FALSE)))</f>
        <v/>
      </c>
      <c r="S32" s="44" t="n"/>
      <c r="T32" s="52">
        <f>IF($B32="","",(VLOOKUP($B32,'[1]HCAD Process EF'!$D$5:$O$1004,VLOOKUP(T$28,'[1]Table Name'!$U$2:$V$100,2,FALSE),FALSE)))</f>
        <v/>
      </c>
      <c r="U32" s="43" t="n"/>
      <c r="V32" s="44" t="n"/>
      <c r="W32" s="56">
        <f>IF($B32="","",(VLOOKUP($B32,'[1]HCAD Process EF'!$D$5:$O$1004,VLOOKUP(W$28,'[1]Table Name'!$U$2:$V$100,2,FALSE),FALSE)))</f>
        <v/>
      </c>
      <c r="X32" s="43" t="n"/>
      <c r="Y32" s="43" t="n"/>
      <c r="Z32" s="44" t="n"/>
      <c r="AA32" s="57" t="n"/>
      <c r="AB32" s="43" t="n"/>
      <c r="AC32" s="44" t="n"/>
      <c r="AD32" s="42" t="n"/>
      <c r="AE32" s="43" t="n"/>
      <c r="AF32" s="44" t="n"/>
      <c r="AG32" s="54" t="n"/>
      <c r="AH32" s="43" t="n"/>
      <c r="AI32" s="44" t="n"/>
      <c r="AJ32" s="56" t="n"/>
      <c r="AK32" s="43" t="n"/>
      <c r="AL32" s="44" t="n"/>
    </row>
    <row r="33" ht="15.75" customFormat="1" customHeight="1" s="1">
      <c r="B33" s="68">
        <f t="array" ref="B33">IF(ISERROR(INDEX('[1]HCAD Process EF'!$D$5:$D$1004,MATCH(0,COUNTIF(B$28:B32,'[1]HCAD Process EF'!$D$5:$D$1004)+('[1]HCAD Process EF'!$E$5:$E$1004&lt;&gt;$B$26),0))),"",INDEX('[1]HCAD Process EF'!$D$5:$D$1004,MATCH(0,COUNTIF(B$28:B32,'[1]HCAD Process EF'!$D$5:$D$1004)+('[1]HCAD Process EF'!$E$5:$E$1004&lt;&gt;$B$26),0)))</f>
        <v/>
      </c>
      <c r="D33" s="24">
        <f>IF(B33="","",D32+1)</f>
        <v/>
      </c>
      <c r="E33" s="58">
        <f>IF($B33="","",(VLOOKUP($B33,'[1]HCAD Process EF'!$D$5:$O$1004,VLOOKUP(E$28,'[1]Table Name'!$U$2:$V$30,2,FALSE),FALSE)))</f>
        <v/>
      </c>
      <c r="F33" s="43" t="n"/>
      <c r="G33" s="43" t="n"/>
      <c r="H33" s="43" t="n"/>
      <c r="I33" s="43" t="n"/>
      <c r="J33" s="43" t="n"/>
      <c r="K33" s="43" t="n"/>
      <c r="L33" s="43" t="n"/>
      <c r="M33" s="43" t="n"/>
      <c r="N33" s="44" t="n"/>
      <c r="O33" s="52">
        <f>IF($B33="","",VLOOKUP($B33,'[1]HCAD Process EF'!$D$5:$O$1004,VLOOKUP(O$28,'[1]Table Name'!$U$2:$V$19,2,FALSE),FALSE))</f>
        <v/>
      </c>
      <c r="P33" s="43" t="n"/>
      <c r="Q33" s="44" t="n"/>
      <c r="R33" s="52">
        <f>IF($B33="","",(VLOOKUP($B33,'[1]HCAD Process EF'!$D$5:$O$1004,VLOOKUP(R$28,'[1]Table Name'!$U$2:$V$30,2,FALSE),FALSE)))</f>
        <v/>
      </c>
      <c r="S33" s="44" t="n"/>
      <c r="T33" s="52">
        <f>IF($B33="","",(VLOOKUP($B33,'[1]HCAD Process EF'!$D$5:$O$1004,VLOOKUP(T$28,'[1]Table Name'!$U$2:$V$100,2,FALSE),FALSE)))</f>
        <v/>
      </c>
      <c r="U33" s="43" t="n"/>
      <c r="V33" s="44" t="n"/>
      <c r="W33" s="56">
        <f>IF($B33="","",(VLOOKUP($B33,'[1]HCAD Process EF'!$D$5:$O$1004,VLOOKUP(W$28,'[1]Table Name'!$U$2:$V$100,2,FALSE),FALSE)))</f>
        <v/>
      </c>
      <c r="X33" s="43" t="n"/>
      <c r="Y33" s="43" t="n"/>
      <c r="Z33" s="44" t="n"/>
      <c r="AA33" s="57" t="n"/>
      <c r="AB33" s="43" t="n"/>
      <c r="AC33" s="44" t="n"/>
      <c r="AD33" s="42" t="n"/>
      <c r="AE33" s="43" t="n"/>
      <c r="AF33" s="44" t="n"/>
      <c r="AG33" s="54" t="n"/>
      <c r="AH33" s="43" t="n"/>
      <c r="AI33" s="44" t="n"/>
      <c r="AJ33" s="56" t="n"/>
      <c r="AK33" s="43" t="n"/>
      <c r="AL33" s="44" t="n"/>
    </row>
    <row r="34" ht="15.75" customFormat="1" customHeight="1" s="1">
      <c r="B34" s="68">
        <f t="array" ref="B34">IF(ISERROR(INDEX('[1]HCAD Process EF'!$D$5:$D$1004,MATCH(0,COUNTIF(B$28:B33,'[1]HCAD Process EF'!$D$5:$D$1004)+('[1]HCAD Process EF'!$E$5:$E$1004&lt;&gt;$B$26),0))),"",INDEX('[1]HCAD Process EF'!$D$5:$D$1004,MATCH(0,COUNTIF(B$28:B33,'[1]HCAD Process EF'!$D$5:$D$1004)+('[1]HCAD Process EF'!$E$5:$E$1004&lt;&gt;$B$26),0)))</f>
        <v/>
      </c>
      <c r="D34" s="24">
        <f>IF(B34="","",D33+1)</f>
        <v/>
      </c>
      <c r="E34" s="58">
        <f>IF($B34="","",(VLOOKUP($B34,'[1]HCAD Process EF'!$D$5:$O$1004,VLOOKUP(E$28,'[1]Table Name'!$U$2:$V$30,2,FALSE),FALSE)))</f>
        <v/>
      </c>
      <c r="F34" s="43" t="n"/>
      <c r="G34" s="43" t="n"/>
      <c r="H34" s="43" t="n"/>
      <c r="I34" s="43" t="n"/>
      <c r="J34" s="43" t="n"/>
      <c r="K34" s="43" t="n"/>
      <c r="L34" s="43" t="n"/>
      <c r="M34" s="43" t="n"/>
      <c r="N34" s="44" t="n"/>
      <c r="O34" s="52">
        <f>IF($B34="","",VLOOKUP($B34,'[1]HCAD Process EF'!$D$5:$O$1004,VLOOKUP(O$28,'[1]Table Name'!$U$2:$V$19,2,FALSE),FALSE))</f>
        <v/>
      </c>
      <c r="P34" s="43" t="n"/>
      <c r="Q34" s="44" t="n"/>
      <c r="R34" s="52">
        <f>IF($B34="","",(VLOOKUP($B34,'[1]HCAD Process EF'!$D$5:$O$1004,VLOOKUP(R$28,'[1]Table Name'!$U$2:$V$30,2,FALSE),FALSE)))</f>
        <v/>
      </c>
      <c r="S34" s="44" t="n"/>
      <c r="T34" s="52">
        <f>IF($B34="","",(VLOOKUP($B34,'[1]HCAD Process EF'!$D$5:$O$1004,VLOOKUP(T$28,'[1]Table Name'!$U$2:$V$100,2,FALSE),FALSE)))</f>
        <v/>
      </c>
      <c r="U34" s="43" t="n"/>
      <c r="V34" s="44" t="n"/>
      <c r="W34" s="56">
        <f>IF($B34="","",(VLOOKUP($B34,'[1]HCAD Process EF'!$D$5:$O$1004,VLOOKUP(W$28,'[1]Table Name'!$U$2:$V$100,2,FALSE),FALSE)))</f>
        <v/>
      </c>
      <c r="X34" s="43" t="n"/>
      <c r="Y34" s="43" t="n"/>
      <c r="Z34" s="44" t="n"/>
      <c r="AA34" s="57" t="n"/>
      <c r="AB34" s="43" t="n"/>
      <c r="AC34" s="44" t="n"/>
      <c r="AD34" s="42" t="n"/>
      <c r="AE34" s="43" t="n"/>
      <c r="AF34" s="44" t="n"/>
      <c r="AG34" s="54" t="n"/>
      <c r="AH34" s="43" t="n"/>
      <c r="AI34" s="44" t="n"/>
      <c r="AJ34" s="56" t="n"/>
      <c r="AK34" s="43" t="n"/>
      <c r="AL34" s="44" t="n"/>
    </row>
    <row r="35" outlineLevel="1" customFormat="1" s="1">
      <c r="B35" s="68">
        <f t="array" ref="B35">IF(ISERROR(INDEX('[1]HCAD Process EF'!$D$5:$D$1004,MATCH(0,COUNTIF(B$28:B34,'[1]HCAD Process EF'!$D$5:$D$1004)+('[1]HCAD Process EF'!$E$5:$E$1004&lt;&gt;$B$26),0))),"",INDEX('[1]HCAD Process EF'!$D$5:$D$1004,MATCH(0,COUNTIF(B$28:B34,'[1]HCAD Process EF'!$D$5:$D$1004)+('[1]HCAD Process EF'!$E$5:$E$1004&lt;&gt;$B$26),0)))</f>
        <v/>
      </c>
      <c r="D35" s="24">
        <f>IF(B35="","",D34+1)</f>
        <v/>
      </c>
      <c r="E35" s="58">
        <f>IF($B35="","",(VLOOKUP($B35,'[1]HCAD Process EF'!$D$5:$O$1004,VLOOKUP(E$28,'[1]Table Name'!$U$2:$V$30,2,FALSE),FALSE)))</f>
        <v/>
      </c>
      <c r="F35" s="43" t="n"/>
      <c r="G35" s="43" t="n"/>
      <c r="H35" s="43" t="n"/>
      <c r="I35" s="43" t="n"/>
      <c r="J35" s="43" t="n"/>
      <c r="K35" s="43" t="n"/>
      <c r="L35" s="43" t="n"/>
      <c r="M35" s="43" t="n"/>
      <c r="N35" s="44" t="n"/>
      <c r="O35" s="52">
        <f>IF($B35="","",VLOOKUP($B35,'[1]HCAD Process EF'!$D$5:$O$1004,VLOOKUP(O$28,'[1]Table Name'!$U$2:$V$19,2,FALSE),FALSE))</f>
        <v/>
      </c>
      <c r="P35" s="43" t="n"/>
      <c r="Q35" s="44" t="n"/>
      <c r="R35" s="52">
        <f>IF($B35="","",(VLOOKUP($B35,'[1]HCAD Process EF'!$D$5:$O$1004,VLOOKUP(R$28,'[1]Table Name'!$U$2:$V$30,2,FALSE),FALSE)))</f>
        <v/>
      </c>
      <c r="S35" s="44" t="n"/>
      <c r="T35" s="52">
        <f>IF($B35="","",(VLOOKUP($B35,'[1]HCAD Process EF'!$D$5:$O$1004,VLOOKUP(T$28,'[1]Table Name'!$U$2:$V$100,2,FALSE),FALSE)))</f>
        <v/>
      </c>
      <c r="U35" s="43" t="n"/>
      <c r="V35" s="44" t="n"/>
      <c r="W35" s="56">
        <f>IF($B35="","",(VLOOKUP($B35,'[1]HCAD Process EF'!$D$5:$O$1004,VLOOKUP(W$28,'[1]Table Name'!$U$2:$V$100,2,FALSE),FALSE)))</f>
        <v/>
      </c>
      <c r="X35" s="43" t="n"/>
      <c r="Y35" s="43" t="n"/>
      <c r="Z35" s="44" t="n"/>
      <c r="AA35" s="57" t="n"/>
      <c r="AB35" s="43" t="n"/>
      <c r="AC35" s="44" t="n"/>
      <c r="AD35" s="42" t="n"/>
      <c r="AE35" s="43" t="n"/>
      <c r="AF35" s="44" t="n"/>
      <c r="AG35" s="54" t="n"/>
      <c r="AH35" s="43" t="n"/>
      <c r="AI35" s="44" t="n"/>
      <c r="AJ35" s="56" t="n"/>
      <c r="AK35" s="43" t="n"/>
      <c r="AL35" s="44" t="n"/>
    </row>
    <row r="36" outlineLevel="1" customFormat="1" s="1">
      <c r="B36" s="68">
        <f t="array" ref="B36">IF(ISERROR(INDEX('[1]HCAD Process EF'!$D$5:$D$1004,MATCH(0,COUNTIF(B$28:B35,'[1]HCAD Process EF'!$D$5:$D$1004)+('[1]HCAD Process EF'!$E$5:$E$1004&lt;&gt;$B$26),0))),"",INDEX('[1]HCAD Process EF'!$D$5:$D$1004,MATCH(0,COUNTIF(B$28:B35,'[1]HCAD Process EF'!$D$5:$D$1004)+('[1]HCAD Process EF'!$E$5:$E$1004&lt;&gt;$B$26),0)))</f>
        <v/>
      </c>
      <c r="D36" s="24">
        <f>IF(B36="","",D35+1)</f>
        <v/>
      </c>
      <c r="E36" s="58">
        <f>IF($B36="","",(VLOOKUP($B36,'[1]HCAD Process EF'!$D$5:$O$1004,VLOOKUP(E$28,'[1]Table Name'!$U$2:$V$30,2,FALSE),FALSE)))</f>
        <v/>
      </c>
      <c r="F36" s="43" t="n"/>
      <c r="G36" s="43" t="n"/>
      <c r="H36" s="43" t="n"/>
      <c r="I36" s="43" t="n"/>
      <c r="J36" s="43" t="n"/>
      <c r="K36" s="43" t="n"/>
      <c r="L36" s="43" t="n"/>
      <c r="M36" s="43" t="n"/>
      <c r="N36" s="44" t="n"/>
      <c r="O36" s="52">
        <f>IF($B36="","",VLOOKUP($B36,'[1]HCAD Process EF'!$D$5:$O$1004,VLOOKUP(O$28,'[1]Table Name'!$U$2:$V$19,2,FALSE),FALSE))</f>
        <v/>
      </c>
      <c r="P36" s="43" t="n"/>
      <c r="Q36" s="44" t="n"/>
      <c r="R36" s="52">
        <f>IF($B36="","",(VLOOKUP($B36,'[1]HCAD Process EF'!$D$5:$O$1004,VLOOKUP(R$28,'[1]Table Name'!$U$2:$V$30,2,FALSE),FALSE)))</f>
        <v/>
      </c>
      <c r="S36" s="44" t="n"/>
      <c r="T36" s="52">
        <f>IF($B36="","",(VLOOKUP($B36,'[1]HCAD Process EF'!$D$5:$O$1004,VLOOKUP(T$28,'[1]Table Name'!$U$2:$V$100,2,FALSE),FALSE)))</f>
        <v/>
      </c>
      <c r="U36" s="43" t="n"/>
      <c r="V36" s="44" t="n"/>
      <c r="W36" s="56">
        <f>IF($B36="","",(VLOOKUP($B36,'[1]HCAD Process EF'!$D$5:$O$1004,VLOOKUP(W$28,'[1]Table Name'!$U$2:$V$100,2,FALSE),FALSE)))</f>
        <v/>
      </c>
      <c r="X36" s="43" t="n"/>
      <c r="Y36" s="43" t="n"/>
      <c r="Z36" s="44" t="n"/>
      <c r="AA36" s="57" t="n">
        <v>15.08</v>
      </c>
      <c r="AB36" s="43" t="n"/>
      <c r="AC36" s="44" t="n"/>
      <c r="AD36" s="42" t="n">
        <v>2008</v>
      </c>
      <c r="AE36" s="43" t="n"/>
      <c r="AF36" s="44" t="n"/>
      <c r="AG36" s="54" t="n">
        <v>0.75</v>
      </c>
      <c r="AH36" s="43" t="n"/>
      <c r="AI36" s="44" t="n"/>
      <c r="AJ36" s="56">
        <f>W36*AA36*AG36</f>
        <v/>
      </c>
      <c r="AK36" s="43" t="n"/>
      <c r="AL36" s="44" t="n"/>
    </row>
    <row r="37" outlineLevel="1" customFormat="1" s="1">
      <c r="B37" s="68">
        <f t="array" ref="B37">IF(ISERROR(INDEX('[1]HCAD Process EF'!$D$5:$D$1004,MATCH(0,COUNTIF(B$28:B36,'[1]HCAD Process EF'!$D$5:$D$1004)+('[1]HCAD Process EF'!$E$5:$E$1004&lt;&gt;$B$26),0))),"",INDEX('[1]HCAD Process EF'!$D$5:$D$1004,MATCH(0,COUNTIF(B$28:B36,'[1]HCAD Process EF'!$D$5:$D$1004)+('[1]HCAD Process EF'!$E$5:$E$1004&lt;&gt;$B$26),0)))</f>
        <v/>
      </c>
      <c r="D37" s="24">
        <f>IF(B37="","",D36+1)</f>
        <v/>
      </c>
      <c r="E37" s="58">
        <f>IF($B37="","",(VLOOKUP($B37,'[1]HCAD Process EF'!$D$5:$O$1004,VLOOKUP(E$28,'[1]Table Name'!$U$2:$V$30,2,FALSE),FALSE)))</f>
        <v/>
      </c>
      <c r="F37" s="43" t="n"/>
      <c r="G37" s="43" t="n"/>
      <c r="H37" s="43" t="n"/>
      <c r="I37" s="43" t="n"/>
      <c r="J37" s="43" t="n"/>
      <c r="K37" s="43" t="n"/>
      <c r="L37" s="43" t="n"/>
      <c r="M37" s="43" t="n"/>
      <c r="N37" s="44" t="n"/>
      <c r="O37" s="52">
        <f>IF($B37="","",VLOOKUP($B37,'[1]HCAD Process EF'!$D$5:$O$1004,VLOOKUP(O$28,'[1]Table Name'!$U$2:$V$19,2,FALSE),FALSE))</f>
        <v/>
      </c>
      <c r="P37" s="43" t="n"/>
      <c r="Q37" s="44" t="n"/>
      <c r="R37" s="52">
        <f>IF($B37="","",(VLOOKUP($B37,'[1]HCAD Process EF'!$D$5:$O$1004,VLOOKUP(R$28,'[1]Table Name'!$U$2:$V$30,2,FALSE),FALSE)))</f>
        <v/>
      </c>
      <c r="S37" s="44" t="n"/>
      <c r="T37" s="52">
        <f>IF($B37="","",(VLOOKUP($B37,'[1]HCAD Process EF'!$D$5:$O$1004,VLOOKUP(T$28,'[1]Table Name'!$U$2:$V$100,2,FALSE),FALSE)))</f>
        <v/>
      </c>
      <c r="U37" s="43" t="n"/>
      <c r="V37" s="44" t="n"/>
      <c r="W37" s="56">
        <f>IF($B37="","",(VLOOKUP($B37,'[1]HCAD Process EF'!$D$5:$O$1004,VLOOKUP(W$28,'[1]Table Name'!$U$2:$V$100,2,FALSE),FALSE)))</f>
        <v/>
      </c>
      <c r="X37" s="43" t="n"/>
      <c r="Y37" s="43" t="n"/>
      <c r="Z37" s="44" t="n"/>
      <c r="AA37" s="57" t="n">
        <v>47.69</v>
      </c>
      <c r="AB37" s="43" t="n"/>
      <c r="AC37" s="44" t="n"/>
      <c r="AD37" s="42" t="n">
        <v>1983</v>
      </c>
      <c r="AE37" s="43" t="n"/>
      <c r="AF37" s="44" t="n"/>
      <c r="AG37" s="54" t="n">
        <v>0.53</v>
      </c>
      <c r="AH37" s="43" t="n"/>
      <c r="AI37" s="44" t="n"/>
      <c r="AJ37" s="56">
        <f>W37*AA37*AG37</f>
        <v/>
      </c>
      <c r="AK37" s="43" t="n"/>
      <c r="AL37" s="44" t="n"/>
    </row>
    <row r="38" outlineLevel="1">
      <c r="B38" s="68">
        <f t="array" ref="B38">IF(ISERROR(INDEX('[1]HCAD Process EF'!$D$5:$D$1004,MATCH(0,COUNTIF(B$28:B37,'[1]HCAD Process EF'!$D$5:$D$1004)+('[1]HCAD Process EF'!$E$5:$E$1004&lt;&gt;$B$26),0))),"",INDEX('[1]HCAD Process EF'!$D$5:$D$1004,MATCH(0,COUNTIF(B$28:B37,'[1]HCAD Process EF'!$D$5:$D$1004)+('[1]HCAD Process EF'!$E$5:$E$1004&lt;&gt;$B$26),0)))</f>
        <v/>
      </c>
      <c r="D38" s="24">
        <f>IF(B38="","",D37+1)</f>
        <v/>
      </c>
      <c r="E38" s="58">
        <f>IF($B38="","",(VLOOKUP($B38,'[1]HCAD Process EF'!$D$5:$O$1004,VLOOKUP(E$28,'[1]Table Name'!$U$2:$V$30,2,FALSE),FALSE)))</f>
        <v/>
      </c>
      <c r="F38" s="43" t="n"/>
      <c r="G38" s="43" t="n"/>
      <c r="H38" s="43" t="n"/>
      <c r="I38" s="43" t="n"/>
      <c r="J38" s="43" t="n"/>
      <c r="K38" s="43" t="n"/>
      <c r="L38" s="43" t="n"/>
      <c r="M38" s="43" t="n"/>
      <c r="N38" s="44" t="n"/>
      <c r="O38" s="52">
        <f>IF($B38="","",VLOOKUP($B38,'[1]HCAD Process EF'!$D$5:$O$1004,VLOOKUP(O$28,'[1]Table Name'!$U$2:$V$19,2,FALSE),FALSE))</f>
        <v/>
      </c>
      <c r="P38" s="43" t="n"/>
      <c r="Q38" s="44" t="n"/>
      <c r="R38" s="52">
        <f>IF($B38="","",(VLOOKUP($B38,'[1]HCAD Process EF'!$D$5:$O$1004,VLOOKUP(R$28,'[1]Table Name'!$U$2:$V$30,2,FALSE),FALSE)))</f>
        <v/>
      </c>
      <c r="S38" s="44" t="n"/>
      <c r="T38" s="52">
        <f>IF($B38="","",(VLOOKUP($B38,'[1]HCAD Process EF'!$D$5:$O$1004,VLOOKUP(T$28,'[1]Table Name'!$U$2:$V$100,2,FALSE),FALSE)))</f>
        <v/>
      </c>
      <c r="U38" s="43" t="n"/>
      <c r="V38" s="44" t="n"/>
      <c r="W38" s="56">
        <f>IF($B38="","",(VLOOKUP($B38,'[1]HCAD Process EF'!$D$5:$O$1004,VLOOKUP(W$28,'[1]Table Name'!$U$2:$V$100,2,FALSE),FALSE)))</f>
        <v/>
      </c>
      <c r="X38" s="43" t="n"/>
      <c r="Y38" s="43" t="n"/>
      <c r="Z38" s="44" t="n"/>
      <c r="AA38" s="57" t="n">
        <v>2.75</v>
      </c>
      <c r="AB38" s="43" t="n"/>
      <c r="AC38" s="44" t="n"/>
      <c r="AD38" s="42" t="n">
        <v>2005</v>
      </c>
      <c r="AE38" s="43" t="n"/>
      <c r="AF38" s="44" t="n"/>
      <c r="AG38" s="54" t="n">
        <v>0.55</v>
      </c>
      <c r="AH38" s="43" t="n"/>
      <c r="AI38" s="44" t="n"/>
      <c r="AJ38" s="56">
        <f>W38*AA38*AG38</f>
        <v/>
      </c>
      <c r="AK38" s="43" t="n"/>
      <c r="AL38" s="44" t="n"/>
    </row>
    <row r="39" outlineLevel="1" collapsed="1" ht="18" customHeight="1">
      <c r="B39" s="68">
        <f t="array" ref="B39">IF(ISERROR(INDEX('[1]HCAD Process EF'!$D$5:$D$1004,MATCH(0,COUNTIF(B$28:B38,'[1]HCAD Process EF'!$D$5:$D$1004)+('[1]HCAD Process EF'!$E$5:$E$1004&lt;&gt;$B$26),0))),"",INDEX('[1]HCAD Process EF'!$D$5:$D$1004,MATCH(0,COUNTIF(B$28:B38,'[1]HCAD Process EF'!$D$5:$D$1004)+('[1]HCAD Process EF'!$E$5:$E$1004&lt;&gt;$B$26),0)))</f>
        <v/>
      </c>
      <c r="D39" s="24">
        <f>IF(B39="","",D38+1)</f>
        <v/>
      </c>
      <c r="E39" s="58">
        <f>IF($B39="","",(VLOOKUP($B39,'[1]HCAD Process EF'!$D$5:$O$1004,VLOOKUP(E$28,'[1]Table Name'!$U$2:$V$30,2,FALSE),FALSE)))</f>
        <v/>
      </c>
      <c r="F39" s="43" t="n"/>
      <c r="G39" s="43" t="n"/>
      <c r="H39" s="43" t="n"/>
      <c r="I39" s="43" t="n"/>
      <c r="J39" s="43" t="n"/>
      <c r="K39" s="43" t="n"/>
      <c r="L39" s="43" t="n"/>
      <c r="M39" s="43" t="n"/>
      <c r="N39" s="44" t="n"/>
      <c r="O39" s="52">
        <f>IF($B39="","",VLOOKUP($B39,'[1]HCAD Process EF'!$D$5:$O$1004,VLOOKUP(O$28,'[1]Table Name'!$U$2:$V$19,2,FALSE),FALSE))</f>
        <v/>
      </c>
      <c r="P39" s="43" t="n"/>
      <c r="Q39" s="44" t="n"/>
      <c r="R39" s="52">
        <f>IF($B39="","",(VLOOKUP($B39,'[1]HCAD Process EF'!$D$5:$O$1004,VLOOKUP(R$28,'[1]Table Name'!$U$2:$V$30,2,FALSE),FALSE)))</f>
        <v/>
      </c>
      <c r="S39" s="44" t="n"/>
      <c r="T39" s="52">
        <f>IF($B39="","",(VLOOKUP($B39,'[1]HCAD Process EF'!$D$5:$O$1004,VLOOKUP(T$28,'[1]Table Name'!$U$2:$V$100,2,FALSE),FALSE)))</f>
        <v/>
      </c>
      <c r="U39" s="43" t="n"/>
      <c r="V39" s="44" t="n"/>
      <c r="W39" s="56">
        <f>IF($B39="","",(VLOOKUP($B39,'[1]HCAD Process EF'!$D$5:$O$1004,VLOOKUP(W$28,'[1]Table Name'!$U$2:$V$100,2,FALSE),FALSE)))</f>
        <v/>
      </c>
      <c r="X39" s="43" t="n"/>
      <c r="Y39" s="43" t="n"/>
      <c r="Z39" s="44" t="n"/>
      <c r="AA39" s="57" t="n">
        <v>3.25</v>
      </c>
      <c r="AB39" s="43" t="n"/>
      <c r="AC39" s="44" t="n"/>
      <c r="AD39" s="42" t="n">
        <v>1994</v>
      </c>
      <c r="AE39" s="43" t="n"/>
      <c r="AF39" s="44" t="n"/>
      <c r="AG39" s="54" t="n">
        <v>0.45</v>
      </c>
      <c r="AH39" s="43" t="n"/>
      <c r="AI39" s="44" t="n"/>
      <c r="AJ39" s="56">
        <f>W39*AA39*AG39</f>
        <v/>
      </c>
      <c r="AK39" s="43" t="n"/>
      <c r="AL39" s="44" t="n"/>
    </row>
    <row r="40" outlineLevel="1" ht="18" customHeight="1">
      <c r="B40" s="68">
        <f t="array" ref="B40">IF(ISERROR(INDEX('[1]HCAD Process EF'!$D$5:$D$1004,MATCH(0,COUNTIF(B$28:B39,'[1]HCAD Process EF'!$D$5:$D$1004)+('[1]HCAD Process EF'!$E$5:$E$1004&lt;&gt;$B$26),0))),"",INDEX('[1]HCAD Process EF'!$D$5:$D$1004,MATCH(0,COUNTIF(B$28:B39,'[1]HCAD Process EF'!$D$5:$D$1004)+('[1]HCAD Process EF'!$E$5:$E$1004&lt;&gt;$B$26),0)))</f>
        <v/>
      </c>
      <c r="D40" s="24">
        <f>IF(B40="","",D39+1)</f>
        <v/>
      </c>
      <c r="E40" s="58">
        <f>IF($B40="","",(VLOOKUP($B40,'[1]HCAD Process EF'!$D$5:$O$1004,VLOOKUP(E$28,'[1]Table Name'!$U$2:$V$30,2,FALSE),FALSE)))</f>
        <v/>
      </c>
      <c r="F40" s="43" t="n"/>
      <c r="G40" s="43" t="n"/>
      <c r="H40" s="43" t="n"/>
      <c r="I40" s="43" t="n"/>
      <c r="J40" s="43" t="n"/>
      <c r="K40" s="43" t="n"/>
      <c r="L40" s="43" t="n"/>
      <c r="M40" s="43" t="n"/>
      <c r="N40" s="44" t="n"/>
      <c r="O40" s="52">
        <f>IF($B40="","",VLOOKUP($B40,'[1]HCAD Process EF'!$D$5:$O$1004,VLOOKUP(O$28,'[1]Table Name'!$U$2:$V$19,2,FALSE),FALSE))</f>
        <v/>
      </c>
      <c r="P40" s="43" t="n"/>
      <c r="Q40" s="44" t="n"/>
      <c r="R40" s="52">
        <f>IF($B40="","",(VLOOKUP($B40,'[1]HCAD Process EF'!$D$5:$O$1004,VLOOKUP(R$28,'[1]Table Name'!$U$2:$V$30,2,FALSE),FALSE)))</f>
        <v/>
      </c>
      <c r="S40" s="44" t="n"/>
      <c r="T40" s="52">
        <f>IF($B40="","",(VLOOKUP($B40,'[1]HCAD Process EF'!$D$5:$O$1004,VLOOKUP(T$28,'[1]Table Name'!$U$2:$V$100,2,FALSE),FALSE)))</f>
        <v/>
      </c>
      <c r="U40" s="43" t="n"/>
      <c r="V40" s="44" t="n"/>
      <c r="W40" s="56">
        <f>IF($B40="","",(VLOOKUP($B40,'[1]HCAD Process EF'!$D$5:$O$1004,VLOOKUP(W$28,'[1]Table Name'!$U$2:$V$100,2,FALSE),FALSE)))</f>
        <v/>
      </c>
      <c r="X40" s="43" t="n"/>
      <c r="Y40" s="43" t="n"/>
      <c r="Z40" s="44" t="n"/>
      <c r="AA40" s="57" t="n">
        <v>3.25</v>
      </c>
      <c r="AB40" s="43" t="n"/>
      <c r="AC40" s="44" t="n"/>
      <c r="AD40" s="42" t="n">
        <v>1991</v>
      </c>
      <c r="AE40" s="43" t="n"/>
      <c r="AF40" s="44" t="n"/>
      <c r="AG40" s="54" t="n">
        <v>0.45</v>
      </c>
      <c r="AH40" s="43" t="n"/>
      <c r="AI40" s="44" t="n"/>
      <c r="AJ40" s="56">
        <f>W40*AA40*AG40</f>
        <v/>
      </c>
      <c r="AK40" s="43" t="n"/>
      <c r="AL40" s="44" t="n"/>
    </row>
    <row r="41" outlineLevel="1" ht="18" customHeight="1">
      <c r="B41" s="68">
        <f t="array" ref="B41">IF(ISERROR(INDEX('[1]HCAD Process EF'!$D$5:$D$1004,MATCH(0,COUNTIF(B$28:B40,'[1]HCAD Process EF'!$D$5:$D$1004)+('[1]HCAD Process EF'!$E$5:$E$1004&lt;&gt;$B$26),0))),"",INDEX('[1]HCAD Process EF'!$D$5:$D$1004,MATCH(0,COUNTIF(B$28:B40,'[1]HCAD Process EF'!$D$5:$D$1004)+('[1]HCAD Process EF'!$E$5:$E$1004&lt;&gt;$B$26),0)))</f>
        <v/>
      </c>
      <c r="D41" s="24">
        <f>IF(B41="","",D40+1)</f>
        <v/>
      </c>
      <c r="E41" s="58">
        <f>IF($B41="","",(VLOOKUP($B41,'[1]HCAD Process EF'!$D$5:$O$1004,VLOOKUP(E$28,'[1]Table Name'!$U$2:$V$30,2,FALSE),FALSE)))</f>
        <v/>
      </c>
      <c r="F41" s="43" t="n"/>
      <c r="G41" s="43" t="n"/>
      <c r="H41" s="43" t="n"/>
      <c r="I41" s="43" t="n"/>
      <c r="J41" s="43" t="n"/>
      <c r="K41" s="43" t="n"/>
      <c r="L41" s="43" t="n"/>
      <c r="M41" s="43" t="n"/>
      <c r="N41" s="44" t="n"/>
      <c r="O41" s="52">
        <f>IF($B41="","",VLOOKUP($B41,'[1]HCAD Process EF'!$D$5:$O$1004,VLOOKUP(O$28,'[1]Table Name'!$U$2:$V$19,2,FALSE),FALSE))</f>
        <v/>
      </c>
      <c r="P41" s="43" t="n"/>
      <c r="Q41" s="44" t="n"/>
      <c r="R41" s="52">
        <f>IF($B41="","",(VLOOKUP($B41,'[1]HCAD Process EF'!$D$5:$O$1004,VLOOKUP(R$28,'[1]Table Name'!$U$2:$V$30,2,FALSE),FALSE)))</f>
        <v/>
      </c>
      <c r="S41" s="44" t="n"/>
      <c r="T41" s="52">
        <f>IF($B41="","",(VLOOKUP($B41,'[1]HCAD Process EF'!$D$5:$O$1004,VLOOKUP(T$28,'[1]Table Name'!$U$2:$V$100,2,FALSE),FALSE)))</f>
        <v/>
      </c>
      <c r="U41" s="43" t="n"/>
      <c r="V41" s="44" t="n"/>
      <c r="W41" s="56">
        <f>IF($B41="","",(VLOOKUP($B41,'[1]HCAD Process EF'!$D$5:$O$1004,VLOOKUP(W$28,'[1]Table Name'!$U$2:$V$100,2,FALSE),FALSE)))</f>
        <v/>
      </c>
      <c r="X41" s="43" t="n"/>
      <c r="Y41" s="43" t="n"/>
      <c r="Z41" s="44" t="n"/>
      <c r="AA41" s="57" t="n">
        <v>33.39</v>
      </c>
      <c r="AB41" s="43" t="n"/>
      <c r="AC41" s="44" t="n"/>
      <c r="AD41" s="42" t="n">
        <v>1989</v>
      </c>
      <c r="AE41" s="43" t="n"/>
      <c r="AF41" s="44" t="n"/>
      <c r="AG41" s="54" t="n">
        <v>0.57</v>
      </c>
      <c r="AH41" s="43" t="n"/>
      <c r="AI41" s="44" t="n"/>
      <c r="AJ41" s="56">
        <f>W41*AA41*AG41</f>
        <v/>
      </c>
      <c r="AK41" s="43" t="n"/>
      <c r="AL41" s="44" t="n"/>
    </row>
    <row r="42" outlineLevel="1" ht="18" customHeight="1">
      <c r="B42" s="68">
        <f t="array" ref="B42">IF(ISERROR(INDEX('[1]HCAD Process EF'!$D$5:$D$1004,MATCH(0,COUNTIF(B$28:B41,'[1]HCAD Process EF'!$D$5:$D$1004)+('[1]HCAD Process EF'!$E$5:$E$1004&lt;&gt;$B$26),0))),"",INDEX('[1]HCAD Process EF'!$D$5:$D$1004,MATCH(0,COUNTIF(B$28:B41,'[1]HCAD Process EF'!$D$5:$D$1004)+('[1]HCAD Process EF'!$E$5:$E$1004&lt;&gt;$B$26),0)))</f>
        <v/>
      </c>
      <c r="D42" s="24">
        <f>IF(B42="","",D41+1)</f>
        <v/>
      </c>
      <c r="E42" s="58">
        <f>IF($B42="","",(VLOOKUP($B42,'[1]HCAD Process EF'!$D$5:$O$1004,VLOOKUP(E$28,'[1]Table Name'!$U$2:$V$30,2,FALSE),FALSE)))</f>
        <v/>
      </c>
      <c r="F42" s="43" t="n"/>
      <c r="G42" s="43" t="n"/>
      <c r="H42" s="43" t="n"/>
      <c r="I42" s="43" t="n"/>
      <c r="J42" s="43" t="n"/>
      <c r="K42" s="43" t="n"/>
      <c r="L42" s="43" t="n"/>
      <c r="M42" s="43" t="n"/>
      <c r="N42" s="44" t="n"/>
      <c r="O42" s="52">
        <f>IF($B42="","",VLOOKUP($B42,'[1]HCAD Process EF'!$D$5:$O$1004,VLOOKUP(O$28,'[1]Table Name'!$U$2:$V$19,2,FALSE),FALSE))</f>
        <v/>
      </c>
      <c r="P42" s="43" t="n"/>
      <c r="Q42" s="44" t="n"/>
      <c r="R42" s="52">
        <f>IF($B42="","",(VLOOKUP($B42,'[1]HCAD Process EF'!$D$5:$O$1004,VLOOKUP(R$28,'[1]Table Name'!$U$2:$V$30,2,FALSE),FALSE)))</f>
        <v/>
      </c>
      <c r="S42" s="44" t="n"/>
      <c r="T42" s="52">
        <f>IF($B42="","",(VLOOKUP($B42,'[1]HCAD Process EF'!$D$5:$O$1004,VLOOKUP(T$28,'[1]Table Name'!$U$2:$V$100,2,FALSE),FALSE)))</f>
        <v/>
      </c>
      <c r="U42" s="43" t="n"/>
      <c r="V42" s="44" t="n"/>
      <c r="W42" s="56">
        <f>IF($B42="","",(VLOOKUP($B42,'[1]HCAD Process EF'!$D$5:$O$1004,VLOOKUP(W$28,'[1]Table Name'!$U$2:$V$100,2,FALSE),FALSE)))</f>
        <v/>
      </c>
      <c r="X42" s="43" t="n"/>
      <c r="Y42" s="43" t="n"/>
      <c r="Z42" s="44" t="n"/>
      <c r="AA42" s="57" t="n">
        <v>33.39</v>
      </c>
      <c r="AB42" s="43" t="n"/>
      <c r="AC42" s="44" t="n"/>
      <c r="AD42" s="42" t="n">
        <v>1979</v>
      </c>
      <c r="AE42" s="43" t="n"/>
      <c r="AF42" s="44" t="n"/>
      <c r="AG42" s="54" t="n">
        <v>0.5</v>
      </c>
      <c r="AH42" s="43" t="n"/>
      <c r="AI42" s="44" t="n"/>
      <c r="AJ42" s="56">
        <f>W42*AA42*AG42</f>
        <v/>
      </c>
      <c r="AK42" s="43" t="n"/>
      <c r="AL42" s="44" t="n"/>
    </row>
    <row r="43" outlineLevel="1" ht="18" customHeight="1">
      <c r="B43" s="68">
        <f t="array" ref="B43">IF(ISERROR(INDEX('[1]HCAD Process EF'!$D$5:$D$1004,MATCH(0,COUNTIF(B$28:B42,'[1]HCAD Process EF'!$D$5:$D$1004)+('[1]HCAD Process EF'!$E$5:$E$1004&lt;&gt;$B$26),0))),"",INDEX('[1]HCAD Process EF'!$D$5:$D$1004,MATCH(0,COUNTIF(B$28:B42,'[1]HCAD Process EF'!$D$5:$D$1004)+('[1]HCAD Process EF'!$E$5:$E$1004&lt;&gt;$B$26),0)))</f>
        <v/>
      </c>
      <c r="D43" s="24">
        <f>IF(B43="","",D42+1)</f>
        <v/>
      </c>
      <c r="E43" s="58">
        <f>IF($B43="","",(VLOOKUP($B43,'[1]HCAD Process EF'!$D$5:$O$1004,VLOOKUP(E$28,'[1]Table Name'!$U$2:$V$30,2,FALSE),FALSE)))</f>
        <v/>
      </c>
      <c r="F43" s="43" t="n"/>
      <c r="G43" s="43" t="n"/>
      <c r="H43" s="43" t="n"/>
      <c r="I43" s="43" t="n"/>
      <c r="J43" s="43" t="n"/>
      <c r="K43" s="43" t="n"/>
      <c r="L43" s="43" t="n"/>
      <c r="M43" s="43" t="n"/>
      <c r="N43" s="44" t="n"/>
      <c r="O43" s="52">
        <f>IF($B43="","",VLOOKUP($B43,'[1]HCAD Process EF'!$D$5:$O$1004,VLOOKUP(O$28,'[1]Table Name'!$U$2:$V$19,2,FALSE),FALSE))</f>
        <v/>
      </c>
      <c r="P43" s="43" t="n"/>
      <c r="Q43" s="44" t="n"/>
      <c r="R43" s="52">
        <f>IF($B43="","",(VLOOKUP($B43,'[1]HCAD Process EF'!$D$5:$O$1004,VLOOKUP(R$28,'[1]Table Name'!$U$2:$V$30,2,FALSE),FALSE)))</f>
        <v/>
      </c>
      <c r="S43" s="44" t="n"/>
      <c r="T43" s="52">
        <f>IF($B43="","",(VLOOKUP($B43,'[1]HCAD Process EF'!$D$5:$O$1004,VLOOKUP(T$28,'[1]Table Name'!$U$2:$V$100,2,FALSE),FALSE)))</f>
        <v/>
      </c>
      <c r="U43" s="43" t="n"/>
      <c r="V43" s="44" t="n"/>
      <c r="W43" s="56">
        <f>IF($B43="","",(VLOOKUP($B43,'[1]HCAD Process EF'!$D$5:$O$1004,VLOOKUP(W$28,'[1]Table Name'!$U$2:$V$100,2,FALSE),FALSE)))</f>
        <v/>
      </c>
      <c r="X43" s="43" t="n"/>
      <c r="Y43" s="43" t="n"/>
      <c r="Z43" s="44" t="n"/>
      <c r="AA43" s="57" t="n">
        <v>3.25</v>
      </c>
      <c r="AB43" s="43" t="n"/>
      <c r="AC43" s="44" t="n"/>
      <c r="AD43" s="42" t="n">
        <v>1989</v>
      </c>
      <c r="AE43" s="43" t="n"/>
      <c r="AF43" s="44" t="n"/>
      <c r="AG43" s="54" t="n">
        <v>0.45</v>
      </c>
      <c r="AH43" s="43" t="n"/>
      <c r="AI43" s="44" t="n"/>
      <c r="AJ43" s="56">
        <f>W43*AA43*AG43</f>
        <v/>
      </c>
      <c r="AK43" s="43" t="n"/>
      <c r="AL43" s="44" t="n"/>
    </row>
    <row r="44" outlineLevel="1" ht="18" customHeight="1">
      <c r="B44" s="68">
        <f t="array" ref="B44">IF(ISERROR(INDEX('[1]HCAD Process EF'!$D$5:$D$1004,MATCH(0,COUNTIF(B$28:B43,'[1]HCAD Process EF'!$D$5:$D$1004)+('[1]HCAD Process EF'!$E$5:$E$1004&lt;&gt;$B$26),0))),"",INDEX('[1]HCAD Process EF'!$D$5:$D$1004,MATCH(0,COUNTIF(B$28:B43,'[1]HCAD Process EF'!$D$5:$D$1004)+('[1]HCAD Process EF'!$E$5:$E$1004&lt;&gt;$B$26),0)))</f>
        <v/>
      </c>
      <c r="D44" s="24">
        <f>IF(B44="","",D43+1)</f>
        <v/>
      </c>
      <c r="E44" s="58">
        <f>IF($B44="","",(VLOOKUP($B44,'[1]HCAD Process EF'!$D$5:$O$1004,VLOOKUP(E$28,'[1]Table Name'!$U$2:$V$30,2,FALSE),FALSE)))</f>
        <v/>
      </c>
      <c r="F44" s="43" t="n"/>
      <c r="G44" s="43" t="n"/>
      <c r="H44" s="43" t="n"/>
      <c r="I44" s="43" t="n"/>
      <c r="J44" s="43" t="n"/>
      <c r="K44" s="43" t="n"/>
      <c r="L44" s="43" t="n"/>
      <c r="M44" s="43" t="n"/>
      <c r="N44" s="44" t="n"/>
      <c r="O44" s="52">
        <f>IF($B44="","",VLOOKUP($B44,'[1]HCAD Process EF'!$D$5:$O$1004,VLOOKUP(O$28,'[1]Table Name'!$U$2:$V$19,2,FALSE),FALSE))</f>
        <v/>
      </c>
      <c r="P44" s="43" t="n"/>
      <c r="Q44" s="44" t="n"/>
      <c r="R44" s="52">
        <f>IF($B44="","",(VLOOKUP($B44,'[1]HCAD Process EF'!$D$5:$O$1004,VLOOKUP(R$28,'[1]Table Name'!$U$2:$V$30,2,FALSE),FALSE)))</f>
        <v/>
      </c>
      <c r="S44" s="44" t="n"/>
      <c r="T44" s="52">
        <f>IF($B44="","",(VLOOKUP($B44,'[1]HCAD Process EF'!$D$5:$O$1004,VLOOKUP(T$28,'[1]Table Name'!$U$2:$V$100,2,FALSE),FALSE)))</f>
        <v/>
      </c>
      <c r="U44" s="43" t="n"/>
      <c r="V44" s="44" t="n"/>
      <c r="W44" s="56">
        <f>IF($B44="","",(VLOOKUP($B44,'[1]HCAD Process EF'!$D$5:$O$1004,VLOOKUP(W$28,'[1]Table Name'!$U$2:$V$100,2,FALSE),FALSE)))</f>
        <v/>
      </c>
      <c r="X44" s="43" t="n"/>
      <c r="Y44" s="43" t="n"/>
      <c r="Z44" s="44" t="n"/>
      <c r="AA44" s="57" t="n">
        <v>3.25</v>
      </c>
      <c r="AB44" s="43" t="n"/>
      <c r="AC44" s="44" t="n"/>
      <c r="AD44" s="42" t="n">
        <v>1979</v>
      </c>
      <c r="AE44" s="43" t="n"/>
      <c r="AF44" s="44" t="n"/>
      <c r="AG44" s="54" t="n">
        <v>0.45</v>
      </c>
      <c r="AH44" s="43" t="n"/>
      <c r="AI44" s="44" t="n"/>
      <c r="AJ44" s="56">
        <f>W44*AA44*AG44</f>
        <v/>
      </c>
      <c r="AK44" s="43" t="n"/>
      <c r="AL44" s="44" t="n"/>
    </row>
    <row r="45" ht="18" customHeight="1" thickBot="1">
      <c r="B45" s="68">
        <f t="array" ref="B45">IF(ISERROR(INDEX('[1]HCAD Process EF'!$D$5:$D$1004,MATCH(0,COUNTIF(B$28:B44,'[1]HCAD Process EF'!$D$5:$D$1004)+('[1]HCAD Process EF'!$E$5:$E$1004&lt;&gt;$B$26),0))),"",INDEX('[1]HCAD Process EF'!$D$5:$D$1004,MATCH(0,COUNTIF(B$28:B44,'[1]HCAD Process EF'!$D$5:$D$1004)+('[1]HCAD Process EF'!$E$5:$E$1004&lt;&gt;$B$26),0)))</f>
        <v/>
      </c>
      <c r="D45" s="24">
        <f>IF(B45="","",D44+1)</f>
        <v/>
      </c>
      <c r="E45" s="58">
        <f>IF($B45="","",(VLOOKUP($B45,'[1]HCAD Process EF'!$D$5:$O$1004,VLOOKUP(E$28,'[1]Table Name'!$U$2:$V$30,2,FALSE),FALSE)))</f>
        <v/>
      </c>
      <c r="F45" s="43" t="n"/>
      <c r="G45" s="43" t="n"/>
      <c r="H45" s="43" t="n"/>
      <c r="I45" s="43" t="n"/>
      <c r="J45" s="43" t="n"/>
      <c r="K45" s="43" t="n"/>
      <c r="L45" s="43" t="n"/>
      <c r="M45" s="43" t="n"/>
      <c r="N45" s="44" t="n"/>
      <c r="O45" s="52">
        <f>IF($B45="","",VLOOKUP($B45,'[1]HCAD Process EF'!$D$5:$O$1004,VLOOKUP(O$28,'[1]Table Name'!$U$2:$V$19,2,FALSE),FALSE))</f>
        <v/>
      </c>
      <c r="P45" s="43" t="n"/>
      <c r="Q45" s="44" t="n"/>
      <c r="R45" s="52">
        <f>IF($B45="","",(VLOOKUP($B45,'[1]HCAD Process EF'!$D$5:$O$1004,VLOOKUP(R$28,'[1]Table Name'!$U$2:$V$30,2,FALSE),FALSE)))</f>
        <v/>
      </c>
      <c r="S45" s="44" t="n"/>
      <c r="T45" s="52">
        <f>IF($B45="","",(VLOOKUP($B45,'[1]HCAD Process EF'!$D$5:$O$1004,VLOOKUP(T$28,'[1]Table Name'!$U$2:$V$100,2,FALSE),FALSE)))</f>
        <v/>
      </c>
      <c r="U45" s="43" t="n"/>
      <c r="V45" s="44" t="n"/>
      <c r="W45" s="56">
        <f>IF($B45="","",(VLOOKUP($B45,'[1]HCAD Process EF'!$D$5:$O$1004,VLOOKUP(W$28,'[1]Table Name'!$U$2:$V$100,2,FALSE),FALSE)))</f>
        <v/>
      </c>
      <c r="X45" s="43" t="n"/>
      <c r="Y45" s="43" t="n"/>
      <c r="Z45" s="44" t="n"/>
      <c r="AA45" s="57" t="n"/>
      <c r="AB45" s="43" t="n"/>
      <c r="AC45" s="44" t="n"/>
      <c r="AD45" s="42" t="n"/>
      <c r="AE45" s="43" t="n"/>
      <c r="AF45" s="44" t="n"/>
      <c r="AG45" s="54" t="n"/>
      <c r="AH45" s="43" t="n"/>
      <c r="AI45" s="44" t="n"/>
      <c r="AJ45" s="56" t="n"/>
      <c r="AK45" s="43" t="n"/>
      <c r="AL45" s="44" t="n"/>
    </row>
    <row r="46" ht="20.1" customHeight="1" thickBot="1">
      <c r="D46" s="76" t="inlineStr">
        <is>
          <t>IMPROVEMENTS</t>
        </is>
      </c>
      <c r="E46" s="77" t="n"/>
      <c r="F46" s="77" t="n"/>
      <c r="G46" s="77" t="n"/>
      <c r="H46" s="77" t="n"/>
      <c r="I46" s="77" t="n"/>
      <c r="J46" s="77" t="n"/>
      <c r="K46" s="77" t="n"/>
      <c r="L46" s="77" t="n"/>
      <c r="M46" s="77" t="n"/>
      <c r="N46" s="77" t="n"/>
      <c r="O46" s="77" t="n"/>
      <c r="P46" s="77" t="n"/>
      <c r="Q46" s="77" t="n"/>
      <c r="R46" s="77" t="n"/>
      <c r="S46" s="77" t="n"/>
      <c r="T46" s="77" t="n"/>
      <c r="U46" s="77" t="n"/>
      <c r="V46" s="77" t="n"/>
      <c r="W46" s="77" t="n"/>
      <c r="X46" s="77" t="n"/>
      <c r="Y46" s="77" t="n"/>
      <c r="Z46" s="77" t="n"/>
      <c r="AA46" s="77" t="n"/>
      <c r="AB46" s="77" t="n"/>
      <c r="AC46" s="77" t="n"/>
      <c r="AD46" s="77" t="n"/>
      <c r="AE46" s="77" t="n"/>
      <c r="AF46" s="77" t="n"/>
      <c r="AG46" s="77" t="n"/>
      <c r="AH46" s="77" t="n"/>
      <c r="AI46" s="77" t="n"/>
      <c r="AJ46" s="77" t="n"/>
      <c r="AK46" s="77" t="n"/>
      <c r="AL46" s="78" t="n"/>
    </row>
    <row r="47" ht="51" customHeight="1">
      <c r="D47" s="28" t="inlineStr">
        <is>
          <t>BLDG</t>
        </is>
      </c>
      <c r="E47" s="53" t="inlineStr">
        <is>
          <t>TYPE</t>
        </is>
      </c>
      <c r="F47" s="47" t="n"/>
      <c r="G47" s="47" t="n"/>
      <c r="H47" s="48" t="n"/>
      <c r="I47" s="53" t="inlineStr">
        <is>
          <t xml:space="preserve">STYLE </t>
        </is>
      </c>
      <c r="J47" s="48" t="n"/>
      <c r="K47" s="53" t="inlineStr">
        <is>
          <t>QUALITY</t>
        </is>
      </c>
      <c r="L47" s="48" t="n"/>
      <c r="M47" s="53" t="inlineStr">
        <is>
          <t>ACTUAL YEAR</t>
        </is>
      </c>
      <c r="N47" s="48" t="n"/>
      <c r="O47" s="53" t="inlineStr">
        <is>
          <t>BASE AREA</t>
        </is>
      </c>
      <c r="P47" s="48" t="n"/>
      <c r="Q47" s="53" t="inlineStr">
        <is>
          <t>STRUCTUAL ELEMENTS</t>
        </is>
      </c>
      <c r="R47" s="47" t="n"/>
      <c r="S47" s="48" t="n"/>
      <c r="T47" s="53" t="inlineStr">
        <is>
          <t xml:space="preserve">WALL HEIGHT </t>
        </is>
      </c>
      <c r="U47" s="48" t="n"/>
      <c r="V47" s="53" t="inlineStr">
        <is>
          <t>BASE RATE</t>
        </is>
      </c>
      <c r="W47" s="48" t="n"/>
      <c r="X47" s="53" t="inlineStr">
        <is>
          <t>RCN ADJ PSF</t>
        </is>
      </c>
      <c r="Y47" s="48" t="n"/>
      <c r="Z47" s="53" t="inlineStr">
        <is>
          <t>PHYSICAL OBSOLESCENCE ADJUSTMENT</t>
        </is>
      </c>
      <c r="AA47" s="47" t="n"/>
      <c r="AB47" s="48" t="n"/>
      <c r="AC47" s="53" t="inlineStr">
        <is>
          <t>FUNCTIONAL OBSOLESCENCE ADJUSTMENT</t>
        </is>
      </c>
      <c r="AD47" s="47" t="n"/>
      <c r="AE47" s="48" t="n"/>
      <c r="AF47" s="53" t="inlineStr">
        <is>
          <t>ECONOMIC OBSOLESCENCE ADJUSTMENT</t>
        </is>
      </c>
      <c r="AG47" s="47" t="n"/>
      <c r="AH47" s="48" t="n"/>
      <c r="AI47" s="53" t="inlineStr">
        <is>
          <t>PERCENT GOOD</t>
        </is>
      </c>
      <c r="AJ47" s="48" t="n"/>
      <c r="AK47" s="53" t="inlineStr">
        <is>
          <t>RCNLD</t>
        </is>
      </c>
      <c r="AL47" s="48" t="n"/>
    </row>
    <row r="48" ht="30.75" customFormat="1" customHeight="1" s="12">
      <c r="B48" s="12">
        <f>SELECTION!B10</f>
        <v/>
      </c>
      <c r="D48" s="26">
        <f>IF($B48="","",(VLOOKUP($B48,SELECTION!$B$10:$CC$50,VLOOKUP(D$47,'[1]Table Name'!$O$2:$Q$100,3,FALSE),FALSE)))</f>
        <v/>
      </c>
      <c r="E48" s="45">
        <f>IF($B48="","",(VLOOKUP($B48,SELECTION!$B$10:$CC$50,VLOOKUP(E$47,'[1]Table Name'!$O$2:$Q$100,3,FALSE),FALSE)))</f>
        <v/>
      </c>
      <c r="F48" s="43" t="n"/>
      <c r="G48" s="43" t="n"/>
      <c r="H48" s="44" t="n"/>
      <c r="I48" s="45">
        <f>IF($B48="","",(VLOOKUP($B48,SELECTION!$B$10:$CC$50,VLOOKUP(I$47,'[1]Table Name'!$O$2:$Q$100,3,FALSE),FALSE)))</f>
        <v/>
      </c>
      <c r="J48" s="44" t="n"/>
      <c r="K48" s="45">
        <f>IF($B48="","",(VLOOKUP($B48,SELECTION!$B$10:$CC$50,VLOOKUP(K$47,'[1]Table Name'!$O$2:$Q$100,3,FALSE),FALSE)))</f>
        <v/>
      </c>
      <c r="L48" s="44" t="n"/>
      <c r="M48" s="45">
        <f>IF($B48="","",(VLOOKUP($B48,SELECTION!$B$10:$CC$50,VLOOKUP(M$47,'[1]Table Name'!$O$2:$Q$100,3,FALSE),FALSE)))</f>
        <v/>
      </c>
      <c r="N48" s="44" t="n"/>
      <c r="O48" s="51">
        <f>IF($B48="","",(VLOOKUP($B48,SELECTION!$B$10:$CC$50,VLOOKUP(Y$9,'[1]Table Name'!$O$2:$Q$100,3,FALSE),FALSE)))</f>
        <v/>
      </c>
      <c r="P48" s="44" t="n"/>
      <c r="Q48" s="45">
        <f>IF($B48="","",(VLOOKUP($B48,SELECTION!$B$10:$CC$50,VLOOKUP(Q$47,'[1]Table Name'!$O$2:$Q$100,3,FALSE),FALSE)))</f>
        <v/>
      </c>
      <c r="R48" s="43" t="n"/>
      <c r="S48" s="44" t="n"/>
      <c r="T48" s="45" t="n">
        <v>10</v>
      </c>
      <c r="U48" s="44" t="n"/>
      <c r="V48" s="49">
        <f>X48</f>
        <v/>
      </c>
      <c r="W48" s="44" t="n"/>
      <c r="X48" s="49">
        <f>AK48/(AI48*O48)</f>
        <v/>
      </c>
      <c r="Y48" s="44" t="n"/>
      <c r="Z48" s="45" t="inlineStr">
        <is>
          <t>100% -- Avg/Normal</t>
        </is>
      </c>
      <c r="AA48" s="43" t="n"/>
      <c r="AB48" s="44" t="n"/>
      <c r="AC48" s="45" t="inlineStr">
        <is>
          <t>100% -- Avg/Normal</t>
        </is>
      </c>
      <c r="AD48" s="43" t="n"/>
      <c r="AE48" s="44" t="n"/>
      <c r="AF48" s="45" t="inlineStr">
        <is>
          <t>100% -- Normal</t>
        </is>
      </c>
      <c r="AG48" s="43" t="n"/>
      <c r="AH48" s="44" t="n"/>
      <c r="AI48" s="55">
        <f>IF($B48="","",1-VALUE((VLOOKUP($B48,SELECTION!$B$10:$CC$50,VLOOKUP(AI$47,'[1]Table Name'!$O$2:$Q$100,3,FALSE),FALSE))))</f>
        <v/>
      </c>
      <c r="AJ48" s="44" t="n"/>
      <c r="AK48" s="50">
        <f>IF($B48="","",(VLOOKUP($B48,SELECTION!$B$10:$CC$50,VLOOKUP(AK$47,'[1]Table Name'!$O$2:$Q$100,3,FALSE),FALSE)))</f>
        <v/>
      </c>
      <c r="AL48" s="44" t="n"/>
    </row>
    <row r="49" ht="30.75" customFormat="1" customHeight="1" s="12">
      <c r="B49" s="12">
        <f>SELECTION!B11</f>
        <v/>
      </c>
      <c r="D49" s="26">
        <f>IF($B49="","",(VLOOKUP($B49,SELECTION!$B$10:$CC$50,VLOOKUP(D$47,'[1]Table Name'!$O$2:$Q$100,3,FALSE),FALSE)))</f>
        <v/>
      </c>
      <c r="E49" s="45">
        <f>IF($B49="","",(VLOOKUP($B49,SELECTION!$B$10:$CC$50,VLOOKUP(E$47,'[1]Table Name'!$O$2:$Q$100,3,FALSE),FALSE)))</f>
        <v/>
      </c>
      <c r="F49" s="43" t="n"/>
      <c r="G49" s="43" t="n"/>
      <c r="H49" s="44" t="n"/>
      <c r="I49" s="45">
        <f>IF($B49="","",(VLOOKUP($B49,SELECTION!$B$10:$CC$50,VLOOKUP(I$47,'[1]Table Name'!$O$2:$Q$100,3,FALSE),FALSE)))</f>
        <v/>
      </c>
      <c r="J49" s="44" t="n"/>
      <c r="K49" s="45">
        <f>IF($B49="","",(VLOOKUP($B49,SELECTION!$B$10:$CC$50,VLOOKUP(K$47,'[1]Table Name'!$O$2:$Q$100,3,FALSE),FALSE)))</f>
        <v/>
      </c>
      <c r="L49" s="44" t="n"/>
      <c r="M49" s="45">
        <f>IF($B49="","",(VLOOKUP($B49,SELECTION!$B$10:$CC$50,VLOOKUP(M$47,'[1]Table Name'!$O$2:$Q$100,3,FALSE),FALSE)))</f>
        <v/>
      </c>
      <c r="N49" s="44" t="n"/>
      <c r="O49" s="51">
        <f>IF($B49="","",(VLOOKUP($B49,SELECTION!$B$10:$CC$50,VLOOKUP(Y$9,'[1]Table Name'!$O$2:$Q$100,3,FALSE),FALSE)))</f>
        <v/>
      </c>
      <c r="P49" s="44" t="n"/>
      <c r="Q49" s="45">
        <f>IF($B49="","",(VLOOKUP($B49,SELECTION!$B$10:$CC$50,VLOOKUP(Q$47,'[1]Table Name'!$O$2:$Q$100,3,FALSE),FALSE)))</f>
        <v/>
      </c>
      <c r="R49" s="43" t="n"/>
      <c r="S49" s="44" t="n"/>
      <c r="T49" s="45" t="n"/>
      <c r="U49" s="44" t="n"/>
      <c r="V49" s="49" t="n"/>
      <c r="W49" s="44" t="n"/>
      <c r="X49" s="49" t="n"/>
      <c r="Y49" s="44" t="n"/>
      <c r="Z49" s="45" t="n"/>
      <c r="AA49" s="43" t="n"/>
      <c r="AB49" s="44" t="n"/>
      <c r="AC49" s="45" t="n"/>
      <c r="AD49" s="43" t="n"/>
      <c r="AE49" s="44" t="n"/>
      <c r="AF49" s="45" t="n"/>
      <c r="AG49" s="43" t="n"/>
      <c r="AH49" s="44" t="n"/>
      <c r="AI49" s="55">
        <f>IF($B49="","",1-VALUE((VLOOKUP($B49,SELECTION!$B$10:$CC$50,VLOOKUP(AI$47,'[1]Table Name'!$O$2:$Q$100,3,FALSE),FALSE))))</f>
        <v/>
      </c>
      <c r="AJ49" s="44" t="n"/>
      <c r="AK49" s="50">
        <f>IF($B49="","",(VLOOKUP($B49,SELECTION!$B$10:$CC$50,VLOOKUP(AK$47,'[1]Table Name'!$O$2:$Q$100,3,FALSE),FALSE)))</f>
        <v/>
      </c>
      <c r="AL49" s="44" t="n"/>
    </row>
    <row r="50" outlineLevel="1" ht="30.75" customFormat="1" customHeight="1" s="12">
      <c r="B50" s="12">
        <f>SELECTION!B12</f>
        <v/>
      </c>
      <c r="D50" s="26">
        <f>IF($B50="","",(VLOOKUP($B50,SELECTION!$B$10:$CC$50,VLOOKUP(D$47,'[1]Table Name'!$O$2:$Q$100,3,FALSE),FALSE)))</f>
        <v/>
      </c>
      <c r="E50" s="45">
        <f>IF($B50="","",(VLOOKUP($B50,SELECTION!$B$10:$CC$50,VLOOKUP(E$47,'[1]Table Name'!$O$2:$Q$100,3,FALSE),FALSE)))</f>
        <v/>
      </c>
      <c r="F50" s="43" t="n"/>
      <c r="G50" s="43" t="n"/>
      <c r="H50" s="44" t="n"/>
      <c r="I50" s="45">
        <f>IF($B50="","",(VLOOKUP($B50,SELECTION!$B$10:$CC$50,VLOOKUP(I$47,'[1]Table Name'!$O$2:$Q$100,3,FALSE),FALSE)))</f>
        <v/>
      </c>
      <c r="J50" s="44" t="n"/>
      <c r="K50" s="45">
        <f>IF($B50="","",(VLOOKUP($B50,SELECTION!$B$10:$CC$50,VLOOKUP(K$47,'[1]Table Name'!$O$2:$Q$100,3,FALSE),FALSE)))</f>
        <v/>
      </c>
      <c r="L50" s="44" t="n"/>
      <c r="M50" s="45">
        <f>IF($B50="","",(VLOOKUP($B50,SELECTION!$B$10:$CC$50,VLOOKUP(M$47,'[1]Table Name'!$O$2:$Q$100,3,FALSE),FALSE)))</f>
        <v/>
      </c>
      <c r="N50" s="44" t="n"/>
      <c r="O50" s="51">
        <f>IF($B50="","",(VLOOKUP($B50,SELECTION!$B$10:$CC$50,VLOOKUP(Y$9,'[1]Table Name'!$O$2:$Q$100,3,FALSE),FALSE)))</f>
        <v/>
      </c>
      <c r="P50" s="44" t="n"/>
      <c r="Q50" s="45">
        <f>IF($B50="","",(VLOOKUP($B50,SELECTION!$B$10:$CC$50,VLOOKUP(Q$47,'[1]Table Name'!$O$2:$Q$100,3,FALSE),FALSE)))</f>
        <v/>
      </c>
      <c r="R50" s="43" t="n"/>
      <c r="S50" s="44" t="n"/>
      <c r="T50" s="45" t="n">
        <v>12</v>
      </c>
      <c r="U50" s="44" t="n"/>
      <c r="V50" s="49">
        <f>X50</f>
        <v/>
      </c>
      <c r="W50" s="44" t="n"/>
      <c r="X50" s="49">
        <f>AK50/(AI50*O50)</f>
        <v/>
      </c>
      <c r="Y50" s="44" t="n"/>
      <c r="Z50" s="45" t="inlineStr">
        <is>
          <t>100% -- Avg/Normal</t>
        </is>
      </c>
      <c r="AA50" s="43" t="n"/>
      <c r="AB50" s="44" t="n"/>
      <c r="AC50" s="45" t="inlineStr">
        <is>
          <t>100% -- Avg/Normal</t>
        </is>
      </c>
      <c r="AD50" s="43" t="n"/>
      <c r="AE50" s="44" t="n"/>
      <c r="AF50" s="45" t="inlineStr">
        <is>
          <t>100% -- Normal</t>
        </is>
      </c>
      <c r="AG50" s="43" t="n"/>
      <c r="AH50" s="44" t="n"/>
      <c r="AI50" s="55">
        <f>IF($B50="","",1-VALUE((VLOOKUP($B50,SELECTION!$B$10:$CC$50,VLOOKUP(AI$47,'[1]Table Name'!$O$2:$Q$100,3,FALSE),FALSE))))</f>
        <v/>
      </c>
      <c r="AJ50" s="44" t="n"/>
      <c r="AK50" s="50">
        <f>IF($B50="","",(VLOOKUP($B50,SELECTION!$B$10:$CC$50,VLOOKUP(AK$47,'[1]Table Name'!$O$2:$Q$100,3,FALSE),FALSE)))</f>
        <v/>
      </c>
      <c r="AL50" s="44" t="n"/>
    </row>
    <row r="51" outlineLevel="1" ht="30.75" customFormat="1" customHeight="1" s="12">
      <c r="B51" s="12">
        <f>SELECTION!B13</f>
        <v/>
      </c>
      <c r="D51" s="26">
        <f>IF($B51="","",(VLOOKUP($B51,SELECTION!$B$10:$CC$50,VLOOKUP(D$47,'[1]Table Name'!$O$2:$Q$100,3,FALSE),FALSE)))</f>
        <v/>
      </c>
      <c r="E51" s="45">
        <f>IF($B51="","",(VLOOKUP($B51,SELECTION!$B$10:$CC$50,VLOOKUP(E$47,'[1]Table Name'!$O$2:$Q$100,3,FALSE),FALSE)))</f>
        <v/>
      </c>
      <c r="F51" s="43" t="n"/>
      <c r="G51" s="43" t="n"/>
      <c r="H51" s="44" t="n"/>
      <c r="I51" s="45">
        <f>IF($B51="","",(VLOOKUP($B51,SELECTION!$B$10:$CC$50,VLOOKUP(I$47,'[1]Table Name'!$O$2:$Q$100,3,FALSE),FALSE)))</f>
        <v/>
      </c>
      <c r="J51" s="44" t="n"/>
      <c r="K51" s="45">
        <f>IF($B51="","",(VLOOKUP($B51,SELECTION!$B$10:$CC$50,VLOOKUP(K$47,'[1]Table Name'!$O$2:$Q$100,3,FALSE),FALSE)))</f>
        <v/>
      </c>
      <c r="L51" s="44" t="n"/>
      <c r="M51" s="45">
        <f>IF($B51="","",(VLOOKUP($B51,SELECTION!$B$10:$CC$50,VLOOKUP(M$47,'[1]Table Name'!$O$2:$Q$100,3,FALSE),FALSE)))</f>
        <v/>
      </c>
      <c r="N51" s="44" t="n"/>
      <c r="O51" s="51">
        <f>IF($B51="","",(VLOOKUP($B51,SELECTION!$B$10:$CC$50,VLOOKUP(Y$9,'[1]Table Name'!$O$2:$Q$100,3,FALSE),FALSE)))</f>
        <v/>
      </c>
      <c r="P51" s="44" t="n"/>
      <c r="Q51" s="45">
        <f>IF($B51="","",(VLOOKUP($B51,SELECTION!$B$10:$CC$50,VLOOKUP(Q$47,'[1]Table Name'!$O$2:$Q$100,3,FALSE),FALSE)))</f>
        <v/>
      </c>
      <c r="R51" s="43" t="n"/>
      <c r="S51" s="44" t="n"/>
      <c r="T51" s="45" t="n">
        <v>22</v>
      </c>
      <c r="U51" s="44" t="n"/>
      <c r="V51" s="49">
        <f>X51</f>
        <v/>
      </c>
      <c r="W51" s="44" t="n"/>
      <c r="X51" s="49">
        <f>AK51/(AI51*O51)</f>
        <v/>
      </c>
      <c r="Y51" s="44" t="n"/>
      <c r="Z51" s="45" t="inlineStr">
        <is>
          <t>100% -- Avg/Normal</t>
        </is>
      </c>
      <c r="AA51" s="43" t="n"/>
      <c r="AB51" s="44" t="n"/>
      <c r="AC51" s="45" t="inlineStr">
        <is>
          <t>100% -- Avg/Normal</t>
        </is>
      </c>
      <c r="AD51" s="43" t="n"/>
      <c r="AE51" s="44" t="n"/>
      <c r="AF51" s="45" t="inlineStr">
        <is>
          <t>100% -- Normal</t>
        </is>
      </c>
      <c r="AG51" s="43" t="n"/>
      <c r="AH51" s="44" t="n"/>
      <c r="AI51" s="55">
        <f>IF($B51="","",1-VALUE((VLOOKUP($B51,SELECTION!$B$10:$CC$50,VLOOKUP(AI$47,'[1]Table Name'!$O$2:$Q$100,3,FALSE),FALSE))))</f>
        <v/>
      </c>
      <c r="AJ51" s="44" t="n"/>
      <c r="AK51" s="50">
        <f>IF($B51="","",(VLOOKUP($B51,SELECTION!$B$10:$CC$50,VLOOKUP(AK$47,'[1]Table Name'!$O$2:$Q$100,3,FALSE),FALSE)))</f>
        <v/>
      </c>
      <c r="AL51" s="44" t="n"/>
    </row>
    <row r="52" outlineLevel="1" ht="30.75" customFormat="1" customHeight="1" s="12">
      <c r="B52" s="12">
        <f>SELECTION!B14</f>
        <v/>
      </c>
      <c r="D52" s="26">
        <f>IF($B52="","",(VLOOKUP($B52,SELECTION!$B$10:$CC$50,VLOOKUP(D$47,'[1]Table Name'!$O$2:$Q$100,3,FALSE),FALSE)))</f>
        <v/>
      </c>
      <c r="E52" s="45">
        <f>IF($B52="","",(VLOOKUP($B52,SELECTION!$B$10:$CC$50,VLOOKUP(E$47,'[1]Table Name'!$O$2:$Q$100,3,FALSE),FALSE)))</f>
        <v/>
      </c>
      <c r="F52" s="43" t="n"/>
      <c r="G52" s="43" t="n"/>
      <c r="H52" s="44" t="n"/>
      <c r="I52" s="45">
        <f>IF($B52="","",(VLOOKUP($B52,SELECTION!$B$10:$CC$50,VLOOKUP(I$47,'[1]Table Name'!$O$2:$Q$100,3,FALSE),FALSE)))</f>
        <v/>
      </c>
      <c r="J52" s="44" t="n"/>
      <c r="K52" s="45">
        <f>IF($B52="","",(VLOOKUP($B52,SELECTION!$B$10:$CC$50,VLOOKUP(K$47,'[1]Table Name'!$O$2:$Q$100,3,FALSE),FALSE)))</f>
        <v/>
      </c>
      <c r="L52" s="44" t="n"/>
      <c r="M52" s="45">
        <f>IF($B52="","",(VLOOKUP($B52,SELECTION!$B$10:$CC$50,VLOOKUP(M$47,'[1]Table Name'!$O$2:$Q$100,3,FALSE),FALSE)))</f>
        <v/>
      </c>
      <c r="N52" s="44" t="n"/>
      <c r="O52" s="51">
        <f>IF($B52="","",(VLOOKUP($B52,SELECTION!$B$10:$CC$50,VLOOKUP(Y$9,'[1]Table Name'!$O$2:$Q$100,3,FALSE),FALSE)))</f>
        <v/>
      </c>
      <c r="P52" s="44" t="n"/>
      <c r="Q52" s="45">
        <f>IF($B52="","",(VLOOKUP($B52,SELECTION!$B$10:$CC$50,VLOOKUP(Q$47,'[1]Table Name'!$O$2:$Q$100,3,FALSE),FALSE)))</f>
        <v/>
      </c>
      <c r="R52" s="43" t="n"/>
      <c r="S52" s="44" t="n"/>
      <c r="T52" s="45" t="n">
        <v>22</v>
      </c>
      <c r="U52" s="44" t="n"/>
      <c r="V52" s="49">
        <f>X52</f>
        <v/>
      </c>
      <c r="W52" s="44" t="n"/>
      <c r="X52" s="49">
        <f>AK52/(AI52*O52)</f>
        <v/>
      </c>
      <c r="Y52" s="44" t="n"/>
      <c r="Z52" s="45" t="inlineStr">
        <is>
          <t>100% -- Avg/Normal</t>
        </is>
      </c>
      <c r="AA52" s="43" t="n"/>
      <c r="AB52" s="44" t="n"/>
      <c r="AC52" s="45" t="inlineStr">
        <is>
          <t>100% -- Avg/Normal</t>
        </is>
      </c>
      <c r="AD52" s="43" t="n"/>
      <c r="AE52" s="44" t="n"/>
      <c r="AF52" s="45" t="inlineStr">
        <is>
          <t>100% -- Normal</t>
        </is>
      </c>
      <c r="AG52" s="43" t="n"/>
      <c r="AH52" s="44" t="n"/>
      <c r="AI52" s="55">
        <f>IF($B52="","",1-VALUE((VLOOKUP($B52,SELECTION!$B$10:$CC$50,VLOOKUP(AI$47,'[1]Table Name'!$O$2:$Q$100,3,FALSE),FALSE))))</f>
        <v/>
      </c>
      <c r="AJ52" s="44" t="n"/>
      <c r="AK52" s="50">
        <f>IF($B52="","",(VLOOKUP($B52,SELECTION!$B$10:$CC$50,VLOOKUP(AK$47,'[1]Table Name'!$O$2:$Q$100,3,FALSE),FALSE)))</f>
        <v/>
      </c>
      <c r="AL52" s="44" t="n"/>
    </row>
    <row r="53" outlineLevel="1" ht="30.75" customFormat="1" customHeight="1" s="12">
      <c r="B53" s="12">
        <f>SELECTION!B15</f>
        <v/>
      </c>
      <c r="D53" s="26">
        <f>IF($B53="","",(VLOOKUP($B53,SELECTION!$B$10:$CC$50,VLOOKUP(D$47,'[1]Table Name'!$O$2:$Q$100,3,FALSE),FALSE)))</f>
        <v/>
      </c>
      <c r="E53" s="45">
        <f>IF($B53="","",(VLOOKUP($B53,SELECTION!$B$10:$CC$50,VLOOKUP(E$47,'[1]Table Name'!$O$2:$Q$100,3,FALSE),FALSE)))</f>
        <v/>
      </c>
      <c r="F53" s="43" t="n"/>
      <c r="G53" s="43" t="n"/>
      <c r="H53" s="44" t="n"/>
      <c r="I53" s="45">
        <f>IF($B53="","",(VLOOKUP($B53,SELECTION!$B$10:$CC$50,VLOOKUP(I$47,'[1]Table Name'!$O$2:$Q$100,3,FALSE),FALSE)))</f>
        <v/>
      </c>
      <c r="J53" s="44" t="n"/>
      <c r="K53" s="45">
        <f>IF($B53="","",(VLOOKUP($B53,SELECTION!$B$10:$CC$50,VLOOKUP(K$47,'[1]Table Name'!$O$2:$Q$100,3,FALSE),FALSE)))</f>
        <v/>
      </c>
      <c r="L53" s="44" t="n"/>
      <c r="M53" s="45">
        <f>IF($B53="","",(VLOOKUP($B53,SELECTION!$B$10:$CC$50,VLOOKUP(M$47,'[1]Table Name'!$O$2:$Q$100,3,FALSE),FALSE)))</f>
        <v/>
      </c>
      <c r="N53" s="44" t="n"/>
      <c r="O53" s="51">
        <f>IF($B53="","",(VLOOKUP($B53,SELECTION!$B$10:$CC$50,VLOOKUP(Y$9,'[1]Table Name'!$O$2:$Q$100,3,FALSE),FALSE)))</f>
        <v/>
      </c>
      <c r="P53" s="44" t="n"/>
      <c r="Q53" s="45">
        <f>IF($B53="","",(VLOOKUP($B53,SELECTION!$B$10:$CC$50,VLOOKUP(Q$47,'[1]Table Name'!$O$2:$Q$100,3,FALSE),FALSE)))</f>
        <v/>
      </c>
      <c r="R53" s="43" t="n"/>
      <c r="S53" s="44" t="n"/>
      <c r="T53" s="45" t="n">
        <v>18</v>
      </c>
      <c r="U53" s="44" t="n"/>
      <c r="V53" s="49">
        <f>X53</f>
        <v/>
      </c>
      <c r="W53" s="44" t="n"/>
      <c r="X53" s="49">
        <f>AK53/(AI53*O53)</f>
        <v/>
      </c>
      <c r="Y53" s="44" t="n"/>
      <c r="Z53" s="45" t="inlineStr">
        <is>
          <t>100% -- Avg/Normal</t>
        </is>
      </c>
      <c r="AA53" s="43" t="n"/>
      <c r="AB53" s="44" t="n"/>
      <c r="AC53" s="45" t="inlineStr">
        <is>
          <t>100% -- Avg/Normal</t>
        </is>
      </c>
      <c r="AD53" s="43" t="n"/>
      <c r="AE53" s="44" t="n"/>
      <c r="AF53" s="45" t="inlineStr">
        <is>
          <t>100% -- Normal</t>
        </is>
      </c>
      <c r="AG53" s="43" t="n"/>
      <c r="AH53" s="44" t="n"/>
      <c r="AI53" s="55">
        <f>IF($B53="","",1-VALUE((VLOOKUP($B53,SELECTION!$B$10:$CC$50,VLOOKUP(AI$47,'[1]Table Name'!$O$2:$Q$100,3,FALSE),FALSE))))</f>
        <v/>
      </c>
      <c r="AJ53" s="44" t="n"/>
      <c r="AK53" s="50">
        <f>IF($B53="","",(VLOOKUP($B53,SELECTION!$B$10:$CC$50,VLOOKUP(AK$47,'[1]Table Name'!$O$2:$Q$100,3,FALSE),FALSE)))</f>
        <v/>
      </c>
      <c r="AL53" s="44" t="n"/>
    </row>
    <row r="54" outlineLevel="1" ht="30.75" customFormat="1" customHeight="1" s="12">
      <c r="B54" s="12">
        <f>SELECTION!B16</f>
        <v/>
      </c>
      <c r="D54" s="26">
        <f>IF($B54="","",(VLOOKUP($B54,SELECTION!$B$10:$CC$50,VLOOKUP(D$47,'[1]Table Name'!$O$2:$Q$100,3,FALSE),FALSE)))</f>
        <v/>
      </c>
      <c r="E54" s="45">
        <f>IF($B54="","",(VLOOKUP($B54,SELECTION!$B$10:$CC$50,VLOOKUP(E$47,'[1]Table Name'!$O$2:$Q$100,3,FALSE),FALSE)))</f>
        <v/>
      </c>
      <c r="F54" s="43" t="n"/>
      <c r="G54" s="43" t="n"/>
      <c r="H54" s="44" t="n"/>
      <c r="I54" s="45">
        <f>IF($B54="","",(VLOOKUP($B54,SELECTION!$B$10:$CC$50,VLOOKUP(I$47,'[1]Table Name'!$O$2:$Q$100,3,FALSE),FALSE)))</f>
        <v/>
      </c>
      <c r="J54" s="44" t="n"/>
      <c r="K54" s="45">
        <f>IF($B54="","",(VLOOKUP($B54,SELECTION!$B$10:$CC$50,VLOOKUP(K$47,'[1]Table Name'!$O$2:$Q$100,3,FALSE),FALSE)))</f>
        <v/>
      </c>
      <c r="L54" s="44" t="n"/>
      <c r="M54" s="45">
        <f>IF($B54="","",(VLOOKUP($B54,SELECTION!$B$10:$CC$50,VLOOKUP(M$47,'[1]Table Name'!$O$2:$Q$100,3,FALSE),FALSE)))</f>
        <v/>
      </c>
      <c r="N54" s="44" t="n"/>
      <c r="O54" s="51">
        <f>IF($B54="","",(VLOOKUP($B54,SELECTION!$B$10:$CC$50,VLOOKUP(Y$9,'[1]Table Name'!$O$2:$Q$100,3,FALSE),FALSE)))</f>
        <v/>
      </c>
      <c r="P54" s="44" t="n"/>
      <c r="Q54" s="45">
        <f>IF($B54="","",(VLOOKUP($B54,SELECTION!$B$10:$CC$50,VLOOKUP(Q$47,'[1]Table Name'!$O$2:$Q$100,3,FALSE),FALSE)))</f>
        <v/>
      </c>
      <c r="R54" s="43" t="n"/>
      <c r="S54" s="44" t="n"/>
      <c r="T54" s="45" t="n">
        <v>24</v>
      </c>
      <c r="U54" s="44" t="n"/>
      <c r="V54" s="49">
        <f>X54</f>
        <v/>
      </c>
      <c r="W54" s="44" t="n"/>
      <c r="X54" s="49">
        <f>AK54/(AI54*O54)</f>
        <v/>
      </c>
      <c r="Y54" s="44" t="n"/>
      <c r="Z54" s="45" t="inlineStr">
        <is>
          <t>100% -- Avg/Normal</t>
        </is>
      </c>
      <c r="AA54" s="43" t="n"/>
      <c r="AB54" s="44" t="n"/>
      <c r="AC54" s="45" t="inlineStr">
        <is>
          <t>100% -- Avg/Normal</t>
        </is>
      </c>
      <c r="AD54" s="43" t="n"/>
      <c r="AE54" s="44" t="n"/>
      <c r="AF54" s="45" t="inlineStr">
        <is>
          <t>100% -- Normal</t>
        </is>
      </c>
      <c r="AG54" s="43" t="n"/>
      <c r="AH54" s="44" t="n"/>
      <c r="AI54" s="55">
        <f>IF($B54="","",1-VALUE((VLOOKUP($B54,SELECTION!$B$10:$CC$50,VLOOKUP(AI$47,'[1]Table Name'!$O$2:$Q$100,3,FALSE),FALSE))))</f>
        <v/>
      </c>
      <c r="AJ54" s="44" t="n"/>
      <c r="AK54" s="50">
        <f>IF($B54="","",(VLOOKUP($B54,SELECTION!$B$10:$CC$50,VLOOKUP(AK$47,'[1]Table Name'!$O$2:$Q$100,3,FALSE),FALSE)))</f>
        <v/>
      </c>
      <c r="AL54" s="44" t="n"/>
    </row>
    <row r="55" outlineLevel="1" ht="30.75" customFormat="1" customHeight="1" s="12">
      <c r="B55" s="12">
        <f>SELECTION!B17</f>
        <v/>
      </c>
      <c r="D55" s="26">
        <f>IF($B55="","",(VLOOKUP($B55,SELECTION!$B$10:$CC$50,VLOOKUP(D$47,'[1]Table Name'!$O$2:$Q$100,3,FALSE),FALSE)))</f>
        <v/>
      </c>
      <c r="E55" s="45">
        <f>IF($B55="","",(VLOOKUP($B55,SELECTION!$B$10:$CC$50,VLOOKUP(E$47,'[1]Table Name'!$O$2:$Q$100,3,FALSE),FALSE)))</f>
        <v/>
      </c>
      <c r="F55" s="43" t="n"/>
      <c r="G55" s="43" t="n"/>
      <c r="H55" s="44" t="n"/>
      <c r="I55" s="45">
        <f>IF($B55="","",(VLOOKUP($B55,SELECTION!$B$10:$CC$50,VLOOKUP(I$47,'[1]Table Name'!$O$2:$Q$100,3,FALSE),FALSE)))</f>
        <v/>
      </c>
      <c r="J55" s="44" t="n"/>
      <c r="K55" s="45">
        <f>IF($B55="","",(VLOOKUP($B55,SELECTION!$B$10:$CC$50,VLOOKUP(K$47,'[1]Table Name'!$O$2:$Q$100,3,FALSE),FALSE)))</f>
        <v/>
      </c>
      <c r="L55" s="44" t="n"/>
      <c r="M55" s="45">
        <f>IF($B55="","",(VLOOKUP($B55,SELECTION!$B$10:$CC$50,VLOOKUP(M$47,'[1]Table Name'!$O$2:$Q$100,3,FALSE),FALSE)))</f>
        <v/>
      </c>
      <c r="N55" s="44" t="n"/>
      <c r="O55" s="51">
        <f>IF($B55="","",(VLOOKUP($B55,SELECTION!$B$10:$CC$50,VLOOKUP(Y$9,'[1]Table Name'!$O$2:$Q$100,3,FALSE),FALSE)))</f>
        <v/>
      </c>
      <c r="P55" s="44" t="n"/>
      <c r="Q55" s="45">
        <f>IF($B55="","",(VLOOKUP($B55,SELECTION!$B$10:$CC$50,VLOOKUP(Q$47,'[1]Table Name'!$O$2:$Q$100,3,FALSE),FALSE)))</f>
        <v/>
      </c>
      <c r="R55" s="43" t="n"/>
      <c r="S55" s="44" t="n"/>
      <c r="T55" s="45" t="n">
        <v>24</v>
      </c>
      <c r="U55" s="44" t="n"/>
      <c r="V55" s="49">
        <f>X55</f>
        <v/>
      </c>
      <c r="W55" s="44" t="n"/>
      <c r="X55" s="49">
        <f>AK55/(AI55*O55)</f>
        <v/>
      </c>
      <c r="Y55" s="44" t="n"/>
      <c r="Z55" s="45" t="inlineStr">
        <is>
          <t>100% -- Avg/Normal</t>
        </is>
      </c>
      <c r="AA55" s="43" t="n"/>
      <c r="AB55" s="44" t="n"/>
      <c r="AC55" s="45" t="inlineStr">
        <is>
          <t>100% -- Avg/Normal</t>
        </is>
      </c>
      <c r="AD55" s="43" t="n"/>
      <c r="AE55" s="44" t="n"/>
      <c r="AF55" s="45" t="inlineStr">
        <is>
          <t>100% -- Normal</t>
        </is>
      </c>
      <c r="AG55" s="43" t="n"/>
      <c r="AH55" s="44" t="n"/>
      <c r="AI55" s="55">
        <f>IF($B55="","",1-VALUE((VLOOKUP($B55,SELECTION!$B$10:$CC$50,VLOOKUP(AI$47,'[1]Table Name'!$O$2:$Q$100,3,FALSE),FALSE))))</f>
        <v/>
      </c>
      <c r="AJ55" s="44" t="n"/>
      <c r="AK55" s="50">
        <f>IF($B55="","",(VLOOKUP($B55,SELECTION!$B$10:$CC$50,VLOOKUP(AK$47,'[1]Table Name'!$O$2:$Q$100,3,FALSE),FALSE)))</f>
        <v/>
      </c>
      <c r="AL55" s="44" t="n"/>
    </row>
    <row r="56" outlineLevel="1" ht="30.75" customFormat="1" customHeight="1" s="12">
      <c r="B56" s="12">
        <f>SELECTION!B18</f>
        <v/>
      </c>
      <c r="D56" s="26">
        <f>IF($B56="","",(VLOOKUP($B56,SELECTION!$B$10:$CC$50,VLOOKUP(D$47,'[1]Table Name'!$O$2:$Q$100,3,FALSE),FALSE)))</f>
        <v/>
      </c>
      <c r="E56" s="45">
        <f>IF($B56="","",(VLOOKUP($B56,SELECTION!$B$10:$CC$50,VLOOKUP(E$47,'[1]Table Name'!$O$2:$Q$100,3,FALSE),FALSE)))</f>
        <v/>
      </c>
      <c r="F56" s="43" t="n"/>
      <c r="G56" s="43" t="n"/>
      <c r="H56" s="44" t="n"/>
      <c r="I56" s="45">
        <f>IF($B56="","",(VLOOKUP($B56,SELECTION!$B$10:$CC$50,VLOOKUP(I$47,'[1]Table Name'!$O$2:$Q$100,3,FALSE),FALSE)))</f>
        <v/>
      </c>
      <c r="J56" s="44" t="n"/>
      <c r="K56" s="45">
        <f>IF($B56="","",(VLOOKUP($B56,SELECTION!$B$10:$CC$50,VLOOKUP(K$47,'[1]Table Name'!$O$2:$Q$100,3,FALSE),FALSE)))</f>
        <v/>
      </c>
      <c r="L56" s="44" t="n"/>
      <c r="M56" s="45">
        <f>IF($B56="","",(VLOOKUP($B56,SELECTION!$B$10:$CC$50,VLOOKUP(M$47,'[1]Table Name'!$O$2:$Q$100,3,FALSE),FALSE)))</f>
        <v/>
      </c>
      <c r="N56" s="44" t="n"/>
      <c r="O56" s="51">
        <f>IF($B56="","",(VLOOKUP($B56,SELECTION!$B$10:$CC$50,VLOOKUP(Y$9,'[1]Table Name'!$O$2:$Q$100,3,FALSE),FALSE)))</f>
        <v/>
      </c>
      <c r="P56" s="44" t="n"/>
      <c r="Q56" s="45">
        <f>IF($B56="","",(VLOOKUP($B56,SELECTION!$B$10:$CC$50,VLOOKUP(Q$47,'[1]Table Name'!$O$2:$Q$100,3,FALSE),FALSE)))</f>
        <v/>
      </c>
      <c r="R56" s="43" t="n"/>
      <c r="S56" s="44" t="n"/>
      <c r="T56" s="45" t="n">
        <v>18</v>
      </c>
      <c r="U56" s="44" t="n"/>
      <c r="V56" s="49">
        <f>X56</f>
        <v/>
      </c>
      <c r="W56" s="44" t="n"/>
      <c r="X56" s="49">
        <f>AK56/(AI56*O56)</f>
        <v/>
      </c>
      <c r="Y56" s="44" t="n"/>
      <c r="Z56" s="45" t="inlineStr">
        <is>
          <t>100% -- Avg/Normal</t>
        </is>
      </c>
      <c r="AA56" s="43" t="n"/>
      <c r="AB56" s="44" t="n"/>
      <c r="AC56" s="45" t="inlineStr">
        <is>
          <t>100% -- Avg/Normal</t>
        </is>
      </c>
      <c r="AD56" s="43" t="n"/>
      <c r="AE56" s="44" t="n"/>
      <c r="AF56" s="45" t="inlineStr">
        <is>
          <t>100% -- Normal</t>
        </is>
      </c>
      <c r="AG56" s="43" t="n"/>
      <c r="AH56" s="44" t="n"/>
      <c r="AI56" s="55">
        <f>IF($B56="","",1-VALUE((VLOOKUP($B56,SELECTION!$B$10:$CC$50,VLOOKUP(AI$47,'[1]Table Name'!$O$2:$Q$100,3,FALSE),FALSE))))</f>
        <v/>
      </c>
      <c r="AJ56" s="44" t="n"/>
      <c r="AK56" s="50">
        <f>IF($B56="","",(VLOOKUP($B56,SELECTION!$B$10:$CC$50,VLOOKUP(AK$47,'[1]Table Name'!$O$2:$Q$100,3,FALSE),FALSE)))</f>
        <v/>
      </c>
      <c r="AL56" s="44" t="n"/>
    </row>
    <row r="57" hidden="1" outlineLevel="2" ht="30.75" customFormat="1" customHeight="1" s="12">
      <c r="B57" s="12">
        <f>SELECTION!B19</f>
        <v/>
      </c>
      <c r="D57" s="26">
        <f>IF($B57="","",(VLOOKUP($B57,SELECTION!$B$10:$CC$50,VLOOKUP(D$47,'[1]Table Name'!$O$2:$Q$100,3,FALSE),FALSE)))</f>
        <v/>
      </c>
      <c r="E57" s="45">
        <f>IF($B57="","",(VLOOKUP($B57,SELECTION!$B$10:$CC$50,VLOOKUP(E$47,'[1]Table Name'!$O$2:$Q$100,3,FALSE),FALSE)))</f>
        <v/>
      </c>
      <c r="F57" s="43" t="n"/>
      <c r="G57" s="43" t="n"/>
      <c r="H57" s="44" t="n"/>
      <c r="I57" s="45">
        <f>IF($B57="","",(VLOOKUP($B57,SELECTION!$B$10:$CC$50,VLOOKUP(I$47,'[1]Table Name'!$O$2:$Q$100,3,FALSE),FALSE)))</f>
        <v/>
      </c>
      <c r="J57" s="44" t="n"/>
      <c r="K57" s="45">
        <f>IF($B57="","",(VLOOKUP($B57,SELECTION!$B$10:$CC$50,VLOOKUP(K$47,'[1]Table Name'!$O$2:$Q$100,3,FALSE),FALSE)))</f>
        <v/>
      </c>
      <c r="L57" s="44" t="n"/>
      <c r="M57" s="45">
        <f>IF($B57="","",(VLOOKUP($B57,SELECTION!$B$10:$CC$50,VLOOKUP(M$47,'[1]Table Name'!$O$2:$Q$100,3,FALSE),FALSE)))</f>
        <v/>
      </c>
      <c r="N57" s="44" t="n"/>
      <c r="O57" s="51">
        <f>IF($B57="","",(VLOOKUP($B57,SELECTION!$B$10:$CC$50,VLOOKUP(Y$9,'[1]Table Name'!$O$2:$Q$100,3,FALSE),FALSE)))</f>
        <v/>
      </c>
      <c r="P57" s="44" t="n"/>
      <c r="Q57" s="45">
        <f>IF($B57="","",(VLOOKUP($B57,SELECTION!$B$10:$CC$50,VLOOKUP(Q$47,'[1]Table Name'!$O$2:$Q$100,3,FALSE),FALSE)))</f>
        <v/>
      </c>
      <c r="R57" s="43" t="n"/>
      <c r="S57" s="44" t="n"/>
      <c r="T57" s="45" t="n"/>
      <c r="U57" s="44" t="n"/>
      <c r="V57" s="49" t="n"/>
      <c r="W57" s="44" t="n"/>
      <c r="X57" s="49" t="n"/>
      <c r="Y57" s="44" t="n"/>
      <c r="Z57" s="45" t="n"/>
      <c r="AA57" s="43" t="n"/>
      <c r="AB57" s="44" t="n"/>
      <c r="AC57" s="45" t="n"/>
      <c r="AD57" s="43" t="n"/>
      <c r="AE57" s="44" t="n"/>
      <c r="AF57" s="45" t="n"/>
      <c r="AG57" s="43" t="n"/>
      <c r="AH57" s="44" t="n"/>
      <c r="AI57" s="55">
        <f>IF($B57="","",1-VALUE((VLOOKUP($B57,SELECTION!$B$10:$CC$50,VLOOKUP(AI$47,'[1]Table Name'!$O$2:$Q$100,3,FALSE),FALSE))))</f>
        <v/>
      </c>
      <c r="AJ57" s="44" t="n"/>
      <c r="AK57" s="50">
        <f>IF($B57="","",(VLOOKUP($B57,SELECTION!$B$10:$CC$50,VLOOKUP(AK$47,'[1]Table Name'!$O$2:$Q$100,3,FALSE),FALSE)))</f>
        <v/>
      </c>
      <c r="AL57" s="44" t="n"/>
    </row>
    <row r="58" hidden="1" outlineLevel="2" ht="30.75" customFormat="1" customHeight="1" s="12">
      <c r="B58" s="12">
        <f>SELECTION!B20</f>
        <v/>
      </c>
      <c r="D58" s="26">
        <f>IF($B58="","",(VLOOKUP($B58,SELECTION!$B$10:$CC$50,VLOOKUP(D$47,'[1]Table Name'!$O$2:$Q$100,3,FALSE),FALSE)))</f>
        <v/>
      </c>
      <c r="E58" s="45">
        <f>IF($B58="","",(VLOOKUP($B58,SELECTION!$B$10:$CC$50,VLOOKUP(E$47,'[1]Table Name'!$O$2:$Q$100,3,FALSE),FALSE)))</f>
        <v/>
      </c>
      <c r="F58" s="43" t="n"/>
      <c r="G58" s="43" t="n"/>
      <c r="H58" s="44" t="n"/>
      <c r="I58" s="45">
        <f>IF($B58="","",(VLOOKUP($B58,SELECTION!$B$10:$CC$50,VLOOKUP(I$47,'[1]Table Name'!$O$2:$Q$100,3,FALSE),FALSE)))</f>
        <v/>
      </c>
      <c r="J58" s="44" t="n"/>
      <c r="K58" s="45">
        <f>IF($B58="","",(VLOOKUP($B58,SELECTION!$B$10:$CC$50,VLOOKUP(K$47,'[1]Table Name'!$O$2:$Q$100,3,FALSE),FALSE)))</f>
        <v/>
      </c>
      <c r="L58" s="44" t="n"/>
      <c r="M58" s="45">
        <f>IF($B58="","",(VLOOKUP($B58,SELECTION!$B$10:$CC$50,VLOOKUP(M$47,'[1]Table Name'!$O$2:$Q$100,3,FALSE),FALSE)))</f>
        <v/>
      </c>
      <c r="N58" s="44" t="n"/>
      <c r="O58" s="51">
        <f>IF($B58="","",(VLOOKUP($B58,SELECTION!$B$10:$CC$50,VLOOKUP(Y$9,'[1]Table Name'!$O$2:$Q$100,3,FALSE),FALSE)))</f>
        <v/>
      </c>
      <c r="P58" s="44" t="n"/>
      <c r="Q58" s="45">
        <f>IF($B58="","",(VLOOKUP($B58,SELECTION!$B$10:$CC$50,VLOOKUP(Q$47,'[1]Table Name'!$O$2:$Q$100,3,FALSE),FALSE)))</f>
        <v/>
      </c>
      <c r="R58" s="43" t="n"/>
      <c r="S58" s="44" t="n"/>
      <c r="T58" s="45" t="n"/>
      <c r="U58" s="44" t="n"/>
      <c r="V58" s="49" t="n"/>
      <c r="W58" s="44" t="n"/>
      <c r="X58" s="49" t="n"/>
      <c r="Y58" s="44" t="n"/>
      <c r="Z58" s="45" t="n"/>
      <c r="AA58" s="43" t="n"/>
      <c r="AB58" s="44" t="n"/>
      <c r="AC58" s="45" t="n"/>
      <c r="AD58" s="43" t="n"/>
      <c r="AE58" s="44" t="n"/>
      <c r="AF58" s="45" t="n"/>
      <c r="AG58" s="43" t="n"/>
      <c r="AH58" s="44" t="n"/>
      <c r="AI58" s="55">
        <f>IF($B58="","",1-VALUE((VLOOKUP($B58,SELECTION!$B$10:$CC$50,VLOOKUP(AI$47,'[1]Table Name'!$O$2:$Q$100,3,FALSE),FALSE))))</f>
        <v/>
      </c>
      <c r="AJ58" s="44" t="n"/>
      <c r="AK58" s="50">
        <f>IF($B58="","",(VLOOKUP($B58,SELECTION!$B$10:$CC$50,VLOOKUP(AK$47,'[1]Table Name'!$O$2:$Q$100,3,FALSE),FALSE)))</f>
        <v/>
      </c>
      <c r="AL58" s="44" t="n"/>
    </row>
    <row r="59" hidden="1" outlineLevel="2" ht="30.75" customFormat="1" customHeight="1" s="12">
      <c r="B59" s="12">
        <f>SELECTION!B21</f>
        <v/>
      </c>
      <c r="D59" s="26">
        <f>IF($B59="","",(VLOOKUP($B59,SELECTION!$B$10:$CC$50,VLOOKUP(D$47,'[1]Table Name'!$O$2:$Q$100,3,FALSE),FALSE)))</f>
        <v/>
      </c>
      <c r="E59" s="45">
        <f>IF($B59="","",(VLOOKUP($B59,SELECTION!$B$10:$CC$50,VLOOKUP(E$47,'[1]Table Name'!$O$2:$Q$100,3,FALSE),FALSE)))</f>
        <v/>
      </c>
      <c r="F59" s="43" t="n"/>
      <c r="G59" s="43" t="n"/>
      <c r="H59" s="44" t="n"/>
      <c r="I59" s="45">
        <f>IF($B59="","",(VLOOKUP($B59,SELECTION!$B$10:$CC$50,VLOOKUP(I$47,'[1]Table Name'!$O$2:$Q$100,3,FALSE),FALSE)))</f>
        <v/>
      </c>
      <c r="J59" s="44" t="n"/>
      <c r="K59" s="45">
        <f>IF($B59="","",(VLOOKUP($B59,SELECTION!$B$10:$CC$50,VLOOKUP(K$47,'[1]Table Name'!$O$2:$Q$100,3,FALSE),FALSE)))</f>
        <v/>
      </c>
      <c r="L59" s="44" t="n"/>
      <c r="M59" s="45">
        <f>IF($B59="","",(VLOOKUP($B59,SELECTION!$B$10:$CC$50,VLOOKUP(M$47,'[1]Table Name'!$O$2:$Q$100,3,FALSE),FALSE)))</f>
        <v/>
      </c>
      <c r="N59" s="44" t="n"/>
      <c r="O59" s="51">
        <f>IF($B59="","",(VLOOKUP($B59,SELECTION!$B$10:$CC$50,VLOOKUP(Y$9,'[1]Table Name'!$O$2:$Q$100,3,FALSE),FALSE)))</f>
        <v/>
      </c>
      <c r="P59" s="44" t="n"/>
      <c r="Q59" s="45">
        <f>IF($B59="","",(VLOOKUP($B59,SELECTION!$B$10:$CC$50,VLOOKUP(Q$47,'[1]Table Name'!$O$2:$Q$100,3,FALSE),FALSE)))</f>
        <v/>
      </c>
      <c r="R59" s="43" t="n"/>
      <c r="S59" s="44" t="n"/>
      <c r="T59" s="45" t="n"/>
      <c r="U59" s="44" t="n"/>
      <c r="V59" s="49" t="n"/>
      <c r="W59" s="44" t="n"/>
      <c r="X59" s="49" t="n"/>
      <c r="Y59" s="44" t="n"/>
      <c r="Z59" s="45" t="n"/>
      <c r="AA59" s="43" t="n"/>
      <c r="AB59" s="44" t="n"/>
      <c r="AC59" s="45" t="n"/>
      <c r="AD59" s="43" t="n"/>
      <c r="AE59" s="44" t="n"/>
      <c r="AF59" s="45" t="n"/>
      <c r="AG59" s="43" t="n"/>
      <c r="AH59" s="44" t="n"/>
      <c r="AI59" s="55">
        <f>IF($B59="","",1-VALUE((VLOOKUP($B59,SELECTION!$B$10:$CC$50,VLOOKUP(AI$47,'[1]Table Name'!$O$2:$Q$100,3,FALSE),FALSE))))</f>
        <v/>
      </c>
      <c r="AJ59" s="44" t="n"/>
      <c r="AK59" s="50">
        <f>IF($B59="","",(VLOOKUP($B59,SELECTION!$B$10:$CC$50,VLOOKUP(AK$47,'[1]Table Name'!$O$2:$Q$100,3,FALSE),FALSE)))</f>
        <v/>
      </c>
      <c r="AL59" s="44" t="n"/>
    </row>
    <row r="60" hidden="1" outlineLevel="2" ht="30.75" customFormat="1" customHeight="1" s="12">
      <c r="B60" s="12">
        <f>SELECTION!B22</f>
        <v/>
      </c>
      <c r="D60" s="26">
        <f>IF($B60="","",(VLOOKUP($B60,SELECTION!$B$10:$CC$50,VLOOKUP(D$47,'[1]Table Name'!$O$2:$Q$100,3,FALSE),FALSE)))</f>
        <v/>
      </c>
      <c r="E60" s="45">
        <f>IF($B60="","",(VLOOKUP($B60,SELECTION!$B$10:$CC$50,VLOOKUP(E$47,'[1]Table Name'!$O$2:$Q$100,3,FALSE),FALSE)))</f>
        <v/>
      </c>
      <c r="F60" s="43" t="n"/>
      <c r="G60" s="43" t="n"/>
      <c r="H60" s="44" t="n"/>
      <c r="I60" s="45">
        <f>IF($B60="","",(VLOOKUP($B60,SELECTION!$B$10:$CC$50,VLOOKUP(I$47,'[1]Table Name'!$O$2:$Q$100,3,FALSE),FALSE)))</f>
        <v/>
      </c>
      <c r="J60" s="44" t="n"/>
      <c r="K60" s="45">
        <f>IF($B60="","",(VLOOKUP($B60,SELECTION!$B$10:$CC$50,VLOOKUP(K$47,'[1]Table Name'!$O$2:$Q$100,3,FALSE),FALSE)))</f>
        <v/>
      </c>
      <c r="L60" s="44" t="n"/>
      <c r="M60" s="45">
        <f>IF($B60="","",(VLOOKUP($B60,SELECTION!$B$10:$CC$50,VLOOKUP(M$47,'[1]Table Name'!$O$2:$Q$100,3,FALSE),FALSE)))</f>
        <v/>
      </c>
      <c r="N60" s="44" t="n"/>
      <c r="O60" s="51">
        <f>IF($B60="","",(VLOOKUP($B60,SELECTION!$B$10:$CC$50,VLOOKUP(Y$9,'[1]Table Name'!$O$2:$Q$100,3,FALSE),FALSE)))</f>
        <v/>
      </c>
      <c r="P60" s="44" t="n"/>
      <c r="Q60" s="45">
        <f>IF($B60="","",(VLOOKUP($B60,SELECTION!$B$10:$CC$50,VLOOKUP(Q$47,'[1]Table Name'!$O$2:$Q$100,3,FALSE),FALSE)))</f>
        <v/>
      </c>
      <c r="R60" s="43" t="n"/>
      <c r="S60" s="44" t="n"/>
      <c r="T60" s="45" t="n"/>
      <c r="U60" s="44" t="n"/>
      <c r="V60" s="49" t="n"/>
      <c r="W60" s="44" t="n"/>
      <c r="X60" s="49" t="n"/>
      <c r="Y60" s="44" t="n"/>
      <c r="Z60" s="45" t="n"/>
      <c r="AA60" s="43" t="n"/>
      <c r="AB60" s="44" t="n"/>
      <c r="AC60" s="45" t="n"/>
      <c r="AD60" s="43" t="n"/>
      <c r="AE60" s="44" t="n"/>
      <c r="AF60" s="45" t="n"/>
      <c r="AG60" s="43" t="n"/>
      <c r="AH60" s="44" t="n"/>
      <c r="AI60" s="55">
        <f>IF($B60="","",1-VALUE((VLOOKUP($B60,SELECTION!$B$10:$CC$50,VLOOKUP(AI$47,'[1]Table Name'!$O$2:$Q$100,3,FALSE),FALSE))))</f>
        <v/>
      </c>
      <c r="AJ60" s="44" t="n"/>
      <c r="AK60" s="50">
        <f>IF($B60="","",(VLOOKUP($B60,SELECTION!$B$10:$CC$50,VLOOKUP(AK$47,'[1]Table Name'!$O$2:$Q$100,3,FALSE),FALSE)))</f>
        <v/>
      </c>
      <c r="AL60" s="44" t="n"/>
    </row>
    <row r="61" hidden="1" outlineLevel="2" ht="30.75" customFormat="1" customHeight="1" s="12">
      <c r="B61" s="12">
        <f>SELECTION!B23</f>
        <v/>
      </c>
      <c r="D61" s="26">
        <f>IF($B61="","",(VLOOKUP($B61,SELECTION!$B$10:$CC$50,VLOOKUP(D$47,'[1]Table Name'!$O$2:$Q$100,3,FALSE),FALSE)))</f>
        <v/>
      </c>
      <c r="E61" s="45">
        <f>IF($B61="","",(VLOOKUP($B61,SELECTION!$B$10:$CC$50,VLOOKUP(E$47,'[1]Table Name'!$O$2:$Q$100,3,FALSE),FALSE)))</f>
        <v/>
      </c>
      <c r="F61" s="43" t="n"/>
      <c r="G61" s="43" t="n"/>
      <c r="H61" s="44" t="n"/>
      <c r="I61" s="45">
        <f>IF($B61="","",(VLOOKUP($B61,SELECTION!$B$10:$CC$50,VLOOKUP(I$47,'[1]Table Name'!$O$2:$Q$100,3,FALSE),FALSE)))</f>
        <v/>
      </c>
      <c r="J61" s="44" t="n"/>
      <c r="K61" s="45">
        <f>IF($B61="","",(VLOOKUP($B61,SELECTION!$B$10:$CC$50,VLOOKUP(K$47,'[1]Table Name'!$O$2:$Q$100,3,FALSE),FALSE)))</f>
        <v/>
      </c>
      <c r="L61" s="44" t="n"/>
      <c r="M61" s="45">
        <f>IF($B61="","",(VLOOKUP($B61,SELECTION!$B$10:$CC$50,VLOOKUP(M$47,'[1]Table Name'!$O$2:$Q$100,3,FALSE),FALSE)))</f>
        <v/>
      </c>
      <c r="N61" s="44" t="n"/>
      <c r="O61" s="51">
        <f>IF($B61="","",(VLOOKUP($B61,SELECTION!$B$10:$CC$50,VLOOKUP(Y$9,'[1]Table Name'!$O$2:$Q$100,3,FALSE),FALSE)))</f>
        <v/>
      </c>
      <c r="P61" s="44" t="n"/>
      <c r="Q61" s="45">
        <f>IF($B61="","",(VLOOKUP($B61,SELECTION!$B$10:$CC$50,VLOOKUP(Q$47,'[1]Table Name'!$O$2:$Q$100,3,FALSE),FALSE)))</f>
        <v/>
      </c>
      <c r="R61" s="43" t="n"/>
      <c r="S61" s="44" t="n"/>
      <c r="T61" s="45" t="n"/>
      <c r="U61" s="44" t="n"/>
      <c r="V61" s="49" t="n"/>
      <c r="W61" s="44" t="n"/>
      <c r="X61" s="49" t="n"/>
      <c r="Y61" s="44" t="n"/>
      <c r="Z61" s="45" t="n"/>
      <c r="AA61" s="43" t="n"/>
      <c r="AB61" s="44" t="n"/>
      <c r="AC61" s="45" t="n"/>
      <c r="AD61" s="43" t="n"/>
      <c r="AE61" s="44" t="n"/>
      <c r="AF61" s="45" t="n"/>
      <c r="AG61" s="43" t="n"/>
      <c r="AH61" s="44" t="n"/>
      <c r="AI61" s="55">
        <f>IF($B61="","",1-VALUE((VLOOKUP($B61,SELECTION!$B$10:$CC$50,VLOOKUP(AI$47,'[1]Table Name'!$O$2:$Q$100,3,FALSE),FALSE))))</f>
        <v/>
      </c>
      <c r="AJ61" s="44" t="n"/>
      <c r="AK61" s="50">
        <f>IF($B61="","",(VLOOKUP($B61,SELECTION!$B$10:$CC$50,VLOOKUP(AK$47,'[1]Table Name'!$O$2:$Q$100,3,FALSE),FALSE)))</f>
        <v/>
      </c>
      <c r="AL61" s="44" t="n"/>
    </row>
    <row r="62" hidden="1" outlineLevel="2" ht="30.75" customFormat="1" customHeight="1" s="12">
      <c r="B62" s="12">
        <f>SELECTION!B24</f>
        <v/>
      </c>
      <c r="D62" s="26">
        <f>IF($B62="","",(VLOOKUP($B62,SELECTION!$B$10:$CC$50,VLOOKUP(D$47,'[1]Table Name'!$O$2:$Q$100,3,FALSE),FALSE)))</f>
        <v/>
      </c>
      <c r="E62" s="45">
        <f>IF($B62="","",(VLOOKUP($B62,SELECTION!$B$10:$CC$50,VLOOKUP(E$47,'[1]Table Name'!$O$2:$Q$100,3,FALSE),FALSE)))</f>
        <v/>
      </c>
      <c r="F62" s="43" t="n"/>
      <c r="G62" s="43" t="n"/>
      <c r="H62" s="44" t="n"/>
      <c r="I62" s="45">
        <f>IF($B62="","",(VLOOKUP($B62,SELECTION!$B$10:$CC$50,VLOOKUP(I$47,'[1]Table Name'!$O$2:$Q$100,3,FALSE),FALSE)))</f>
        <v/>
      </c>
      <c r="J62" s="44" t="n"/>
      <c r="K62" s="45">
        <f>IF($B62="","",(VLOOKUP($B62,SELECTION!$B$10:$CC$50,VLOOKUP(K$47,'[1]Table Name'!$O$2:$Q$100,3,FALSE),FALSE)))</f>
        <v/>
      </c>
      <c r="L62" s="44" t="n"/>
      <c r="M62" s="45">
        <f>IF($B62="","",(VLOOKUP($B62,SELECTION!$B$10:$CC$50,VLOOKUP(M$47,'[1]Table Name'!$O$2:$Q$100,3,FALSE),FALSE)))</f>
        <v/>
      </c>
      <c r="N62" s="44" t="n"/>
      <c r="O62" s="51">
        <f>IF($B62="","",(VLOOKUP($B62,SELECTION!$B$10:$CC$50,VLOOKUP(Y$9,'[1]Table Name'!$O$2:$Q$100,3,FALSE),FALSE)))</f>
        <v/>
      </c>
      <c r="P62" s="44" t="n"/>
      <c r="Q62" s="45">
        <f>IF($B62="","",(VLOOKUP($B62,SELECTION!$B$10:$CC$50,VLOOKUP(Q$47,'[1]Table Name'!$O$2:$Q$100,3,FALSE),FALSE)))</f>
        <v/>
      </c>
      <c r="R62" s="43" t="n"/>
      <c r="S62" s="44" t="n"/>
      <c r="T62" s="45" t="n"/>
      <c r="U62" s="44" t="n"/>
      <c r="V62" s="49" t="n"/>
      <c r="W62" s="44" t="n"/>
      <c r="X62" s="49" t="n"/>
      <c r="Y62" s="44" t="n"/>
      <c r="Z62" s="45" t="n"/>
      <c r="AA62" s="43" t="n"/>
      <c r="AB62" s="44" t="n"/>
      <c r="AC62" s="45" t="n"/>
      <c r="AD62" s="43" t="n"/>
      <c r="AE62" s="44" t="n"/>
      <c r="AF62" s="45" t="n"/>
      <c r="AG62" s="43" t="n"/>
      <c r="AH62" s="44" t="n"/>
      <c r="AI62" s="55">
        <f>IF($B62="","",1-VALUE((VLOOKUP($B62,SELECTION!$B$10:$CC$50,VLOOKUP(AI$47,'[1]Table Name'!$O$2:$Q$100,3,FALSE),FALSE))))</f>
        <v/>
      </c>
      <c r="AJ62" s="44" t="n"/>
      <c r="AK62" s="50">
        <f>IF($B62="","",(VLOOKUP($B62,SELECTION!$B$10:$CC$50,VLOOKUP(AK$47,'[1]Table Name'!$O$2:$Q$100,3,FALSE),FALSE)))</f>
        <v/>
      </c>
      <c r="AL62" s="44" t="n"/>
    </row>
    <row r="63" hidden="1" outlineLevel="2" ht="30.75" customFormat="1" customHeight="1" s="12">
      <c r="B63" s="12">
        <f>SELECTION!B25</f>
        <v/>
      </c>
      <c r="D63" s="26">
        <f>IF($B63="","",(VLOOKUP($B63,SELECTION!$B$10:$CC$50,VLOOKUP(D$47,'[1]Table Name'!$O$2:$Q$100,3,FALSE),FALSE)))</f>
        <v/>
      </c>
      <c r="E63" s="45">
        <f>IF($B63="","",(VLOOKUP($B63,SELECTION!$B$10:$CC$50,VLOOKUP(E$47,'[1]Table Name'!$O$2:$Q$100,3,FALSE),FALSE)))</f>
        <v/>
      </c>
      <c r="F63" s="43" t="n"/>
      <c r="G63" s="43" t="n"/>
      <c r="H63" s="44" t="n"/>
      <c r="I63" s="45">
        <f>IF($B63="","",(VLOOKUP($B63,SELECTION!$B$10:$CC$50,VLOOKUP(I$47,'[1]Table Name'!$O$2:$Q$100,3,FALSE),FALSE)))</f>
        <v/>
      </c>
      <c r="J63" s="44" t="n"/>
      <c r="K63" s="45">
        <f>IF($B63="","",(VLOOKUP($B63,SELECTION!$B$10:$CC$50,VLOOKUP(K$47,'[1]Table Name'!$O$2:$Q$100,3,FALSE),FALSE)))</f>
        <v/>
      </c>
      <c r="L63" s="44" t="n"/>
      <c r="M63" s="45">
        <f>IF($B63="","",(VLOOKUP($B63,SELECTION!$B$10:$CC$50,VLOOKUP(M$47,'[1]Table Name'!$O$2:$Q$100,3,FALSE),FALSE)))</f>
        <v/>
      </c>
      <c r="N63" s="44" t="n"/>
      <c r="O63" s="51">
        <f>IF($B63="","",(VLOOKUP($B63,SELECTION!$B$10:$CC$50,VLOOKUP(Y$9,'[1]Table Name'!$O$2:$Q$100,3,FALSE),FALSE)))</f>
        <v/>
      </c>
      <c r="P63" s="44" t="n"/>
      <c r="Q63" s="45">
        <f>IF($B63="","",(VLOOKUP($B63,SELECTION!$B$10:$CC$50,VLOOKUP(Q$47,'[1]Table Name'!$O$2:$Q$100,3,FALSE),FALSE)))</f>
        <v/>
      </c>
      <c r="R63" s="43" t="n"/>
      <c r="S63" s="44" t="n"/>
      <c r="T63" s="45" t="n"/>
      <c r="U63" s="44" t="n"/>
      <c r="V63" s="49" t="n"/>
      <c r="W63" s="44" t="n"/>
      <c r="X63" s="49" t="n"/>
      <c r="Y63" s="44" t="n"/>
      <c r="Z63" s="45" t="n"/>
      <c r="AA63" s="43" t="n"/>
      <c r="AB63" s="44" t="n"/>
      <c r="AC63" s="45" t="n"/>
      <c r="AD63" s="43" t="n"/>
      <c r="AE63" s="44" t="n"/>
      <c r="AF63" s="45" t="n"/>
      <c r="AG63" s="43" t="n"/>
      <c r="AH63" s="44" t="n"/>
      <c r="AI63" s="55">
        <f>IF($B63="","",1-VALUE((VLOOKUP($B63,SELECTION!$B$10:$CC$50,VLOOKUP(AI$47,'[1]Table Name'!$O$2:$Q$100,3,FALSE),FALSE))))</f>
        <v/>
      </c>
      <c r="AJ63" s="44" t="n"/>
      <c r="AK63" s="50">
        <f>IF($B63="","",(VLOOKUP($B63,SELECTION!$B$10:$CC$50,VLOOKUP(AK$47,'[1]Table Name'!$O$2:$Q$100,3,FALSE),FALSE)))</f>
        <v/>
      </c>
      <c r="AL63" s="44" t="n"/>
    </row>
    <row r="64" hidden="1" outlineLevel="2" ht="30.75" customFormat="1" customHeight="1" s="12">
      <c r="B64" s="12">
        <f>SELECTION!B26</f>
        <v/>
      </c>
      <c r="D64" s="26">
        <f>IF($B64="","",(VLOOKUP($B64,SELECTION!$B$10:$CC$50,VLOOKUP(D$47,'[1]Table Name'!$O$2:$Q$100,3,FALSE),FALSE)))</f>
        <v/>
      </c>
      <c r="E64" s="45">
        <f>IF($B64="","",(VLOOKUP($B64,SELECTION!$B$10:$CC$50,VLOOKUP(E$47,'[1]Table Name'!$O$2:$Q$100,3,FALSE),FALSE)))</f>
        <v/>
      </c>
      <c r="F64" s="43" t="n"/>
      <c r="G64" s="43" t="n"/>
      <c r="H64" s="44" t="n"/>
      <c r="I64" s="45">
        <f>IF($B64="","",(VLOOKUP($B64,SELECTION!$B$10:$CC$50,VLOOKUP(I$47,'[1]Table Name'!$O$2:$Q$100,3,FALSE),FALSE)))</f>
        <v/>
      </c>
      <c r="J64" s="44" t="n"/>
      <c r="K64" s="45">
        <f>IF($B64="","",(VLOOKUP($B64,SELECTION!$B$10:$CC$50,VLOOKUP(K$47,'[1]Table Name'!$O$2:$Q$100,3,FALSE),FALSE)))</f>
        <v/>
      </c>
      <c r="L64" s="44" t="n"/>
      <c r="M64" s="45">
        <f>IF($B64="","",(VLOOKUP($B64,SELECTION!$B$10:$CC$50,VLOOKUP(M$47,'[1]Table Name'!$O$2:$Q$100,3,FALSE),FALSE)))</f>
        <v/>
      </c>
      <c r="N64" s="44" t="n"/>
      <c r="O64" s="51">
        <f>IF($B64="","",(VLOOKUP($B64,SELECTION!$B$10:$CC$50,VLOOKUP(Y$9,'[1]Table Name'!$O$2:$Q$100,3,FALSE),FALSE)))</f>
        <v/>
      </c>
      <c r="P64" s="44" t="n"/>
      <c r="Q64" s="45">
        <f>IF($B64="","",(VLOOKUP($B64,SELECTION!$B$10:$CC$50,VLOOKUP(Q$47,'[1]Table Name'!$O$2:$Q$100,3,FALSE),FALSE)))</f>
        <v/>
      </c>
      <c r="R64" s="43" t="n"/>
      <c r="S64" s="44" t="n"/>
      <c r="T64" s="45" t="n"/>
      <c r="U64" s="44" t="n"/>
      <c r="V64" s="49" t="n"/>
      <c r="W64" s="44" t="n"/>
      <c r="X64" s="49" t="n"/>
      <c r="Y64" s="44" t="n"/>
      <c r="Z64" s="45" t="n"/>
      <c r="AA64" s="43" t="n"/>
      <c r="AB64" s="44" t="n"/>
      <c r="AC64" s="45" t="n"/>
      <c r="AD64" s="43" t="n"/>
      <c r="AE64" s="44" t="n"/>
      <c r="AF64" s="45" t="n"/>
      <c r="AG64" s="43" t="n"/>
      <c r="AH64" s="44" t="n"/>
      <c r="AI64" s="55">
        <f>IF($B64="","",1-VALUE((VLOOKUP($B64,SELECTION!$B$10:$CC$50,VLOOKUP(AI$47,'[1]Table Name'!$O$2:$Q$100,3,FALSE),FALSE))))</f>
        <v/>
      </c>
      <c r="AJ64" s="44" t="n"/>
      <c r="AK64" s="50">
        <f>IF($B64="","",(VLOOKUP($B64,SELECTION!$B$10:$CC$50,VLOOKUP(AK$47,'[1]Table Name'!$O$2:$Q$100,3,FALSE),FALSE)))</f>
        <v/>
      </c>
      <c r="AL64" s="44" t="n"/>
    </row>
    <row r="65" hidden="1" outlineLevel="2" ht="30.75" customFormat="1" customHeight="1" s="12">
      <c r="B65" s="12">
        <f>SELECTION!B27</f>
        <v/>
      </c>
      <c r="D65" s="26">
        <f>IF($B65="","",(VLOOKUP($B65,SELECTION!$B$10:$CC$50,VLOOKUP(D$47,'[1]Table Name'!$O$2:$Q$100,3,FALSE),FALSE)))</f>
        <v/>
      </c>
      <c r="E65" s="45">
        <f>IF($B65="","",(VLOOKUP($B65,SELECTION!$B$10:$CC$50,VLOOKUP(E$47,'[1]Table Name'!$O$2:$Q$100,3,FALSE),FALSE)))</f>
        <v/>
      </c>
      <c r="F65" s="43" t="n"/>
      <c r="G65" s="43" t="n"/>
      <c r="H65" s="44" t="n"/>
      <c r="I65" s="45">
        <f>IF($B65="","",(VLOOKUP($B65,SELECTION!$B$10:$CC$50,VLOOKUP(I$47,'[1]Table Name'!$O$2:$Q$100,3,FALSE),FALSE)))</f>
        <v/>
      </c>
      <c r="J65" s="44" t="n"/>
      <c r="K65" s="45">
        <f>IF($B65="","",(VLOOKUP($B65,SELECTION!$B$10:$CC$50,VLOOKUP(K$47,'[1]Table Name'!$O$2:$Q$100,3,FALSE),FALSE)))</f>
        <v/>
      </c>
      <c r="L65" s="44" t="n"/>
      <c r="M65" s="45">
        <f>IF($B65="","",(VLOOKUP($B65,SELECTION!$B$10:$CC$50,VLOOKUP(M$47,'[1]Table Name'!$O$2:$Q$100,3,FALSE),FALSE)))</f>
        <v/>
      </c>
      <c r="N65" s="44" t="n"/>
      <c r="O65" s="51">
        <f>IF($B65="","",(VLOOKUP($B65,SELECTION!$B$10:$CC$50,VLOOKUP(Y$9,'[1]Table Name'!$O$2:$Q$100,3,FALSE),FALSE)))</f>
        <v/>
      </c>
      <c r="P65" s="44" t="n"/>
      <c r="Q65" s="45">
        <f>IF($B65="","",(VLOOKUP($B65,SELECTION!$B$10:$CC$50,VLOOKUP(Q$47,'[1]Table Name'!$O$2:$Q$100,3,FALSE),FALSE)))</f>
        <v/>
      </c>
      <c r="R65" s="43" t="n"/>
      <c r="S65" s="44" t="n"/>
      <c r="T65" s="45" t="n"/>
      <c r="U65" s="44" t="n"/>
      <c r="V65" s="49" t="n"/>
      <c r="W65" s="44" t="n"/>
      <c r="X65" s="49" t="n"/>
      <c r="Y65" s="44" t="n"/>
      <c r="Z65" s="45" t="n"/>
      <c r="AA65" s="43" t="n"/>
      <c r="AB65" s="44" t="n"/>
      <c r="AC65" s="45" t="n"/>
      <c r="AD65" s="43" t="n"/>
      <c r="AE65" s="44" t="n"/>
      <c r="AF65" s="45" t="n"/>
      <c r="AG65" s="43" t="n"/>
      <c r="AH65" s="44" t="n"/>
      <c r="AI65" s="55">
        <f>IF($B65="","",1-VALUE((VLOOKUP($B65,SELECTION!$B$10:$CC$50,VLOOKUP(AI$47,'[1]Table Name'!$O$2:$Q$100,3,FALSE),FALSE))))</f>
        <v/>
      </c>
      <c r="AJ65" s="44" t="n"/>
      <c r="AK65" s="50">
        <f>IF($B65="","",(VLOOKUP($B65,SELECTION!$B$10:$CC$50,VLOOKUP(AK$47,'[1]Table Name'!$O$2:$Q$100,3,FALSE),FALSE)))</f>
        <v/>
      </c>
      <c r="AL65" s="44" t="n"/>
    </row>
    <row r="66" hidden="1" outlineLevel="2" ht="30.75" customFormat="1" customHeight="1" s="12">
      <c r="B66" s="12">
        <f>SELECTION!B28</f>
        <v/>
      </c>
      <c r="D66" s="26">
        <f>IF($B66="","",(VLOOKUP($B66,SELECTION!$B$10:$CC$50,VLOOKUP(D$47,'[1]Table Name'!$O$2:$Q$100,3,FALSE),FALSE)))</f>
        <v/>
      </c>
      <c r="E66" s="45">
        <f>IF($B66="","",(VLOOKUP($B66,SELECTION!$B$10:$CC$50,VLOOKUP(E$47,'[1]Table Name'!$O$2:$Q$100,3,FALSE),FALSE)))</f>
        <v/>
      </c>
      <c r="F66" s="43" t="n"/>
      <c r="G66" s="43" t="n"/>
      <c r="H66" s="44" t="n"/>
      <c r="I66" s="45">
        <f>IF($B66="","",(VLOOKUP($B66,SELECTION!$B$10:$CC$50,VLOOKUP(I$47,'[1]Table Name'!$O$2:$Q$100,3,FALSE),FALSE)))</f>
        <v/>
      </c>
      <c r="J66" s="44" t="n"/>
      <c r="K66" s="45">
        <f>IF($B66="","",(VLOOKUP($B66,SELECTION!$B$10:$CC$50,VLOOKUP(K$47,'[1]Table Name'!$O$2:$Q$100,3,FALSE),FALSE)))</f>
        <v/>
      </c>
      <c r="L66" s="44" t="n"/>
      <c r="M66" s="45">
        <f>IF($B66="","",(VLOOKUP($B66,SELECTION!$B$10:$CC$50,VLOOKUP(M$47,'[1]Table Name'!$O$2:$Q$100,3,FALSE),FALSE)))</f>
        <v/>
      </c>
      <c r="N66" s="44" t="n"/>
      <c r="O66" s="51">
        <f>IF($B66="","",(VLOOKUP($B66,SELECTION!$B$10:$CC$50,VLOOKUP(Y$9,'[1]Table Name'!$O$2:$Q$100,3,FALSE),FALSE)))</f>
        <v/>
      </c>
      <c r="P66" s="44" t="n"/>
      <c r="Q66" s="45">
        <f>IF($B66="","",(VLOOKUP($B66,SELECTION!$B$10:$CC$50,VLOOKUP(Q$47,'[1]Table Name'!$O$2:$Q$100,3,FALSE),FALSE)))</f>
        <v/>
      </c>
      <c r="R66" s="43" t="n"/>
      <c r="S66" s="44" t="n"/>
      <c r="T66" s="45" t="n"/>
      <c r="U66" s="44" t="n"/>
      <c r="V66" s="49" t="n"/>
      <c r="W66" s="44" t="n"/>
      <c r="X66" s="49" t="n"/>
      <c r="Y66" s="44" t="n"/>
      <c r="Z66" s="45" t="n"/>
      <c r="AA66" s="43" t="n"/>
      <c r="AB66" s="44" t="n"/>
      <c r="AC66" s="45" t="n"/>
      <c r="AD66" s="43" t="n"/>
      <c r="AE66" s="44" t="n"/>
      <c r="AF66" s="45" t="n"/>
      <c r="AG66" s="43" t="n"/>
      <c r="AH66" s="44" t="n"/>
      <c r="AI66" s="55">
        <f>IF($B66="","",1-VALUE((VLOOKUP($B66,SELECTION!$B$10:$CC$50,VLOOKUP(AI$47,'[1]Table Name'!$O$2:$Q$100,3,FALSE),FALSE))))</f>
        <v/>
      </c>
      <c r="AJ66" s="44" t="n"/>
      <c r="AK66" s="50">
        <f>IF($B66="","",(VLOOKUP($B66,SELECTION!$B$10:$CC$50,VLOOKUP(AK$47,'[1]Table Name'!$O$2:$Q$100,3,FALSE),FALSE)))</f>
        <v/>
      </c>
      <c r="AL66" s="44" t="n"/>
    </row>
    <row r="67" hidden="1" outlineLevel="2" ht="30.75" customFormat="1" customHeight="1" s="12">
      <c r="B67" s="12">
        <f>SELECTION!B29</f>
        <v/>
      </c>
      <c r="D67" s="26">
        <f>IF($B67="","",(VLOOKUP($B67,SELECTION!$B$10:$CC$50,VLOOKUP(D$47,'[1]Table Name'!$O$2:$Q$100,3,FALSE),FALSE)))</f>
        <v/>
      </c>
      <c r="E67" s="45">
        <f>IF($B67="","",(VLOOKUP($B67,SELECTION!$B$10:$CC$50,VLOOKUP(E$47,'[1]Table Name'!$O$2:$Q$100,3,FALSE),FALSE)))</f>
        <v/>
      </c>
      <c r="F67" s="43" t="n"/>
      <c r="G67" s="43" t="n"/>
      <c r="H67" s="44" t="n"/>
      <c r="I67" s="45">
        <f>IF($B67="","",(VLOOKUP($B67,SELECTION!$B$10:$CC$50,VLOOKUP(I$47,'[1]Table Name'!$O$2:$Q$100,3,FALSE),FALSE)))</f>
        <v/>
      </c>
      <c r="J67" s="44" t="n"/>
      <c r="K67" s="45">
        <f>IF($B67="","",(VLOOKUP($B67,SELECTION!$B$10:$CC$50,VLOOKUP(K$47,'[1]Table Name'!$O$2:$Q$100,3,FALSE),FALSE)))</f>
        <v/>
      </c>
      <c r="L67" s="44" t="n"/>
      <c r="M67" s="45">
        <f>IF($B67="","",(VLOOKUP($B67,SELECTION!$B$10:$CC$50,VLOOKUP(M$47,'[1]Table Name'!$O$2:$Q$100,3,FALSE),FALSE)))</f>
        <v/>
      </c>
      <c r="N67" s="44" t="n"/>
      <c r="O67" s="51">
        <f>IF($B67="","",(VLOOKUP($B67,SELECTION!$B$10:$CC$50,VLOOKUP(Y$9,'[1]Table Name'!$O$2:$Q$100,3,FALSE),FALSE)))</f>
        <v/>
      </c>
      <c r="P67" s="44" t="n"/>
      <c r="Q67" s="45">
        <f>IF($B67="","",(VLOOKUP($B67,SELECTION!$B$10:$CC$50,VLOOKUP(Q$47,'[1]Table Name'!$O$2:$Q$100,3,FALSE),FALSE)))</f>
        <v/>
      </c>
      <c r="R67" s="43" t="n"/>
      <c r="S67" s="44" t="n"/>
      <c r="T67" s="45" t="n"/>
      <c r="U67" s="44" t="n"/>
      <c r="V67" s="49" t="n"/>
      <c r="W67" s="44" t="n"/>
      <c r="X67" s="49" t="n"/>
      <c r="Y67" s="44" t="n"/>
      <c r="Z67" s="45" t="n"/>
      <c r="AA67" s="43" t="n"/>
      <c r="AB67" s="44" t="n"/>
      <c r="AC67" s="45" t="n"/>
      <c r="AD67" s="43" t="n"/>
      <c r="AE67" s="44" t="n"/>
      <c r="AF67" s="45" t="n"/>
      <c r="AG67" s="43" t="n"/>
      <c r="AH67" s="44" t="n"/>
      <c r="AI67" s="55">
        <f>IF($B67="","",1-VALUE((VLOOKUP($B67,SELECTION!$B$10:$CC$50,VLOOKUP(AI$47,'[1]Table Name'!$O$2:$Q$100,3,FALSE),FALSE))))</f>
        <v/>
      </c>
      <c r="AJ67" s="44" t="n"/>
      <c r="AK67" s="50">
        <f>IF($B67="","",(VLOOKUP($B67,SELECTION!$B$10:$CC$50,VLOOKUP(AK$47,'[1]Table Name'!$O$2:$Q$100,3,FALSE),FALSE)))</f>
        <v/>
      </c>
      <c r="AL67" s="44" t="n"/>
    </row>
    <row r="68" hidden="1" outlineLevel="2" ht="30.75" customFormat="1" customHeight="1" s="12">
      <c r="B68" s="12">
        <f>SELECTION!B30</f>
        <v/>
      </c>
      <c r="D68" s="26">
        <f>IF($B68="","",(VLOOKUP($B68,SELECTION!$B$10:$CC$50,VLOOKUP(D$47,'[1]Table Name'!$O$2:$Q$100,3,FALSE),FALSE)))</f>
        <v/>
      </c>
      <c r="E68" s="45">
        <f>IF($B68="","",(VLOOKUP($B68,SELECTION!$B$10:$CC$50,VLOOKUP(E$47,'[1]Table Name'!$O$2:$Q$100,3,FALSE),FALSE)))</f>
        <v/>
      </c>
      <c r="F68" s="43" t="n"/>
      <c r="G68" s="43" t="n"/>
      <c r="H68" s="44" t="n"/>
      <c r="I68" s="45">
        <f>IF($B68="","",(VLOOKUP($B68,SELECTION!$B$10:$CC$50,VLOOKUP(I$47,'[1]Table Name'!$O$2:$Q$100,3,FALSE),FALSE)))</f>
        <v/>
      </c>
      <c r="J68" s="44" t="n"/>
      <c r="K68" s="45">
        <f>IF($B68="","",(VLOOKUP($B68,SELECTION!$B$10:$CC$50,VLOOKUP(K$47,'[1]Table Name'!$O$2:$Q$100,3,FALSE),FALSE)))</f>
        <v/>
      </c>
      <c r="L68" s="44" t="n"/>
      <c r="M68" s="45">
        <f>IF($B68="","",(VLOOKUP($B68,SELECTION!$B$10:$CC$50,VLOOKUP(M$47,'[1]Table Name'!$O$2:$Q$100,3,FALSE),FALSE)))</f>
        <v/>
      </c>
      <c r="N68" s="44" t="n"/>
      <c r="O68" s="51">
        <f>IF($B68="","",(VLOOKUP($B68,SELECTION!$B$10:$CC$50,VLOOKUP(Y$9,'[1]Table Name'!$O$2:$Q$100,3,FALSE),FALSE)))</f>
        <v/>
      </c>
      <c r="P68" s="44" t="n"/>
      <c r="Q68" s="45">
        <f>IF($B68="","",(VLOOKUP($B68,SELECTION!$B$10:$CC$50,VLOOKUP(Q$47,'[1]Table Name'!$O$2:$Q$100,3,FALSE),FALSE)))</f>
        <v/>
      </c>
      <c r="R68" s="43" t="n"/>
      <c r="S68" s="44" t="n"/>
      <c r="T68" s="45" t="n"/>
      <c r="U68" s="44" t="n"/>
      <c r="V68" s="49" t="n"/>
      <c r="W68" s="44" t="n"/>
      <c r="X68" s="49" t="n"/>
      <c r="Y68" s="44" t="n"/>
      <c r="Z68" s="45" t="n"/>
      <c r="AA68" s="43" t="n"/>
      <c r="AB68" s="44" t="n"/>
      <c r="AC68" s="45" t="n"/>
      <c r="AD68" s="43" t="n"/>
      <c r="AE68" s="44" t="n"/>
      <c r="AF68" s="45" t="n"/>
      <c r="AG68" s="43" t="n"/>
      <c r="AH68" s="44" t="n"/>
      <c r="AI68" s="55">
        <f>IF($B68="","",1-VALUE((VLOOKUP($B68,SELECTION!$B$10:$CC$50,VLOOKUP(AI$47,'[1]Table Name'!$O$2:$Q$100,3,FALSE),FALSE))))</f>
        <v/>
      </c>
      <c r="AJ68" s="44" t="n"/>
      <c r="AK68" s="50">
        <f>IF($B68="","",(VLOOKUP($B68,SELECTION!$B$10:$CC$50,VLOOKUP(AK$47,'[1]Table Name'!$O$2:$Q$100,3,FALSE),FALSE)))</f>
        <v/>
      </c>
      <c r="AL68" s="44" t="n"/>
    </row>
    <row r="69" hidden="1" outlineLevel="2" ht="30.75" customFormat="1" customHeight="1" s="12">
      <c r="B69" s="12">
        <f>SELECTION!B31</f>
        <v/>
      </c>
      <c r="D69" s="26">
        <f>IF($B69="","",(VLOOKUP($B69,SELECTION!$B$10:$CC$50,VLOOKUP(D$47,'[1]Table Name'!$O$2:$Q$100,3,FALSE),FALSE)))</f>
        <v/>
      </c>
      <c r="E69" s="45">
        <f>IF($B69="","",(VLOOKUP($B69,SELECTION!$B$10:$CC$50,VLOOKUP(E$47,'[1]Table Name'!$O$2:$Q$100,3,FALSE),FALSE)))</f>
        <v/>
      </c>
      <c r="F69" s="43" t="n"/>
      <c r="G69" s="43" t="n"/>
      <c r="H69" s="44" t="n"/>
      <c r="I69" s="45">
        <f>IF($B69="","",(VLOOKUP($B69,SELECTION!$B$10:$CC$50,VLOOKUP(I$47,'[1]Table Name'!$O$2:$Q$100,3,FALSE),FALSE)))</f>
        <v/>
      </c>
      <c r="J69" s="44" t="n"/>
      <c r="K69" s="45">
        <f>IF($B69="","",(VLOOKUP($B69,SELECTION!$B$10:$CC$50,VLOOKUP(K$47,'[1]Table Name'!$O$2:$Q$100,3,FALSE),FALSE)))</f>
        <v/>
      </c>
      <c r="L69" s="44" t="n"/>
      <c r="M69" s="45">
        <f>IF($B69="","",(VLOOKUP($B69,SELECTION!$B$10:$CC$50,VLOOKUP(M$47,'[1]Table Name'!$O$2:$Q$100,3,FALSE),FALSE)))</f>
        <v/>
      </c>
      <c r="N69" s="44" t="n"/>
      <c r="O69" s="51">
        <f>IF($B69="","",(VLOOKUP($B69,SELECTION!$B$10:$CC$50,VLOOKUP(Y$9,'[1]Table Name'!$O$2:$Q$100,3,FALSE),FALSE)))</f>
        <v/>
      </c>
      <c r="P69" s="44" t="n"/>
      <c r="Q69" s="45">
        <f>IF($B69="","",(VLOOKUP($B69,SELECTION!$B$10:$CC$50,VLOOKUP(Q$47,'[1]Table Name'!$O$2:$Q$100,3,FALSE),FALSE)))</f>
        <v/>
      </c>
      <c r="R69" s="43" t="n"/>
      <c r="S69" s="44" t="n"/>
      <c r="T69" s="45" t="n"/>
      <c r="U69" s="44" t="n"/>
      <c r="V69" s="49" t="n"/>
      <c r="W69" s="44" t="n"/>
      <c r="X69" s="49" t="n"/>
      <c r="Y69" s="44" t="n"/>
      <c r="Z69" s="45" t="n"/>
      <c r="AA69" s="43" t="n"/>
      <c r="AB69" s="44" t="n"/>
      <c r="AC69" s="45" t="n"/>
      <c r="AD69" s="43" t="n"/>
      <c r="AE69" s="44" t="n"/>
      <c r="AF69" s="45" t="n"/>
      <c r="AG69" s="43" t="n"/>
      <c r="AH69" s="44" t="n"/>
      <c r="AI69" s="55">
        <f>IF($B69="","",1-VALUE((VLOOKUP($B69,SELECTION!$B$10:$CC$50,VLOOKUP(AI$47,'[1]Table Name'!$O$2:$Q$100,3,FALSE),FALSE))))</f>
        <v/>
      </c>
      <c r="AJ69" s="44" t="n"/>
      <c r="AK69" s="50">
        <f>IF($B69="","",(VLOOKUP($B69,SELECTION!$B$10:$CC$50,VLOOKUP(AK$47,'[1]Table Name'!$O$2:$Q$100,3,FALSE),FALSE)))</f>
        <v/>
      </c>
      <c r="AL69" s="44" t="n"/>
    </row>
    <row r="70" hidden="1" outlineLevel="2" ht="30.75" customFormat="1" customHeight="1" s="12">
      <c r="B70" s="12">
        <f>SELECTION!B32</f>
        <v/>
      </c>
      <c r="D70" s="26">
        <f>IF($B70="","",(VLOOKUP($B70,SELECTION!$B$10:$CC$50,VLOOKUP(D$47,'[1]Table Name'!$O$2:$Q$100,3,FALSE),FALSE)))</f>
        <v/>
      </c>
      <c r="E70" s="45">
        <f>IF($B70="","",(VLOOKUP($B70,SELECTION!$B$10:$CC$50,VLOOKUP(E$47,'[1]Table Name'!$O$2:$Q$100,3,FALSE),FALSE)))</f>
        <v/>
      </c>
      <c r="F70" s="43" t="n"/>
      <c r="G70" s="43" t="n"/>
      <c r="H70" s="44" t="n"/>
      <c r="I70" s="45">
        <f>IF($B70="","",(VLOOKUP($B70,SELECTION!$B$10:$CC$50,VLOOKUP(I$47,'[1]Table Name'!$O$2:$Q$100,3,FALSE),FALSE)))</f>
        <v/>
      </c>
      <c r="J70" s="44" t="n"/>
      <c r="K70" s="45">
        <f>IF($B70="","",(VLOOKUP($B70,SELECTION!$B$10:$CC$50,VLOOKUP(K$47,'[1]Table Name'!$O$2:$Q$100,3,FALSE),FALSE)))</f>
        <v/>
      </c>
      <c r="L70" s="44" t="n"/>
      <c r="M70" s="45">
        <f>IF($B70="","",(VLOOKUP($B70,SELECTION!$B$10:$CC$50,VLOOKUP(M$47,'[1]Table Name'!$O$2:$Q$100,3,FALSE),FALSE)))</f>
        <v/>
      </c>
      <c r="N70" s="44" t="n"/>
      <c r="O70" s="51">
        <f>IF($B70="","",(VLOOKUP($B70,SELECTION!$B$10:$CC$50,VLOOKUP(Y$9,'[1]Table Name'!$O$2:$Q$100,3,FALSE),FALSE)))</f>
        <v/>
      </c>
      <c r="P70" s="44" t="n"/>
      <c r="Q70" s="45">
        <f>IF($B70="","",(VLOOKUP($B70,SELECTION!$B$10:$CC$50,VLOOKUP(Q$47,'[1]Table Name'!$O$2:$Q$100,3,FALSE),FALSE)))</f>
        <v/>
      </c>
      <c r="R70" s="43" t="n"/>
      <c r="S70" s="44" t="n"/>
      <c r="T70" s="45" t="n"/>
      <c r="U70" s="44" t="n"/>
      <c r="V70" s="49" t="n"/>
      <c r="W70" s="44" t="n"/>
      <c r="X70" s="49" t="n"/>
      <c r="Y70" s="44" t="n"/>
      <c r="Z70" s="45" t="n"/>
      <c r="AA70" s="43" t="n"/>
      <c r="AB70" s="44" t="n"/>
      <c r="AC70" s="45" t="n"/>
      <c r="AD70" s="43" t="n"/>
      <c r="AE70" s="44" t="n"/>
      <c r="AF70" s="45" t="n"/>
      <c r="AG70" s="43" t="n"/>
      <c r="AH70" s="44" t="n"/>
      <c r="AI70" s="55">
        <f>IF($B70="","",1-VALUE((VLOOKUP($B70,SELECTION!$B$10:$CC$50,VLOOKUP(AI$47,'[1]Table Name'!$O$2:$Q$100,3,FALSE),FALSE))))</f>
        <v/>
      </c>
      <c r="AJ70" s="44" t="n"/>
      <c r="AK70" s="50">
        <f>IF($B70="","",(VLOOKUP($B70,SELECTION!$B$10:$CC$50,VLOOKUP(AK$47,'[1]Table Name'!$O$2:$Q$100,3,FALSE),FALSE)))</f>
        <v/>
      </c>
      <c r="AL70" s="44" t="n"/>
    </row>
    <row r="71" hidden="1" outlineLevel="2" ht="30.75" customFormat="1" customHeight="1" s="12">
      <c r="B71" s="12">
        <f>SELECTION!B33</f>
        <v/>
      </c>
      <c r="D71" s="26">
        <f>IF($B71="","",(VLOOKUP($B71,SELECTION!$B$10:$CC$50,VLOOKUP(D$47,'[1]Table Name'!$O$2:$Q$100,3,FALSE),FALSE)))</f>
        <v/>
      </c>
      <c r="E71" s="45">
        <f>IF($B71="","",(VLOOKUP($B71,SELECTION!$B$10:$CC$50,VLOOKUP(E$47,'[1]Table Name'!$O$2:$Q$100,3,FALSE),FALSE)))</f>
        <v/>
      </c>
      <c r="F71" s="43" t="n"/>
      <c r="G71" s="43" t="n"/>
      <c r="H71" s="44" t="n"/>
      <c r="I71" s="45">
        <f>IF($B71="","",(VLOOKUP($B71,SELECTION!$B$10:$CC$50,VLOOKUP(I$47,'[1]Table Name'!$O$2:$Q$100,3,FALSE),FALSE)))</f>
        <v/>
      </c>
      <c r="J71" s="44" t="n"/>
      <c r="K71" s="45">
        <f>IF($B71="","",(VLOOKUP($B71,SELECTION!$B$10:$CC$50,VLOOKUP(K$47,'[1]Table Name'!$O$2:$Q$100,3,FALSE),FALSE)))</f>
        <v/>
      </c>
      <c r="L71" s="44" t="n"/>
      <c r="M71" s="45">
        <f>IF($B71="","",(VLOOKUP($B71,SELECTION!$B$10:$CC$50,VLOOKUP(M$47,'[1]Table Name'!$O$2:$Q$100,3,FALSE),FALSE)))</f>
        <v/>
      </c>
      <c r="N71" s="44" t="n"/>
      <c r="O71" s="51">
        <f>IF($B71="","",(VLOOKUP($B71,SELECTION!$B$10:$CC$50,VLOOKUP(Y$9,'[1]Table Name'!$O$2:$Q$100,3,FALSE),FALSE)))</f>
        <v/>
      </c>
      <c r="P71" s="44" t="n"/>
      <c r="Q71" s="45">
        <f>IF($B71="","",(VLOOKUP($B71,SELECTION!$B$10:$CC$50,VLOOKUP(Q$47,'[1]Table Name'!$O$2:$Q$100,3,FALSE),FALSE)))</f>
        <v/>
      </c>
      <c r="R71" s="43" t="n"/>
      <c r="S71" s="44" t="n"/>
      <c r="T71" s="45" t="n"/>
      <c r="U71" s="44" t="n"/>
      <c r="V71" s="49" t="n"/>
      <c r="W71" s="44" t="n"/>
      <c r="X71" s="49" t="n"/>
      <c r="Y71" s="44" t="n"/>
      <c r="Z71" s="45" t="n"/>
      <c r="AA71" s="43" t="n"/>
      <c r="AB71" s="44" t="n"/>
      <c r="AC71" s="45" t="n"/>
      <c r="AD71" s="43" t="n"/>
      <c r="AE71" s="44" t="n"/>
      <c r="AF71" s="45" t="n"/>
      <c r="AG71" s="43" t="n"/>
      <c r="AH71" s="44" t="n"/>
      <c r="AI71" s="55">
        <f>IF($B71="","",1-VALUE((VLOOKUP($B71,SELECTION!$B$10:$CC$50,VLOOKUP(AI$47,'[1]Table Name'!$O$2:$Q$100,3,FALSE),FALSE))))</f>
        <v/>
      </c>
      <c r="AJ71" s="44" t="n"/>
      <c r="AK71" s="50">
        <f>IF($B71="","",(VLOOKUP($B71,SELECTION!$B$10:$CC$50,VLOOKUP(AK$47,'[1]Table Name'!$O$2:$Q$100,3,FALSE),FALSE)))</f>
        <v/>
      </c>
      <c r="AL71" s="44" t="n"/>
    </row>
    <row r="72" hidden="1" outlineLevel="2" ht="30.75" customFormat="1" customHeight="1" s="12">
      <c r="B72" s="12">
        <f>SELECTION!B34</f>
        <v/>
      </c>
      <c r="D72" s="26">
        <f>IF($B72="","",(VLOOKUP($B72,SELECTION!$B$10:$CC$50,VLOOKUP(D$47,'[1]Table Name'!$O$2:$Q$100,3,FALSE),FALSE)))</f>
        <v/>
      </c>
      <c r="E72" s="45">
        <f>IF($B72="","",(VLOOKUP($B72,SELECTION!$B$10:$CC$50,VLOOKUP(E$47,'[1]Table Name'!$O$2:$Q$100,3,FALSE),FALSE)))</f>
        <v/>
      </c>
      <c r="F72" s="43" t="n"/>
      <c r="G72" s="43" t="n"/>
      <c r="H72" s="44" t="n"/>
      <c r="I72" s="45">
        <f>IF($B72="","",(VLOOKUP($B72,SELECTION!$B$10:$CC$50,VLOOKUP(I$47,'[1]Table Name'!$O$2:$Q$100,3,FALSE),FALSE)))</f>
        <v/>
      </c>
      <c r="J72" s="44" t="n"/>
      <c r="K72" s="45">
        <f>IF($B72="","",(VLOOKUP($B72,SELECTION!$B$10:$CC$50,VLOOKUP(K$47,'[1]Table Name'!$O$2:$Q$100,3,FALSE),FALSE)))</f>
        <v/>
      </c>
      <c r="L72" s="44" t="n"/>
      <c r="M72" s="45">
        <f>IF($B72="","",(VLOOKUP($B72,SELECTION!$B$10:$CC$50,VLOOKUP(M$47,'[1]Table Name'!$O$2:$Q$100,3,FALSE),FALSE)))</f>
        <v/>
      </c>
      <c r="N72" s="44" t="n"/>
      <c r="O72" s="51">
        <f>IF($B72="","",(VLOOKUP($B72,SELECTION!$B$10:$CC$50,VLOOKUP(Y$9,'[1]Table Name'!$O$2:$Q$100,3,FALSE),FALSE)))</f>
        <v/>
      </c>
      <c r="P72" s="44" t="n"/>
      <c r="Q72" s="45">
        <f>IF($B72="","",(VLOOKUP($B72,SELECTION!$B$10:$CC$50,VLOOKUP(Q$47,'[1]Table Name'!$O$2:$Q$100,3,FALSE),FALSE)))</f>
        <v/>
      </c>
      <c r="R72" s="43" t="n"/>
      <c r="S72" s="44" t="n"/>
      <c r="T72" s="45" t="n"/>
      <c r="U72" s="44" t="n"/>
      <c r="V72" s="49" t="n"/>
      <c r="W72" s="44" t="n"/>
      <c r="X72" s="49" t="n"/>
      <c r="Y72" s="44" t="n"/>
      <c r="Z72" s="45" t="n"/>
      <c r="AA72" s="43" t="n"/>
      <c r="AB72" s="44" t="n"/>
      <c r="AC72" s="45" t="n"/>
      <c r="AD72" s="43" t="n"/>
      <c r="AE72" s="44" t="n"/>
      <c r="AF72" s="45" t="n"/>
      <c r="AG72" s="43" t="n"/>
      <c r="AH72" s="44" t="n"/>
      <c r="AI72" s="55">
        <f>IF($B72="","",1-VALUE((VLOOKUP($B72,SELECTION!$B$10:$CC$50,VLOOKUP(AI$47,'[1]Table Name'!$O$2:$Q$100,3,FALSE),FALSE))))</f>
        <v/>
      </c>
      <c r="AJ72" s="44" t="n"/>
      <c r="AK72" s="50">
        <f>IF($B72="","",(VLOOKUP($B72,SELECTION!$B$10:$CC$50,VLOOKUP(AK$47,'[1]Table Name'!$O$2:$Q$100,3,FALSE),FALSE)))</f>
        <v/>
      </c>
      <c r="AL72" s="44" t="n"/>
    </row>
    <row r="73" hidden="1" outlineLevel="2" ht="30.75" customFormat="1" customHeight="1" s="12">
      <c r="B73" s="12">
        <f>SELECTION!B35</f>
        <v/>
      </c>
      <c r="D73" s="26">
        <f>IF($B73="","",(VLOOKUP($B73,SELECTION!$B$10:$CC$50,VLOOKUP(D$47,'[1]Table Name'!$O$2:$Q$100,3,FALSE),FALSE)))</f>
        <v/>
      </c>
      <c r="E73" s="45">
        <f>IF($B73="","",(VLOOKUP($B73,SELECTION!$B$10:$CC$50,VLOOKUP(E$47,'[1]Table Name'!$O$2:$Q$100,3,FALSE),FALSE)))</f>
        <v/>
      </c>
      <c r="F73" s="43" t="n"/>
      <c r="G73" s="43" t="n"/>
      <c r="H73" s="44" t="n"/>
      <c r="I73" s="45">
        <f>IF($B73="","",(VLOOKUP($B73,SELECTION!$B$10:$CC$50,VLOOKUP(I$47,'[1]Table Name'!$O$2:$Q$100,3,FALSE),FALSE)))</f>
        <v/>
      </c>
      <c r="J73" s="44" t="n"/>
      <c r="K73" s="45">
        <f>IF($B73="","",(VLOOKUP($B73,SELECTION!$B$10:$CC$50,VLOOKUP(K$47,'[1]Table Name'!$O$2:$Q$100,3,FALSE),FALSE)))</f>
        <v/>
      </c>
      <c r="L73" s="44" t="n"/>
      <c r="M73" s="45">
        <f>IF($B73="","",(VLOOKUP($B73,SELECTION!$B$10:$CC$50,VLOOKUP(M$47,'[1]Table Name'!$O$2:$Q$100,3,FALSE),FALSE)))</f>
        <v/>
      </c>
      <c r="N73" s="44" t="n"/>
      <c r="O73" s="51">
        <f>IF($B73="","",(VLOOKUP($B73,SELECTION!$B$10:$CC$50,VLOOKUP(Y$9,'[1]Table Name'!$O$2:$Q$100,3,FALSE),FALSE)))</f>
        <v/>
      </c>
      <c r="P73" s="44" t="n"/>
      <c r="Q73" s="45">
        <f>IF($B73="","",(VLOOKUP($B73,SELECTION!$B$10:$CC$50,VLOOKUP(Q$47,'[1]Table Name'!$O$2:$Q$100,3,FALSE),FALSE)))</f>
        <v/>
      </c>
      <c r="R73" s="43" t="n"/>
      <c r="S73" s="44" t="n"/>
      <c r="T73" s="45" t="n"/>
      <c r="U73" s="44" t="n"/>
      <c r="V73" s="49" t="n"/>
      <c r="W73" s="44" t="n"/>
      <c r="X73" s="49" t="n"/>
      <c r="Y73" s="44" t="n"/>
      <c r="Z73" s="45" t="n"/>
      <c r="AA73" s="43" t="n"/>
      <c r="AB73" s="44" t="n"/>
      <c r="AC73" s="45" t="n"/>
      <c r="AD73" s="43" t="n"/>
      <c r="AE73" s="44" t="n"/>
      <c r="AF73" s="45" t="n"/>
      <c r="AG73" s="43" t="n"/>
      <c r="AH73" s="44" t="n"/>
      <c r="AI73" s="55">
        <f>IF($B73="","",1-VALUE((VLOOKUP($B73,SELECTION!$B$10:$CC$50,VLOOKUP(AI$47,'[1]Table Name'!$O$2:$Q$100,3,FALSE),FALSE))))</f>
        <v/>
      </c>
      <c r="AJ73" s="44" t="n"/>
      <c r="AK73" s="50">
        <f>IF($B73="","",(VLOOKUP($B73,SELECTION!$B$10:$CC$50,VLOOKUP(AK$47,'[1]Table Name'!$O$2:$Q$100,3,FALSE),FALSE)))</f>
        <v/>
      </c>
      <c r="AL73" s="44" t="n"/>
    </row>
    <row r="74" hidden="1" outlineLevel="2" ht="30.75" customFormat="1" customHeight="1" s="12">
      <c r="B74" s="12">
        <f>SELECTION!B36</f>
        <v/>
      </c>
      <c r="D74" s="26">
        <f>IF($B74="","",(VLOOKUP($B74,SELECTION!$B$10:$CC$50,VLOOKUP(D$47,'[1]Table Name'!$O$2:$Q$100,3,FALSE),FALSE)))</f>
        <v/>
      </c>
      <c r="E74" s="45">
        <f>IF($B74="","",(VLOOKUP($B74,SELECTION!$B$10:$CC$50,VLOOKUP(E$47,'[1]Table Name'!$O$2:$Q$100,3,FALSE),FALSE)))</f>
        <v/>
      </c>
      <c r="F74" s="43" t="n"/>
      <c r="G74" s="43" t="n"/>
      <c r="H74" s="44" t="n"/>
      <c r="I74" s="45">
        <f>IF($B74="","",(VLOOKUP($B74,SELECTION!$B$10:$CC$50,VLOOKUP(I$47,'[1]Table Name'!$O$2:$Q$100,3,FALSE),FALSE)))</f>
        <v/>
      </c>
      <c r="J74" s="44" t="n"/>
      <c r="K74" s="45">
        <f>IF($B74="","",(VLOOKUP($B74,SELECTION!$B$10:$CC$50,VLOOKUP(K$47,'[1]Table Name'!$O$2:$Q$100,3,FALSE),FALSE)))</f>
        <v/>
      </c>
      <c r="L74" s="44" t="n"/>
      <c r="M74" s="45">
        <f>IF($B74="","",(VLOOKUP($B74,SELECTION!$B$10:$CC$50,VLOOKUP(M$47,'[1]Table Name'!$O$2:$Q$100,3,FALSE),FALSE)))</f>
        <v/>
      </c>
      <c r="N74" s="44" t="n"/>
      <c r="O74" s="51">
        <f>IF($B74="","",(VLOOKUP($B74,SELECTION!$B$10:$CC$50,VLOOKUP(Y$9,'[1]Table Name'!$O$2:$Q$100,3,FALSE),FALSE)))</f>
        <v/>
      </c>
      <c r="P74" s="44" t="n"/>
      <c r="Q74" s="45">
        <f>IF($B74="","",(VLOOKUP($B74,SELECTION!$B$10:$CC$50,VLOOKUP(Q$47,'[1]Table Name'!$O$2:$Q$100,3,FALSE),FALSE)))</f>
        <v/>
      </c>
      <c r="R74" s="43" t="n"/>
      <c r="S74" s="44" t="n"/>
      <c r="T74" s="45" t="n"/>
      <c r="U74" s="44" t="n"/>
      <c r="V74" s="49" t="n"/>
      <c r="W74" s="44" t="n"/>
      <c r="X74" s="49" t="n"/>
      <c r="Y74" s="44" t="n"/>
      <c r="Z74" s="45" t="n"/>
      <c r="AA74" s="43" t="n"/>
      <c r="AB74" s="44" t="n"/>
      <c r="AC74" s="45" t="n"/>
      <c r="AD74" s="43" t="n"/>
      <c r="AE74" s="44" t="n"/>
      <c r="AF74" s="45" t="n"/>
      <c r="AG74" s="43" t="n"/>
      <c r="AH74" s="44" t="n"/>
      <c r="AI74" s="55">
        <f>IF($B74="","",1-VALUE((VLOOKUP($B74,SELECTION!$B$10:$CC$50,VLOOKUP(AI$47,'[1]Table Name'!$O$2:$Q$100,3,FALSE),FALSE))))</f>
        <v/>
      </c>
      <c r="AJ74" s="44" t="n"/>
      <c r="AK74" s="50">
        <f>IF($B74="","",(VLOOKUP($B74,SELECTION!$B$10:$CC$50,VLOOKUP(AK$47,'[1]Table Name'!$O$2:$Q$100,3,FALSE),FALSE)))</f>
        <v/>
      </c>
      <c r="AL74" s="44" t="n"/>
    </row>
    <row r="75" hidden="1" outlineLevel="2" ht="30.75" customFormat="1" customHeight="1" s="12">
      <c r="B75" s="12">
        <f>SELECTION!B37</f>
        <v/>
      </c>
      <c r="D75" s="26">
        <f>IF($B75="","",(VLOOKUP($B75,SELECTION!$B$10:$CC$50,VLOOKUP(D$47,'[1]Table Name'!$O$2:$Q$100,3,FALSE),FALSE)))</f>
        <v/>
      </c>
      <c r="E75" s="45">
        <f>IF($B75="","",(VLOOKUP($B75,SELECTION!$B$10:$CC$50,VLOOKUP(E$47,'[1]Table Name'!$O$2:$Q$100,3,FALSE),FALSE)))</f>
        <v/>
      </c>
      <c r="F75" s="43" t="n"/>
      <c r="G75" s="43" t="n"/>
      <c r="H75" s="44" t="n"/>
      <c r="I75" s="45">
        <f>IF($B75="","",(VLOOKUP($B75,SELECTION!$B$10:$CC$50,VLOOKUP(I$47,'[1]Table Name'!$O$2:$Q$100,3,FALSE),FALSE)))</f>
        <v/>
      </c>
      <c r="J75" s="44" t="n"/>
      <c r="K75" s="45">
        <f>IF($B75="","",(VLOOKUP($B75,SELECTION!$B$10:$CC$50,VLOOKUP(K$47,'[1]Table Name'!$O$2:$Q$100,3,FALSE),FALSE)))</f>
        <v/>
      </c>
      <c r="L75" s="44" t="n"/>
      <c r="M75" s="45">
        <f>IF($B75="","",(VLOOKUP($B75,SELECTION!$B$10:$CC$50,VLOOKUP(M$47,'[1]Table Name'!$O$2:$Q$100,3,FALSE),FALSE)))</f>
        <v/>
      </c>
      <c r="N75" s="44" t="n"/>
      <c r="O75" s="51">
        <f>IF($B75="","",(VLOOKUP($B75,SELECTION!$B$10:$CC$50,VLOOKUP(Y$9,'[1]Table Name'!$O$2:$Q$100,3,FALSE),FALSE)))</f>
        <v/>
      </c>
      <c r="P75" s="44" t="n"/>
      <c r="Q75" s="45">
        <f>IF($B75="","",(VLOOKUP($B75,SELECTION!$B$10:$CC$50,VLOOKUP(Q$47,'[1]Table Name'!$O$2:$Q$100,3,FALSE),FALSE)))</f>
        <v/>
      </c>
      <c r="R75" s="43" t="n"/>
      <c r="S75" s="44" t="n"/>
      <c r="T75" s="45" t="n"/>
      <c r="U75" s="44" t="n"/>
      <c r="V75" s="49" t="n"/>
      <c r="W75" s="44" t="n"/>
      <c r="X75" s="49" t="n"/>
      <c r="Y75" s="44" t="n"/>
      <c r="Z75" s="45" t="n"/>
      <c r="AA75" s="43" t="n"/>
      <c r="AB75" s="44" t="n"/>
      <c r="AC75" s="45" t="n"/>
      <c r="AD75" s="43" t="n"/>
      <c r="AE75" s="44" t="n"/>
      <c r="AF75" s="45" t="n"/>
      <c r="AG75" s="43" t="n"/>
      <c r="AH75" s="44" t="n"/>
      <c r="AI75" s="55">
        <f>IF($B75="","",1-VALUE((VLOOKUP($B75,SELECTION!$B$10:$CC$50,VLOOKUP(AI$47,'[1]Table Name'!$O$2:$Q$100,3,FALSE),FALSE))))</f>
        <v/>
      </c>
      <c r="AJ75" s="44" t="n"/>
      <c r="AK75" s="50">
        <f>IF($B75="","",(VLOOKUP($B75,SELECTION!$B$10:$CC$50,VLOOKUP(AK$47,'[1]Table Name'!$O$2:$Q$100,3,FALSE),FALSE)))</f>
        <v/>
      </c>
      <c r="AL75" s="44" t="n"/>
    </row>
    <row r="76" hidden="1" outlineLevel="2" ht="30.75" customFormat="1" customHeight="1" s="12">
      <c r="B76" s="12">
        <f>SELECTION!B38</f>
        <v/>
      </c>
      <c r="D76" s="26">
        <f>IF($B76="","",(VLOOKUP($B76,SELECTION!$B$10:$CC$50,VLOOKUP(D$47,'[1]Table Name'!$O$2:$Q$100,3,FALSE),FALSE)))</f>
        <v/>
      </c>
      <c r="E76" s="45">
        <f>IF($B76="","",(VLOOKUP($B76,SELECTION!$B$10:$CC$50,VLOOKUP(E$47,'[1]Table Name'!$O$2:$Q$100,3,FALSE),FALSE)))</f>
        <v/>
      </c>
      <c r="F76" s="43" t="n"/>
      <c r="G76" s="43" t="n"/>
      <c r="H76" s="44" t="n"/>
      <c r="I76" s="45">
        <f>IF($B76="","",(VLOOKUP($B76,SELECTION!$B$10:$CC$50,VLOOKUP(I$47,'[1]Table Name'!$O$2:$Q$100,3,FALSE),FALSE)))</f>
        <v/>
      </c>
      <c r="J76" s="44" t="n"/>
      <c r="K76" s="45">
        <f>IF($B76="","",(VLOOKUP($B76,SELECTION!$B$10:$CC$50,VLOOKUP(K$47,'[1]Table Name'!$O$2:$Q$100,3,FALSE),FALSE)))</f>
        <v/>
      </c>
      <c r="L76" s="44" t="n"/>
      <c r="M76" s="45">
        <f>IF($B76="","",(VLOOKUP($B76,SELECTION!$B$10:$CC$50,VLOOKUP(M$47,'[1]Table Name'!$O$2:$Q$100,3,FALSE),FALSE)))</f>
        <v/>
      </c>
      <c r="N76" s="44" t="n"/>
      <c r="O76" s="51">
        <f>IF($B76="","",(VLOOKUP($B76,SELECTION!$B$10:$CC$50,VLOOKUP(Y$9,'[1]Table Name'!$O$2:$Q$100,3,FALSE),FALSE)))</f>
        <v/>
      </c>
      <c r="P76" s="44" t="n"/>
      <c r="Q76" s="45">
        <f>IF($B76="","",(VLOOKUP($B76,SELECTION!$B$10:$CC$50,VLOOKUP(Q$47,'[1]Table Name'!$O$2:$Q$100,3,FALSE),FALSE)))</f>
        <v/>
      </c>
      <c r="R76" s="43" t="n"/>
      <c r="S76" s="44" t="n"/>
      <c r="T76" s="45" t="n"/>
      <c r="U76" s="44" t="n"/>
      <c r="V76" s="49" t="n"/>
      <c r="W76" s="44" t="n"/>
      <c r="X76" s="49" t="n"/>
      <c r="Y76" s="44" t="n"/>
      <c r="Z76" s="45" t="n"/>
      <c r="AA76" s="43" t="n"/>
      <c r="AB76" s="44" t="n"/>
      <c r="AC76" s="45" t="n"/>
      <c r="AD76" s="43" t="n"/>
      <c r="AE76" s="44" t="n"/>
      <c r="AF76" s="45" t="n"/>
      <c r="AG76" s="43" t="n"/>
      <c r="AH76" s="44" t="n"/>
      <c r="AI76" s="55">
        <f>IF($B76="","",1-VALUE((VLOOKUP($B76,SELECTION!$B$10:$CC$50,VLOOKUP(AI$47,'[1]Table Name'!$O$2:$Q$100,3,FALSE),FALSE))))</f>
        <v/>
      </c>
      <c r="AJ76" s="44" t="n"/>
      <c r="AK76" s="50">
        <f>IF($B76="","",(VLOOKUP($B76,SELECTION!$B$10:$CC$50,VLOOKUP(AK$47,'[1]Table Name'!$O$2:$Q$100,3,FALSE),FALSE)))</f>
        <v/>
      </c>
      <c r="AL76" s="44" t="n"/>
    </row>
    <row r="77" hidden="1" outlineLevel="2" ht="30.75" customFormat="1" customHeight="1" s="12">
      <c r="B77" s="12">
        <f>SELECTION!B39</f>
        <v/>
      </c>
      <c r="D77" s="26">
        <f>IF($B77="","",(VLOOKUP($B77,SELECTION!$B$10:$CC$50,VLOOKUP(D$47,'[1]Table Name'!$O$2:$Q$100,3,FALSE),FALSE)))</f>
        <v/>
      </c>
      <c r="E77" s="45">
        <f>IF($B77="","",(VLOOKUP($B77,SELECTION!$B$10:$CC$50,VLOOKUP(E$47,'[1]Table Name'!$O$2:$Q$100,3,FALSE),FALSE)))</f>
        <v/>
      </c>
      <c r="F77" s="43" t="n"/>
      <c r="G77" s="43" t="n"/>
      <c r="H77" s="44" t="n"/>
      <c r="I77" s="45">
        <f>IF($B77="","",(VLOOKUP($B77,SELECTION!$B$10:$CC$50,VLOOKUP(I$47,'[1]Table Name'!$O$2:$Q$100,3,FALSE),FALSE)))</f>
        <v/>
      </c>
      <c r="J77" s="44" t="n"/>
      <c r="K77" s="45">
        <f>IF($B77="","",(VLOOKUP($B77,SELECTION!$B$10:$CC$50,VLOOKUP(K$47,'[1]Table Name'!$O$2:$Q$100,3,FALSE),FALSE)))</f>
        <v/>
      </c>
      <c r="L77" s="44" t="n"/>
      <c r="M77" s="45">
        <f>IF($B77="","",(VLOOKUP($B77,SELECTION!$B$10:$CC$50,VLOOKUP(M$47,'[1]Table Name'!$O$2:$Q$100,3,FALSE),FALSE)))</f>
        <v/>
      </c>
      <c r="N77" s="44" t="n"/>
      <c r="O77" s="51">
        <f>IF($B77="","",(VLOOKUP($B77,SELECTION!$B$10:$CC$50,VLOOKUP(Y$9,'[1]Table Name'!$O$2:$Q$100,3,FALSE),FALSE)))</f>
        <v/>
      </c>
      <c r="P77" s="44" t="n"/>
      <c r="Q77" s="45">
        <f>IF($B77="","",(VLOOKUP($B77,SELECTION!$B$10:$CC$50,VLOOKUP(Q$47,'[1]Table Name'!$O$2:$Q$100,3,FALSE),FALSE)))</f>
        <v/>
      </c>
      <c r="R77" s="43" t="n"/>
      <c r="S77" s="44" t="n"/>
      <c r="T77" s="45" t="n"/>
      <c r="U77" s="44" t="n"/>
      <c r="V77" s="49" t="n"/>
      <c r="W77" s="44" t="n"/>
      <c r="X77" s="49" t="n"/>
      <c r="Y77" s="44" t="n"/>
      <c r="Z77" s="45" t="n"/>
      <c r="AA77" s="43" t="n"/>
      <c r="AB77" s="44" t="n"/>
      <c r="AC77" s="45" t="n"/>
      <c r="AD77" s="43" t="n"/>
      <c r="AE77" s="44" t="n"/>
      <c r="AF77" s="45" t="n"/>
      <c r="AG77" s="43" t="n"/>
      <c r="AH77" s="44" t="n"/>
      <c r="AI77" s="55">
        <f>IF($B77="","",1-VALUE((VLOOKUP($B77,SELECTION!$B$10:$CC$50,VLOOKUP(AI$47,'[1]Table Name'!$O$2:$Q$100,3,FALSE),FALSE))))</f>
        <v/>
      </c>
      <c r="AJ77" s="44" t="n"/>
      <c r="AK77" s="50">
        <f>IF($B77="","",(VLOOKUP($B77,SELECTION!$B$10:$CC$50,VLOOKUP(AK$47,'[1]Table Name'!$O$2:$Q$100,3,FALSE),FALSE)))</f>
        <v/>
      </c>
      <c r="AL77" s="44" t="n"/>
    </row>
    <row r="78" hidden="1" outlineLevel="2" ht="30.75" customFormat="1" customHeight="1" s="12">
      <c r="B78" s="12">
        <f>SELECTION!B40</f>
        <v/>
      </c>
      <c r="D78" s="26">
        <f>IF($B78="","",(VLOOKUP($B78,SELECTION!$B$10:$CC$50,VLOOKUP(D$47,'[1]Table Name'!$O$2:$Q$100,3,FALSE),FALSE)))</f>
        <v/>
      </c>
      <c r="E78" s="45">
        <f>IF($B78="","",(VLOOKUP($B78,SELECTION!$B$10:$CC$50,VLOOKUP(E$47,'[1]Table Name'!$O$2:$Q$100,3,FALSE),FALSE)))</f>
        <v/>
      </c>
      <c r="F78" s="43" t="n"/>
      <c r="G78" s="43" t="n"/>
      <c r="H78" s="44" t="n"/>
      <c r="I78" s="45">
        <f>IF($B78="","",(VLOOKUP($B78,SELECTION!$B$10:$CC$50,VLOOKUP(I$47,'[1]Table Name'!$O$2:$Q$100,3,FALSE),FALSE)))</f>
        <v/>
      </c>
      <c r="J78" s="44" t="n"/>
      <c r="K78" s="45">
        <f>IF($B78="","",(VLOOKUP($B78,SELECTION!$B$10:$CC$50,VLOOKUP(K$47,'[1]Table Name'!$O$2:$Q$100,3,FALSE),FALSE)))</f>
        <v/>
      </c>
      <c r="L78" s="44" t="n"/>
      <c r="M78" s="45">
        <f>IF($B78="","",(VLOOKUP($B78,SELECTION!$B$10:$CC$50,VLOOKUP(M$47,'[1]Table Name'!$O$2:$Q$100,3,FALSE),FALSE)))</f>
        <v/>
      </c>
      <c r="N78" s="44" t="n"/>
      <c r="O78" s="51">
        <f>IF($B78="","",(VLOOKUP($B78,SELECTION!$B$10:$CC$50,VLOOKUP(Y$9,'[1]Table Name'!$O$2:$Q$100,3,FALSE),FALSE)))</f>
        <v/>
      </c>
      <c r="P78" s="44" t="n"/>
      <c r="Q78" s="45">
        <f>IF($B78="","",(VLOOKUP($B78,SELECTION!$B$10:$CC$50,VLOOKUP(Q$47,'[1]Table Name'!$O$2:$Q$100,3,FALSE),FALSE)))</f>
        <v/>
      </c>
      <c r="R78" s="43" t="n"/>
      <c r="S78" s="44" t="n"/>
      <c r="T78" s="45" t="n"/>
      <c r="U78" s="44" t="n"/>
      <c r="V78" s="49" t="n"/>
      <c r="W78" s="44" t="n"/>
      <c r="X78" s="49" t="n"/>
      <c r="Y78" s="44" t="n"/>
      <c r="Z78" s="45" t="n"/>
      <c r="AA78" s="43" t="n"/>
      <c r="AB78" s="44" t="n"/>
      <c r="AC78" s="45" t="n"/>
      <c r="AD78" s="43" t="n"/>
      <c r="AE78" s="44" t="n"/>
      <c r="AF78" s="45" t="n"/>
      <c r="AG78" s="43" t="n"/>
      <c r="AH78" s="44" t="n"/>
      <c r="AI78" s="55">
        <f>IF($B78="","",1-VALUE((VLOOKUP($B78,SELECTION!$B$10:$CC$50,VLOOKUP(AI$47,'[1]Table Name'!$O$2:$Q$100,3,FALSE),FALSE))))</f>
        <v/>
      </c>
      <c r="AJ78" s="44" t="n"/>
      <c r="AK78" s="50">
        <f>IF($B78="","",(VLOOKUP($B78,SELECTION!$B$10:$CC$50,VLOOKUP(AK$47,'[1]Table Name'!$O$2:$Q$100,3,FALSE),FALSE)))</f>
        <v/>
      </c>
      <c r="AL78" s="44" t="n"/>
    </row>
    <row r="79" hidden="1" outlineLevel="2" ht="30.75" customFormat="1" customHeight="1" s="12">
      <c r="B79" s="12">
        <f>SELECTION!B41</f>
        <v/>
      </c>
      <c r="D79" s="26">
        <f>IF($B79="","",(VLOOKUP($B79,SELECTION!$B$10:$CC$50,VLOOKUP(D$47,'[1]Table Name'!$O$2:$Q$100,3,FALSE),FALSE)))</f>
        <v/>
      </c>
      <c r="E79" s="45">
        <f>IF($B79="","",(VLOOKUP($B79,SELECTION!$B$10:$CC$50,VLOOKUP(E$47,'[1]Table Name'!$O$2:$Q$100,3,FALSE),FALSE)))</f>
        <v/>
      </c>
      <c r="F79" s="43" t="n"/>
      <c r="G79" s="43" t="n"/>
      <c r="H79" s="44" t="n"/>
      <c r="I79" s="45">
        <f>IF($B79="","",(VLOOKUP($B79,SELECTION!$B$10:$CC$50,VLOOKUP(I$47,'[1]Table Name'!$O$2:$Q$100,3,FALSE),FALSE)))</f>
        <v/>
      </c>
      <c r="J79" s="44" t="n"/>
      <c r="K79" s="45">
        <f>IF($B79="","",(VLOOKUP($B79,SELECTION!$B$10:$CC$50,VLOOKUP(K$47,'[1]Table Name'!$O$2:$Q$100,3,FALSE),FALSE)))</f>
        <v/>
      </c>
      <c r="L79" s="44" t="n"/>
      <c r="M79" s="45">
        <f>IF($B79="","",(VLOOKUP($B79,SELECTION!$B$10:$CC$50,VLOOKUP(M$47,'[1]Table Name'!$O$2:$Q$100,3,FALSE),FALSE)))</f>
        <v/>
      </c>
      <c r="N79" s="44" t="n"/>
      <c r="O79" s="51">
        <f>IF($B79="","",(VLOOKUP($B79,SELECTION!$B$10:$CC$50,VLOOKUP(Y$9,'[1]Table Name'!$O$2:$Q$100,3,FALSE),FALSE)))</f>
        <v/>
      </c>
      <c r="P79" s="44" t="n"/>
      <c r="Q79" s="45">
        <f>IF($B79="","",(VLOOKUP($B79,SELECTION!$B$10:$CC$50,VLOOKUP(Q$47,'[1]Table Name'!$O$2:$Q$100,3,FALSE),FALSE)))</f>
        <v/>
      </c>
      <c r="R79" s="43" t="n"/>
      <c r="S79" s="44" t="n"/>
      <c r="T79" s="45" t="n"/>
      <c r="U79" s="44" t="n"/>
      <c r="V79" s="49" t="n"/>
      <c r="W79" s="44" t="n"/>
      <c r="X79" s="49" t="n"/>
      <c r="Y79" s="44" t="n"/>
      <c r="Z79" s="45" t="n"/>
      <c r="AA79" s="43" t="n"/>
      <c r="AB79" s="44" t="n"/>
      <c r="AC79" s="45" t="n"/>
      <c r="AD79" s="43" t="n"/>
      <c r="AE79" s="44" t="n"/>
      <c r="AF79" s="45" t="n"/>
      <c r="AG79" s="43" t="n"/>
      <c r="AH79" s="44" t="n"/>
      <c r="AI79" s="55">
        <f>IF($B79="","",1-VALUE((VLOOKUP($B79,SELECTION!$B$10:$CC$50,VLOOKUP(AI$47,'[1]Table Name'!$O$2:$Q$100,3,FALSE),FALSE))))</f>
        <v/>
      </c>
      <c r="AJ79" s="44" t="n"/>
      <c r="AK79" s="50">
        <f>IF($B79="","",(VLOOKUP($B79,SELECTION!$B$10:$CC$50,VLOOKUP(AK$47,'[1]Table Name'!$O$2:$Q$100,3,FALSE),FALSE)))</f>
        <v/>
      </c>
      <c r="AL79" s="44" t="n"/>
    </row>
    <row r="80" hidden="1" outlineLevel="2" ht="30.75" customFormat="1" customHeight="1" s="12">
      <c r="B80" s="12">
        <f>SELECTION!B42</f>
        <v/>
      </c>
      <c r="D80" s="26">
        <f>IF($B80="","",(VLOOKUP($B80,SELECTION!$B$10:$CC$50,VLOOKUP(D$47,'[1]Table Name'!$O$2:$Q$100,3,FALSE),FALSE)))</f>
        <v/>
      </c>
      <c r="E80" s="45">
        <f>IF($B80="","",(VLOOKUP($B80,SELECTION!$B$10:$CC$50,VLOOKUP(E$47,'[1]Table Name'!$O$2:$Q$100,3,FALSE),FALSE)))</f>
        <v/>
      </c>
      <c r="F80" s="43" t="n"/>
      <c r="G80" s="43" t="n"/>
      <c r="H80" s="44" t="n"/>
      <c r="I80" s="45">
        <f>IF($B80="","",(VLOOKUP($B80,SELECTION!$B$10:$CC$50,VLOOKUP(I$47,'[1]Table Name'!$O$2:$Q$100,3,FALSE),FALSE)))</f>
        <v/>
      </c>
      <c r="J80" s="44" t="n"/>
      <c r="K80" s="45">
        <f>IF($B80="","",(VLOOKUP($B80,SELECTION!$B$10:$CC$50,VLOOKUP(K$47,'[1]Table Name'!$O$2:$Q$100,3,FALSE),FALSE)))</f>
        <v/>
      </c>
      <c r="L80" s="44" t="n"/>
      <c r="M80" s="45">
        <f>IF($B80="","",(VLOOKUP($B80,SELECTION!$B$10:$CC$50,VLOOKUP(M$47,'[1]Table Name'!$O$2:$Q$100,3,FALSE),FALSE)))</f>
        <v/>
      </c>
      <c r="N80" s="44" t="n"/>
      <c r="O80" s="51">
        <f>IF($B80="","",(VLOOKUP($B80,SELECTION!$B$10:$CC$50,VLOOKUP(Y$9,'[1]Table Name'!$O$2:$Q$100,3,FALSE),FALSE)))</f>
        <v/>
      </c>
      <c r="P80" s="44" t="n"/>
      <c r="Q80" s="45">
        <f>IF($B80="","",(VLOOKUP($B80,SELECTION!$B$10:$CC$50,VLOOKUP(Q$47,'[1]Table Name'!$O$2:$Q$100,3,FALSE),FALSE)))</f>
        <v/>
      </c>
      <c r="R80" s="43" t="n"/>
      <c r="S80" s="44" t="n"/>
      <c r="T80" s="45" t="n"/>
      <c r="U80" s="44" t="n"/>
      <c r="V80" s="49" t="n"/>
      <c r="W80" s="44" t="n"/>
      <c r="X80" s="49" t="n"/>
      <c r="Y80" s="44" t="n"/>
      <c r="Z80" s="45" t="n"/>
      <c r="AA80" s="43" t="n"/>
      <c r="AB80" s="44" t="n"/>
      <c r="AC80" s="45" t="n"/>
      <c r="AD80" s="43" t="n"/>
      <c r="AE80" s="44" t="n"/>
      <c r="AF80" s="45" t="n"/>
      <c r="AG80" s="43" t="n"/>
      <c r="AH80" s="44" t="n"/>
      <c r="AI80" s="55">
        <f>IF($B80="","",1-VALUE((VLOOKUP($B80,SELECTION!$B$10:$CC$50,VLOOKUP(AI$47,'[1]Table Name'!$O$2:$Q$100,3,FALSE),FALSE))))</f>
        <v/>
      </c>
      <c r="AJ80" s="44" t="n"/>
      <c r="AK80" s="50">
        <f>IF($B80="","",(VLOOKUP($B80,SELECTION!$B$10:$CC$50,VLOOKUP(AK$47,'[1]Table Name'!$O$2:$Q$100,3,FALSE),FALSE)))</f>
        <v/>
      </c>
      <c r="AL80" s="44" t="n"/>
    </row>
    <row r="81" hidden="1" outlineLevel="2" ht="30.75" customFormat="1" customHeight="1" s="12">
      <c r="B81" s="12">
        <f>SELECTION!B43</f>
        <v/>
      </c>
      <c r="D81" s="26">
        <f>IF($B81="","",(VLOOKUP($B81,SELECTION!$B$10:$CC$50,VLOOKUP(D$47,'[1]Table Name'!$O$2:$Q$100,3,FALSE),FALSE)))</f>
        <v/>
      </c>
      <c r="E81" s="45">
        <f>IF($B81="","",(VLOOKUP($B81,SELECTION!$B$10:$CC$50,VLOOKUP(E$47,'[1]Table Name'!$O$2:$Q$100,3,FALSE),FALSE)))</f>
        <v/>
      </c>
      <c r="F81" s="43" t="n"/>
      <c r="G81" s="43" t="n"/>
      <c r="H81" s="44" t="n"/>
      <c r="I81" s="45">
        <f>IF($B81="","",(VLOOKUP($B81,SELECTION!$B$10:$CC$50,VLOOKUP(I$47,'[1]Table Name'!$O$2:$Q$100,3,FALSE),FALSE)))</f>
        <v/>
      </c>
      <c r="J81" s="44" t="n"/>
      <c r="K81" s="45">
        <f>IF($B81="","",(VLOOKUP($B81,SELECTION!$B$10:$CC$50,VLOOKUP(K$47,'[1]Table Name'!$O$2:$Q$100,3,FALSE),FALSE)))</f>
        <v/>
      </c>
      <c r="L81" s="44" t="n"/>
      <c r="M81" s="45">
        <f>IF($B81="","",(VLOOKUP($B81,SELECTION!$B$10:$CC$50,VLOOKUP(M$47,'[1]Table Name'!$O$2:$Q$100,3,FALSE),FALSE)))</f>
        <v/>
      </c>
      <c r="N81" s="44" t="n"/>
      <c r="O81" s="51">
        <f>IF($B81="","",(VLOOKUP($B81,SELECTION!$B$10:$CC$50,VLOOKUP(Y$9,'[1]Table Name'!$O$2:$Q$100,3,FALSE),FALSE)))</f>
        <v/>
      </c>
      <c r="P81" s="44" t="n"/>
      <c r="Q81" s="45">
        <f>IF($B81="","",(VLOOKUP($B81,SELECTION!$B$10:$CC$50,VLOOKUP(Q$47,'[1]Table Name'!$O$2:$Q$100,3,FALSE),FALSE)))</f>
        <v/>
      </c>
      <c r="R81" s="43" t="n"/>
      <c r="S81" s="44" t="n"/>
      <c r="T81" s="45" t="n"/>
      <c r="U81" s="44" t="n"/>
      <c r="V81" s="49" t="n"/>
      <c r="W81" s="44" t="n"/>
      <c r="X81" s="49" t="n"/>
      <c r="Y81" s="44" t="n"/>
      <c r="Z81" s="45" t="n"/>
      <c r="AA81" s="43" t="n"/>
      <c r="AB81" s="44" t="n"/>
      <c r="AC81" s="45" t="n"/>
      <c r="AD81" s="43" t="n"/>
      <c r="AE81" s="44" t="n"/>
      <c r="AF81" s="45" t="n"/>
      <c r="AG81" s="43" t="n"/>
      <c r="AH81" s="44" t="n"/>
      <c r="AI81" s="55">
        <f>IF($B81="","",1-VALUE((VLOOKUP($B81,SELECTION!$B$10:$CC$50,VLOOKUP(AI$47,'[1]Table Name'!$O$2:$Q$100,3,FALSE),FALSE))))</f>
        <v/>
      </c>
      <c r="AJ81" s="44" t="n"/>
      <c r="AK81" s="50">
        <f>IF($B81="","",(VLOOKUP($B81,SELECTION!$B$10:$CC$50,VLOOKUP(AK$47,'[1]Table Name'!$O$2:$Q$100,3,FALSE),FALSE)))</f>
        <v/>
      </c>
      <c r="AL81" s="44" t="n"/>
    </row>
    <row r="82" hidden="1" outlineLevel="2" ht="30.75" customFormat="1" customHeight="1" s="12">
      <c r="B82" s="12">
        <f>SELECTION!B44</f>
        <v/>
      </c>
      <c r="D82" s="26">
        <f>IF($B82="","",(VLOOKUP($B82,SELECTION!$B$10:$CC$50,VLOOKUP(D$47,'[1]Table Name'!$O$2:$Q$100,3,FALSE),FALSE)))</f>
        <v/>
      </c>
      <c r="E82" s="45">
        <f>IF($B82="","",(VLOOKUP($B82,SELECTION!$B$10:$CC$50,VLOOKUP(E$47,'[1]Table Name'!$O$2:$Q$100,3,FALSE),FALSE)))</f>
        <v/>
      </c>
      <c r="F82" s="43" t="n"/>
      <c r="G82" s="43" t="n"/>
      <c r="H82" s="44" t="n"/>
      <c r="I82" s="45">
        <f>IF($B82="","",(VLOOKUP($B82,SELECTION!$B$10:$CC$50,VLOOKUP(I$47,'[1]Table Name'!$O$2:$Q$100,3,FALSE),FALSE)))</f>
        <v/>
      </c>
      <c r="J82" s="44" t="n"/>
      <c r="K82" s="45">
        <f>IF($B82="","",(VLOOKUP($B82,SELECTION!$B$10:$CC$50,VLOOKUP(K$47,'[1]Table Name'!$O$2:$Q$100,3,FALSE),FALSE)))</f>
        <v/>
      </c>
      <c r="L82" s="44" t="n"/>
      <c r="M82" s="45">
        <f>IF($B82="","",(VLOOKUP($B82,SELECTION!$B$10:$CC$50,VLOOKUP(M$47,'[1]Table Name'!$O$2:$Q$100,3,FALSE),FALSE)))</f>
        <v/>
      </c>
      <c r="N82" s="44" t="n"/>
      <c r="O82" s="51">
        <f>IF($B82="","",(VLOOKUP($B82,SELECTION!$B$10:$CC$50,VLOOKUP(Y$9,'[1]Table Name'!$O$2:$Q$100,3,FALSE),FALSE)))</f>
        <v/>
      </c>
      <c r="P82" s="44" t="n"/>
      <c r="Q82" s="45">
        <f>IF($B82="","",(VLOOKUP($B82,SELECTION!$B$10:$CC$50,VLOOKUP(Q$47,'[1]Table Name'!$O$2:$Q$100,3,FALSE),FALSE)))</f>
        <v/>
      </c>
      <c r="R82" s="43" t="n"/>
      <c r="S82" s="44" t="n"/>
      <c r="T82" s="45" t="n"/>
      <c r="U82" s="44" t="n"/>
      <c r="V82" s="49" t="n"/>
      <c r="W82" s="44" t="n"/>
      <c r="X82" s="49" t="n"/>
      <c r="Y82" s="44" t="n"/>
      <c r="Z82" s="45" t="n"/>
      <c r="AA82" s="43" t="n"/>
      <c r="AB82" s="44" t="n"/>
      <c r="AC82" s="45" t="n"/>
      <c r="AD82" s="43" t="n"/>
      <c r="AE82" s="44" t="n"/>
      <c r="AF82" s="45" t="n"/>
      <c r="AG82" s="43" t="n"/>
      <c r="AH82" s="44" t="n"/>
      <c r="AI82" s="55">
        <f>IF($B82="","",1-VALUE((VLOOKUP($B82,SELECTION!$B$10:$CC$50,VLOOKUP(AI$47,'[1]Table Name'!$O$2:$Q$100,3,FALSE),FALSE))))</f>
        <v/>
      </c>
      <c r="AJ82" s="44" t="n"/>
      <c r="AK82" s="50">
        <f>IF($B82="","",(VLOOKUP($B82,SELECTION!$B$10:$CC$50,VLOOKUP(AK$47,'[1]Table Name'!$O$2:$Q$100,3,FALSE),FALSE)))</f>
        <v/>
      </c>
      <c r="AL82" s="44" t="n"/>
    </row>
    <row r="83" hidden="1" outlineLevel="2" ht="30.75" customFormat="1" customHeight="1" s="12">
      <c r="B83" s="12">
        <f>SELECTION!B45</f>
        <v/>
      </c>
      <c r="D83" s="26">
        <f>IF($B83="","",(VLOOKUP($B83,SELECTION!$B$10:$CC$50,VLOOKUP(D$47,'[1]Table Name'!$O$2:$Q$100,3,FALSE),FALSE)))</f>
        <v/>
      </c>
      <c r="E83" s="45">
        <f>IF($B83="","",(VLOOKUP($B83,SELECTION!$B$10:$CC$50,VLOOKUP(E$47,'[1]Table Name'!$O$2:$Q$100,3,FALSE),FALSE)))</f>
        <v/>
      </c>
      <c r="F83" s="43" t="n"/>
      <c r="G83" s="43" t="n"/>
      <c r="H83" s="44" t="n"/>
      <c r="I83" s="45">
        <f>IF($B83="","",(VLOOKUP($B83,SELECTION!$B$10:$CC$50,VLOOKUP(I$47,'[1]Table Name'!$O$2:$Q$100,3,FALSE),FALSE)))</f>
        <v/>
      </c>
      <c r="J83" s="44" t="n"/>
      <c r="K83" s="45">
        <f>IF($B83="","",(VLOOKUP($B83,SELECTION!$B$10:$CC$50,VLOOKUP(K$47,'[1]Table Name'!$O$2:$Q$100,3,FALSE),FALSE)))</f>
        <v/>
      </c>
      <c r="L83" s="44" t="n"/>
      <c r="M83" s="45">
        <f>IF($B83="","",(VLOOKUP($B83,SELECTION!$B$10:$CC$50,VLOOKUP(M$47,'[1]Table Name'!$O$2:$Q$100,3,FALSE),FALSE)))</f>
        <v/>
      </c>
      <c r="N83" s="44" t="n"/>
      <c r="O83" s="51">
        <f>IF($B83="","",(VLOOKUP($B83,SELECTION!$B$10:$CC$50,VLOOKUP(Y$9,'[1]Table Name'!$O$2:$Q$100,3,FALSE),FALSE)))</f>
        <v/>
      </c>
      <c r="P83" s="44" t="n"/>
      <c r="Q83" s="45">
        <f>IF($B83="","",(VLOOKUP($B83,SELECTION!$B$10:$CC$50,VLOOKUP(Q$47,'[1]Table Name'!$O$2:$Q$100,3,FALSE),FALSE)))</f>
        <v/>
      </c>
      <c r="R83" s="43" t="n"/>
      <c r="S83" s="44" t="n"/>
      <c r="T83" s="45" t="n"/>
      <c r="U83" s="44" t="n"/>
      <c r="V83" s="49">
        <f>IF($B83="","",(AK83/AI83)/O83)</f>
        <v/>
      </c>
      <c r="W83" s="44" t="n"/>
      <c r="X83" s="49">
        <f>V83</f>
        <v/>
      </c>
      <c r="Y83" s="44" t="n"/>
      <c r="Z83" s="45" t="n"/>
      <c r="AA83" s="43" t="n"/>
      <c r="AB83" s="44" t="n"/>
      <c r="AC83" s="45" t="n"/>
      <c r="AD83" s="43" t="n"/>
      <c r="AE83" s="44" t="n"/>
      <c r="AF83" s="45" t="n"/>
      <c r="AG83" s="43" t="n"/>
      <c r="AH83" s="44" t="n"/>
      <c r="AI83" s="55">
        <f>IF($B83="","",1-VALUE((VLOOKUP($B83,SELECTION!$B$10:$CC$50,VLOOKUP(AI$47,'[1]Table Name'!$O$2:$Q$100,3,FALSE),FALSE))))</f>
        <v/>
      </c>
      <c r="AJ83" s="44" t="n"/>
      <c r="AK83" s="50">
        <f>IF($B83="","",(VLOOKUP($B83,SELECTION!$B$10:$CC$50,VLOOKUP(AK$47,'[1]Table Name'!$O$2:$Q$100,3,FALSE),FALSE)))</f>
        <v/>
      </c>
      <c r="AL83" s="44" t="n"/>
    </row>
    <row r="84" hidden="1" outlineLevel="2" ht="18.75" customFormat="1" customHeight="1" s="12">
      <c r="B84" s="12">
        <f>SELECTION!B46</f>
        <v/>
      </c>
      <c r="D84" s="26">
        <f>IF($B84="","",(VLOOKUP($B84,SELECTION!$B$10:$CC$50,VLOOKUP(D$47,'[1]Table Name'!$O$2:$Q$100,3,FALSE),FALSE)))</f>
        <v/>
      </c>
      <c r="E84" s="45">
        <f>IF($B84="","",(VLOOKUP($B84,SELECTION!$B$10:$CC$50,VLOOKUP(E$47,'[1]Table Name'!$O$2:$Q$100,3,FALSE),FALSE)))</f>
        <v/>
      </c>
      <c r="F84" s="43" t="n"/>
      <c r="G84" s="43" t="n"/>
      <c r="H84" s="44" t="n"/>
      <c r="I84" s="45">
        <f>IF($B84="","",(VLOOKUP($B84,SELECTION!$B$10:$CC$50,VLOOKUP(I$47,'[1]Table Name'!$O$2:$Q$100,3,FALSE),FALSE)))</f>
        <v/>
      </c>
      <c r="J84" s="44" t="n"/>
      <c r="K84" s="45">
        <f>IF($B84="","",(VLOOKUP($B84,SELECTION!$B$10:$CC$50,VLOOKUP(K$47,'[1]Table Name'!$O$2:$Q$100,3,FALSE),FALSE)))</f>
        <v/>
      </c>
      <c r="L84" s="44" t="n"/>
      <c r="M84" s="45">
        <f>IF($B84="","",(VLOOKUP($B84,SELECTION!$B$10:$CC$50,VLOOKUP(M$47,'[1]Table Name'!$O$2:$Q$100,3,FALSE),FALSE)))</f>
        <v/>
      </c>
      <c r="N84" s="44" t="n"/>
      <c r="O84" s="51">
        <f>IF($B84="","",(VLOOKUP($B84,SELECTION!$B$10:$CC$50,VLOOKUP(Y$9,'[1]Table Name'!$O$2:$Q$100,3,FALSE),FALSE)))</f>
        <v/>
      </c>
      <c r="P84" s="44" t="n"/>
      <c r="Q84" s="45">
        <f>IF($B84="","",(VLOOKUP($B84,SELECTION!$B$10:$CC$50,VLOOKUP(Q$47,'[1]Table Name'!$O$2:$Q$100,3,FALSE),FALSE)))</f>
        <v/>
      </c>
      <c r="R84" s="43" t="n"/>
      <c r="S84" s="44" t="n"/>
      <c r="T84" s="45" t="n"/>
      <c r="U84" s="44" t="n"/>
      <c r="V84" s="49">
        <f>IF($B84="","",(AK84/AI84)/O84)</f>
        <v/>
      </c>
      <c r="W84" s="44" t="n"/>
      <c r="X84" s="49">
        <f>V84</f>
        <v/>
      </c>
      <c r="Y84" s="44" t="n"/>
      <c r="Z84" s="45" t="n"/>
      <c r="AA84" s="43" t="n"/>
      <c r="AB84" s="44" t="n"/>
      <c r="AC84" s="45" t="n"/>
      <c r="AD84" s="43" t="n"/>
      <c r="AE84" s="44" t="n"/>
      <c r="AF84" s="45" t="n"/>
      <c r="AG84" s="43" t="n"/>
      <c r="AH84" s="44" t="n"/>
      <c r="AI84" s="55">
        <f>IF($B84="","",1-VALUE((VLOOKUP($B84,SELECTION!$B$10:$CC$50,VLOOKUP(AI$47,'[1]Table Name'!$O$2:$Q$100,3,FALSE),FALSE))))</f>
        <v/>
      </c>
      <c r="AJ84" s="44" t="n"/>
      <c r="AK84" s="50">
        <f>IF($B84="","",(VLOOKUP($B84,SELECTION!$B$10:$CC$50,VLOOKUP(AK$47,'[1]Table Name'!$O$2:$Q$100,3,FALSE),FALSE)))</f>
        <v/>
      </c>
      <c r="AL84" s="44" t="n"/>
    </row>
    <row r="85" ht="30.75" customFormat="1" customHeight="1" s="12" thickBot="1">
      <c r="B85" s="12">
        <f>SELECTION!B47</f>
        <v/>
      </c>
      <c r="D85" s="27">
        <f>IF($B85="","",(VLOOKUP($B85,SELECTION!$B$10:$CC$50,VLOOKUP(D$47,'[1]Table Name'!$O$2:$Q$100,3,FALSE),FALSE)))</f>
        <v/>
      </c>
      <c r="E85" s="63">
        <f>IF($B85="","",(VLOOKUP($B85,SELECTION!$B$10:$CC$50,VLOOKUP(E$47,'[1]Table Name'!$O$2:$Q$100,3,FALSE),FALSE)))</f>
        <v/>
      </c>
      <c r="F85" s="64" t="n"/>
      <c r="G85" s="64" t="n"/>
      <c r="H85" s="65" t="n"/>
      <c r="I85" s="63">
        <f>IF($B85="","",(VLOOKUP($B85,SELECTION!$B$10:$CC$50,VLOOKUP(I$47,'[1]Table Name'!$O$2:$Q$100,3,FALSE),FALSE)))</f>
        <v/>
      </c>
      <c r="J85" s="65" t="n"/>
      <c r="K85" s="63">
        <f>IF($B85="","",(VLOOKUP($B85,SELECTION!$B$10:$CC$50,VLOOKUP(K$47,'[1]Table Name'!$O$2:$Q$100,3,FALSE),FALSE)))</f>
        <v/>
      </c>
      <c r="L85" s="65" t="n"/>
      <c r="M85" s="63">
        <f>IF($B85="","",(VLOOKUP($B85,SELECTION!$B$10:$CC$50,VLOOKUP(M$47,'[1]Table Name'!$O$2:$Q$100,3,FALSE),FALSE)))</f>
        <v/>
      </c>
      <c r="N85" s="65" t="n"/>
      <c r="O85" s="89">
        <f>IF($B85="","",(VLOOKUP($B85,SELECTION!$B$10:$CC$50,VLOOKUP(Y$9,'[1]Table Name'!$O$2:$Q$100,3,FALSE),FALSE)))</f>
        <v/>
      </c>
      <c r="P85" s="65" t="n"/>
      <c r="Q85" s="63">
        <f>IF($B85="","",(VLOOKUP($B85,SELECTION!$B$10:$CC$50,VLOOKUP(Q$47,'[1]Table Name'!$O$2:$Q$100,3,FALSE),FALSE)))</f>
        <v/>
      </c>
      <c r="R85" s="64" t="n"/>
      <c r="S85" s="65" t="n"/>
      <c r="T85" s="63" t="n"/>
      <c r="U85" s="65" t="n"/>
      <c r="V85" s="88">
        <f>IF($B85="","",(AK85/AI85)/O85)</f>
        <v/>
      </c>
      <c r="W85" s="65" t="n"/>
      <c r="X85" s="88">
        <f>V85</f>
        <v/>
      </c>
      <c r="Y85" s="65" t="n"/>
      <c r="Z85" s="63" t="n"/>
      <c r="AA85" s="64" t="n"/>
      <c r="AB85" s="65" t="n"/>
      <c r="AC85" s="63" t="n"/>
      <c r="AD85" s="64" t="n"/>
      <c r="AE85" s="65" t="n"/>
      <c r="AF85" s="63" t="n"/>
      <c r="AG85" s="64" t="n"/>
      <c r="AH85" s="65" t="n"/>
      <c r="AI85" s="66">
        <f>IF($B85="","",1-VALUE((VLOOKUP($B85,SELECTION!$B$10:$CC$50,VLOOKUP(AI$47,'[1]Table Name'!$O$2:$Q$100,3,FALSE),FALSE))))</f>
        <v/>
      </c>
      <c r="AJ85" s="65" t="n"/>
      <c r="AK85" s="86">
        <f>IF($B85="","",(VLOOKUP($B85,SELECTION!$B$10:$CC$50,VLOOKUP(AK$47,'[1]Table Name'!$O$2:$Q$100,3,FALSE),FALSE)))</f>
        <v/>
      </c>
      <c r="AL85" s="65" t="n"/>
    </row>
    <row r="86" outlineLevel="1">
      <c r="D86" s="68">
        <f>C86+1</f>
        <v/>
      </c>
      <c r="E86" s="68">
        <f>D86+1</f>
        <v/>
      </c>
      <c r="F86" s="68">
        <f>E86+1</f>
        <v/>
      </c>
      <c r="G86" s="68">
        <f>F86+1</f>
        <v/>
      </c>
      <c r="H86" s="68">
        <f>G86+1</f>
        <v/>
      </c>
      <c r="I86" s="68">
        <f>H86+1</f>
        <v/>
      </c>
      <c r="J86" s="68">
        <f>I86+1</f>
        <v/>
      </c>
      <c r="K86" s="68">
        <f>J86+1</f>
        <v/>
      </c>
      <c r="L86" s="68">
        <f>K86+1</f>
        <v/>
      </c>
      <c r="M86" s="68">
        <f>L86+1</f>
        <v/>
      </c>
      <c r="N86" s="68">
        <f>M86+1</f>
        <v/>
      </c>
      <c r="O86" s="68">
        <f>N86+1</f>
        <v/>
      </c>
      <c r="P86" s="68">
        <f>O86+1</f>
        <v/>
      </c>
      <c r="Q86" s="68">
        <f>P86+1</f>
        <v/>
      </c>
      <c r="R86" s="68">
        <f>Q86+1</f>
        <v/>
      </c>
      <c r="S86" s="68">
        <f>R86+1</f>
        <v/>
      </c>
      <c r="T86" s="68">
        <f>S86+1</f>
        <v/>
      </c>
      <c r="U86" s="68">
        <f>T86+1</f>
        <v/>
      </c>
      <c r="V86" s="68">
        <f>U86+1</f>
        <v/>
      </c>
      <c r="W86" s="68">
        <f>V86+1</f>
        <v/>
      </c>
      <c r="X86" s="68">
        <f>W86+1</f>
        <v/>
      </c>
      <c r="Y86" s="68">
        <f>X86+1</f>
        <v/>
      </c>
      <c r="Z86" s="68">
        <f>Y86+1</f>
        <v/>
      </c>
      <c r="AA86" s="68">
        <f>Z86+1</f>
        <v/>
      </c>
      <c r="AB86" s="68">
        <f>AA86+1</f>
        <v/>
      </c>
      <c r="AC86" s="68">
        <f>AB86+1</f>
        <v/>
      </c>
      <c r="AD86" s="68">
        <f>AC86+1</f>
        <v/>
      </c>
      <c r="AE86" s="68">
        <f>AD86+1</f>
        <v/>
      </c>
      <c r="AF86" s="68">
        <f>AE86+1</f>
        <v/>
      </c>
      <c r="AG86" s="68">
        <f>AF86+1</f>
        <v/>
      </c>
      <c r="AH86" s="68">
        <f>AG86+1</f>
        <v/>
      </c>
      <c r="AI86" s="68">
        <f>AH86+1</f>
        <v/>
      </c>
      <c r="AJ86" s="68">
        <f>AI86+1</f>
        <v/>
      </c>
      <c r="AK86" s="68">
        <f>AJ86+1</f>
        <v/>
      </c>
      <c r="AL86" s="68">
        <f>AK86+1</f>
        <v/>
      </c>
    </row>
    <row r="98">
      <c r="D98" s="68">
        <f>IF(B98="","",D38+1)</f>
        <v/>
      </c>
    </row>
    <row r="99">
      <c r="D99" s="68">
        <f>IF(B99="","",D98+1)</f>
        <v/>
      </c>
    </row>
    <row r="100">
      <c r="D100" s="68">
        <f>IF(B100="","",D99+1)</f>
        <v/>
      </c>
    </row>
    <row r="101">
      <c r="D101" s="68">
        <f>IF(B101="","",D100+1)</f>
        <v/>
      </c>
    </row>
    <row r="102">
      <c r="D102" s="68">
        <f>IF(B102="","",D101+1)</f>
        <v/>
      </c>
    </row>
    <row r="103">
      <c r="D103" s="68">
        <f>IF(B103="","",D102+1)</f>
        <v/>
      </c>
    </row>
    <row r="104">
      <c r="D104" s="68">
        <f>IF(B104="","",D103+1)</f>
        <v/>
      </c>
    </row>
    <row r="105">
      <c r="D105" s="68">
        <f>IF(B105="","",D104+1)</f>
        <v/>
      </c>
    </row>
    <row r="106">
      <c r="D106" s="68">
        <f>IF(B106="","",D105+1)</f>
        <v/>
      </c>
    </row>
    <row r="107">
      <c r="D107" s="68">
        <f>IF(B107="","",D106+1)</f>
        <v/>
      </c>
    </row>
    <row r="108">
      <c r="D108" s="68">
        <f>IF(B108="","",D107+1)</f>
        <v/>
      </c>
    </row>
    <row r="109">
      <c r="D109" s="68">
        <f>IF(B109="","",D108+1)</f>
        <v/>
      </c>
    </row>
  </sheetData>
  <mergeCells count="766">
    <mergeCell ref="AD34:AF34"/>
    <mergeCell ref="AF63:AH63"/>
    <mergeCell ref="AD28:AF28"/>
    <mergeCell ref="V73:W73"/>
    <mergeCell ref="Q78:S78"/>
    <mergeCell ref="AK62:AL62"/>
    <mergeCell ref="AD36:AF36"/>
    <mergeCell ref="M79:N79"/>
    <mergeCell ref="AD30:AF30"/>
    <mergeCell ref="X66:Y66"/>
    <mergeCell ref="Z68:AB68"/>
    <mergeCell ref="M70:N70"/>
    <mergeCell ref="M60:N60"/>
    <mergeCell ref="Q80:S80"/>
    <mergeCell ref="Z67:AB67"/>
    <mergeCell ref="K81:L81"/>
    <mergeCell ref="T62:U62"/>
    <mergeCell ref="AK51:AL51"/>
    <mergeCell ref="E62:H62"/>
    <mergeCell ref="O63:P63"/>
    <mergeCell ref="V84:W84"/>
    <mergeCell ref="I66:J66"/>
    <mergeCell ref="Z69:AB69"/>
    <mergeCell ref="M74:N74"/>
    <mergeCell ref="T34:V34"/>
    <mergeCell ref="O74:P74"/>
    <mergeCell ref="T28:V28"/>
    <mergeCell ref="T64:U64"/>
    <mergeCell ref="E64:H64"/>
    <mergeCell ref="AG42:AI42"/>
    <mergeCell ref="AI76:AJ76"/>
    <mergeCell ref="T51:U51"/>
    <mergeCell ref="O55:P55"/>
    <mergeCell ref="AK76:AL76"/>
    <mergeCell ref="E51:H51"/>
    <mergeCell ref="V51:W51"/>
    <mergeCell ref="E82:H82"/>
    <mergeCell ref="X80:Y80"/>
    <mergeCell ref="T30:V30"/>
    <mergeCell ref="O33:Q33"/>
    <mergeCell ref="Q77:S77"/>
    <mergeCell ref="AC57:AE57"/>
    <mergeCell ref="T29:V29"/>
    <mergeCell ref="E65:H65"/>
    <mergeCell ref="AD29:AF29"/>
    <mergeCell ref="AI77:AJ77"/>
    <mergeCell ref="AK77:AL77"/>
    <mergeCell ref="P24:Q24"/>
    <mergeCell ref="M50:N50"/>
    <mergeCell ref="T67:U67"/>
    <mergeCell ref="AK75:AL75"/>
    <mergeCell ref="P26:Q26"/>
    <mergeCell ref="AJ38:AL38"/>
    <mergeCell ref="AC58:AE58"/>
    <mergeCell ref="T82:U82"/>
    <mergeCell ref="Z62:AB62"/>
    <mergeCell ref="Z56:AB56"/>
    <mergeCell ref="I61:J61"/>
    <mergeCell ref="E75:H75"/>
    <mergeCell ref="Z64:AB64"/>
    <mergeCell ref="AG45:AI45"/>
    <mergeCell ref="Q59:S59"/>
    <mergeCell ref="Z51:AB51"/>
    <mergeCell ref="AJ33:AL33"/>
    <mergeCell ref="I54:J54"/>
    <mergeCell ref="AG37:AI37"/>
    <mergeCell ref="AI24:AJ24"/>
    <mergeCell ref="AK24:AL24"/>
    <mergeCell ref="Q61:S61"/>
    <mergeCell ref="V74:W74"/>
    <mergeCell ref="I56:J56"/>
    <mergeCell ref="AJ35:AL35"/>
    <mergeCell ref="Q48:S48"/>
    <mergeCell ref="K56:L56"/>
    <mergeCell ref="X74:Y74"/>
    <mergeCell ref="X68:Y68"/>
    <mergeCell ref="AI26:AJ26"/>
    <mergeCell ref="E33:N33"/>
    <mergeCell ref="AK26:AL26"/>
    <mergeCell ref="G25:O25"/>
    <mergeCell ref="O51:P51"/>
    <mergeCell ref="AD42:AF42"/>
    <mergeCell ref="AC70:AE70"/>
    <mergeCell ref="X76:Y76"/>
    <mergeCell ref="E35:N35"/>
    <mergeCell ref="O71:P71"/>
    <mergeCell ref="AF77:AH77"/>
    <mergeCell ref="O58:P58"/>
    <mergeCell ref="AK65:AL65"/>
    <mergeCell ref="Z77:AB77"/>
    <mergeCell ref="X69:Y69"/>
    <mergeCell ref="AA43:AC43"/>
    <mergeCell ref="M76:N76"/>
    <mergeCell ref="T72:U72"/>
    <mergeCell ref="O76:P76"/>
    <mergeCell ref="O73:P73"/>
    <mergeCell ref="AC71:AE71"/>
    <mergeCell ref="T42:V42"/>
    <mergeCell ref="I59:J59"/>
    <mergeCell ref="Z75:AB75"/>
    <mergeCell ref="V65:W65"/>
    <mergeCell ref="T57:U57"/>
    <mergeCell ref="T44:V44"/>
    <mergeCell ref="O41:Q41"/>
    <mergeCell ref="O77:P77"/>
    <mergeCell ref="O35:Q35"/>
    <mergeCell ref="K54:L54"/>
    <mergeCell ref="O43:Q43"/>
    <mergeCell ref="Y25:AA25"/>
    <mergeCell ref="AI83:AJ83"/>
    <mergeCell ref="AC18:AG18"/>
    <mergeCell ref="T58:U58"/>
    <mergeCell ref="AK83:AL83"/>
    <mergeCell ref="AC85:AE85"/>
    <mergeCell ref="T54:U54"/>
    <mergeCell ref="Q49:S49"/>
    <mergeCell ref="AD32:AF32"/>
    <mergeCell ref="AC60:AE60"/>
    <mergeCell ref="V26:X26"/>
    <mergeCell ref="AI85:AJ85"/>
    <mergeCell ref="AB9:AC9"/>
    <mergeCell ref="T83:U83"/>
    <mergeCell ref="O59:P59"/>
    <mergeCell ref="AJ41:AL41"/>
    <mergeCell ref="I62:J62"/>
    <mergeCell ref="V49:W49"/>
    <mergeCell ref="T85:U85"/>
    <mergeCell ref="Z65:AB65"/>
    <mergeCell ref="T60:U60"/>
    <mergeCell ref="O61:P61"/>
    <mergeCell ref="AG38:AI38"/>
    <mergeCell ref="AJ43:AL43"/>
    <mergeCell ref="I64:J64"/>
    <mergeCell ref="T84:U84"/>
    <mergeCell ref="E84:H84"/>
    <mergeCell ref="O48:P48"/>
    <mergeCell ref="AI47:AJ47"/>
    <mergeCell ref="E78:H78"/>
    <mergeCell ref="I51:J51"/>
    <mergeCell ref="Q62:S62"/>
    <mergeCell ref="AG40:AI40"/>
    <mergeCell ref="K57:L57"/>
    <mergeCell ref="AC78:AE78"/>
    <mergeCell ref="Q54:S54"/>
    <mergeCell ref="V80:W80"/>
    <mergeCell ref="E80:H80"/>
    <mergeCell ref="Q64:S64"/>
    <mergeCell ref="V55:W55"/>
    <mergeCell ref="I65:J65"/>
    <mergeCell ref="X77:Y77"/>
    <mergeCell ref="E24:F24"/>
    <mergeCell ref="R38:S38"/>
    <mergeCell ref="AC79:AE79"/>
    <mergeCell ref="AD45:AF45"/>
    <mergeCell ref="AC73:AE73"/>
    <mergeCell ref="Z83:AB83"/>
    <mergeCell ref="E81:H81"/>
    <mergeCell ref="R40:S40"/>
    <mergeCell ref="T65:U65"/>
    <mergeCell ref="I75:J75"/>
    <mergeCell ref="K75:L75"/>
    <mergeCell ref="Z78:AB78"/>
    <mergeCell ref="T79:U79"/>
    <mergeCell ref="X49:Y49"/>
    <mergeCell ref="T73:U73"/>
    <mergeCell ref="AG43:AI43"/>
    <mergeCell ref="V60:W60"/>
    <mergeCell ref="Q57:S57"/>
    <mergeCell ref="Z80:AB80"/>
    <mergeCell ref="AF71:AH71"/>
    <mergeCell ref="E29:N29"/>
    <mergeCell ref="AK84:AL84"/>
    <mergeCell ref="AK59:AL59"/>
    <mergeCell ref="K70:L70"/>
    <mergeCell ref="D12:K12"/>
    <mergeCell ref="T38:V38"/>
    <mergeCell ref="M57:N57"/>
    <mergeCell ref="AA28:AC28"/>
    <mergeCell ref="AF73:AH73"/>
    <mergeCell ref="I78:J78"/>
    <mergeCell ref="O67:P67"/>
    <mergeCell ref="E31:N31"/>
    <mergeCell ref="AK80:AL80"/>
    <mergeCell ref="Q52:S52"/>
    <mergeCell ref="V57:W57"/>
    <mergeCell ref="D14:K14"/>
    <mergeCell ref="E59:H59"/>
    <mergeCell ref="AA30:AC30"/>
    <mergeCell ref="AB25:AD25"/>
    <mergeCell ref="AC67:AE67"/>
    <mergeCell ref="E61:H61"/>
    <mergeCell ref="V58:W58"/>
    <mergeCell ref="R28:S28"/>
    <mergeCell ref="Y26:AA26"/>
    <mergeCell ref="V52:W52"/>
    <mergeCell ref="X52:Y52"/>
    <mergeCell ref="AC69:AE69"/>
    <mergeCell ref="W38:Z38"/>
    <mergeCell ref="R30:S30"/>
    <mergeCell ref="K50:L50"/>
    <mergeCell ref="W40:Z40"/>
    <mergeCell ref="Q70:S70"/>
    <mergeCell ref="T31:V31"/>
    <mergeCell ref="I71:J71"/>
    <mergeCell ref="AE8:AF8"/>
    <mergeCell ref="I58:J58"/>
    <mergeCell ref="AF47:AH47"/>
    <mergeCell ref="K58:L58"/>
    <mergeCell ref="E42:N42"/>
    <mergeCell ref="W33:Z33"/>
    <mergeCell ref="K52:L52"/>
    <mergeCell ref="D27:AL27"/>
    <mergeCell ref="Z84:AB84"/>
    <mergeCell ref="Z59:AB59"/>
    <mergeCell ref="E44:N44"/>
    <mergeCell ref="R41:S41"/>
    <mergeCell ref="AI66:AJ66"/>
    <mergeCell ref="T70:U70"/>
    <mergeCell ref="AF61:AH61"/>
    <mergeCell ref="V70:W70"/>
    <mergeCell ref="I83:J83"/>
    <mergeCell ref="AF48:AH48"/>
    <mergeCell ref="K53:L53"/>
    <mergeCell ref="T81:U81"/>
    <mergeCell ref="T56:U56"/>
    <mergeCell ref="O82:P82"/>
    <mergeCell ref="M47:N47"/>
    <mergeCell ref="R43:S43"/>
    <mergeCell ref="AI68:AJ68"/>
    <mergeCell ref="V47:W47"/>
    <mergeCell ref="Q83:S83"/>
    <mergeCell ref="AI67:AJ67"/>
    <mergeCell ref="E49:H49"/>
    <mergeCell ref="I84:J84"/>
    <mergeCell ref="AI61:AJ61"/>
    <mergeCell ref="AA34:AC34"/>
    <mergeCell ref="AK67:AL67"/>
    <mergeCell ref="K78:L78"/>
    <mergeCell ref="Q58:S58"/>
    <mergeCell ref="AK61:AL61"/>
    <mergeCell ref="AI48:AJ48"/>
    <mergeCell ref="Z81:AB81"/>
    <mergeCell ref="AK48:AL48"/>
    <mergeCell ref="Q85:S85"/>
    <mergeCell ref="AI69:AJ69"/>
    <mergeCell ref="V76:W76"/>
    <mergeCell ref="AA36:AC36"/>
    <mergeCell ref="I80:J80"/>
    <mergeCell ref="K80:L80"/>
    <mergeCell ref="Q60:S60"/>
    <mergeCell ref="V48:W48"/>
    <mergeCell ref="K55:L55"/>
    <mergeCell ref="AF74:AH74"/>
    <mergeCell ref="E32:N32"/>
    <mergeCell ref="K79:L79"/>
    <mergeCell ref="G24:O24"/>
    <mergeCell ref="W28:Z28"/>
    <mergeCell ref="R34:S34"/>
    <mergeCell ref="M73:N73"/>
    <mergeCell ref="R25:S25"/>
    <mergeCell ref="D46:AL46"/>
    <mergeCell ref="T25:U25"/>
    <mergeCell ref="V77:W77"/>
    <mergeCell ref="AF76:AH76"/>
    <mergeCell ref="AA31:AC31"/>
    <mergeCell ref="R36:S36"/>
    <mergeCell ref="G26:O26"/>
    <mergeCell ref="AG39:AI39"/>
    <mergeCell ref="AC20:AG20"/>
    <mergeCell ref="O38:Q38"/>
    <mergeCell ref="T66:U66"/>
    <mergeCell ref="T39:V39"/>
    <mergeCell ref="V66:W66"/>
    <mergeCell ref="V53:W53"/>
    <mergeCell ref="AJ2:AL2"/>
    <mergeCell ref="W41:Z41"/>
    <mergeCell ref="AF67:AH67"/>
    <mergeCell ref="Q71:S71"/>
    <mergeCell ref="T32:V32"/>
    <mergeCell ref="AK49:AL49"/>
    <mergeCell ref="X59:Y59"/>
    <mergeCell ref="Z61:AB61"/>
    <mergeCell ref="K66:L66"/>
    <mergeCell ref="M66:N66"/>
    <mergeCell ref="M63:N63"/>
    <mergeCell ref="M53:N53"/>
    <mergeCell ref="W43:Z43"/>
    <mergeCell ref="AF69:AH69"/>
    <mergeCell ref="AI57:AJ57"/>
    <mergeCell ref="Q73:S73"/>
    <mergeCell ref="I74:J74"/>
    <mergeCell ref="V61:W61"/>
    <mergeCell ref="K74:L74"/>
    <mergeCell ref="K68:L68"/>
    <mergeCell ref="E45:N45"/>
    <mergeCell ref="M68:N68"/>
    <mergeCell ref="X48:Y48"/>
    <mergeCell ref="M55:N55"/>
    <mergeCell ref="AF62:AH62"/>
    <mergeCell ref="M67:N67"/>
    <mergeCell ref="O83:P83"/>
    <mergeCell ref="M48:N48"/>
    <mergeCell ref="V79:W79"/>
    <mergeCell ref="AF64:AH64"/>
    <mergeCell ref="AF51:AH51"/>
    <mergeCell ref="M69:N69"/>
    <mergeCell ref="Q84:S84"/>
    <mergeCell ref="E50:H50"/>
    <mergeCell ref="W34:Z34"/>
    <mergeCell ref="AK54:AL54"/>
    <mergeCell ref="E52:H52"/>
    <mergeCell ref="AK64:AL64"/>
    <mergeCell ref="W36:Z36"/>
    <mergeCell ref="M81:N81"/>
    <mergeCell ref="AC52:AE52"/>
    <mergeCell ref="AI72:AJ72"/>
    <mergeCell ref="AK72:AL72"/>
    <mergeCell ref="O47:P47"/>
    <mergeCell ref="X51:Y51"/>
    <mergeCell ref="Z49:AB49"/>
    <mergeCell ref="AC81:AE81"/>
    <mergeCell ref="AF82:AH82"/>
    <mergeCell ref="W31:Z31"/>
    <mergeCell ref="AE24:AF24"/>
    <mergeCell ref="AG24:AH24"/>
    <mergeCell ref="AC47:AE47"/>
    <mergeCell ref="Z57:AB57"/>
    <mergeCell ref="R39:S39"/>
    <mergeCell ref="AE26:AF26"/>
    <mergeCell ref="V68:W68"/>
    <mergeCell ref="AG26:AH26"/>
    <mergeCell ref="Z50:AB50"/>
    <mergeCell ref="E70:H70"/>
    <mergeCell ref="AI82:AJ82"/>
    <mergeCell ref="AC76:AE76"/>
    <mergeCell ref="AK82:AL82"/>
    <mergeCell ref="E57:H57"/>
    <mergeCell ref="Q79:S79"/>
    <mergeCell ref="AJ28:AL28"/>
    <mergeCell ref="I49:J49"/>
    <mergeCell ref="V67:W67"/>
    <mergeCell ref="AD31:AF31"/>
    <mergeCell ref="AK57:AL57"/>
    <mergeCell ref="X67:Y67"/>
    <mergeCell ref="X61:Y61"/>
    <mergeCell ref="AJ3:AL3"/>
    <mergeCell ref="Z52:AB52"/>
    <mergeCell ref="T47:U47"/>
    <mergeCell ref="AH17:AL17"/>
    <mergeCell ref="AI65:AJ65"/>
    <mergeCell ref="AF59:AH59"/>
    <mergeCell ref="Q81:S81"/>
    <mergeCell ref="AJ30:AL30"/>
    <mergeCell ref="AC63:AE63"/>
    <mergeCell ref="V69:W69"/>
    <mergeCell ref="AC50:AE50"/>
    <mergeCell ref="E58:H58"/>
    <mergeCell ref="Q74:S74"/>
    <mergeCell ref="AH19:AL19"/>
    <mergeCell ref="AK58:AL58"/>
    <mergeCell ref="X62:Y62"/>
    <mergeCell ref="O69:P69"/>
    <mergeCell ref="AF72:AH72"/>
    <mergeCell ref="Q76:S76"/>
    <mergeCell ref="AK60:AL60"/>
    <mergeCell ref="K77:L77"/>
    <mergeCell ref="E83:H83"/>
    <mergeCell ref="X64:Y64"/>
    <mergeCell ref="M77:N77"/>
    <mergeCell ref="O34:Q34"/>
    <mergeCell ref="O28:Q28"/>
    <mergeCell ref="O64:P64"/>
    <mergeCell ref="E60:H60"/>
    <mergeCell ref="T52:U52"/>
    <mergeCell ref="M72:N72"/>
    <mergeCell ref="AB26:AD26"/>
    <mergeCell ref="O72:P72"/>
    <mergeCell ref="O36:Q36"/>
    <mergeCell ref="O30:Q30"/>
    <mergeCell ref="AK70:AL70"/>
    <mergeCell ref="AD44:AF44"/>
    <mergeCell ref="O29:Q29"/>
    <mergeCell ref="AC53:AE53"/>
    <mergeCell ref="AF54:AH54"/>
    <mergeCell ref="K49:L49"/>
    <mergeCell ref="M59:N59"/>
    <mergeCell ref="AI78:AJ78"/>
    <mergeCell ref="V82:W82"/>
    <mergeCell ref="W39:Z39"/>
    <mergeCell ref="O44:Q44"/>
    <mergeCell ref="T49:U49"/>
    <mergeCell ref="O31:Q31"/>
    <mergeCell ref="AC55:AE55"/>
    <mergeCell ref="AF83:AH83"/>
    <mergeCell ref="AK71:AL71"/>
    <mergeCell ref="AJ34:AL34"/>
    <mergeCell ref="M82:N82"/>
    <mergeCell ref="T78:U78"/>
    <mergeCell ref="AF85:AH85"/>
    <mergeCell ref="M54:N54"/>
    <mergeCell ref="T50:U50"/>
    <mergeCell ref="O54:P54"/>
    <mergeCell ref="AK73:AL73"/>
    <mergeCell ref="AJ36:AL36"/>
    <mergeCell ref="E71:H71"/>
    <mergeCell ref="T80:U80"/>
    <mergeCell ref="Z60:AB60"/>
    <mergeCell ref="AJ29:AL29"/>
    <mergeCell ref="AG33:AI33"/>
    <mergeCell ref="AD37:AF37"/>
    <mergeCell ref="E79:H79"/>
    <mergeCell ref="T37:V37"/>
    <mergeCell ref="AI25:AJ25"/>
    <mergeCell ref="E73:H73"/>
    <mergeCell ref="AJ44:AL44"/>
    <mergeCell ref="AK85:AL85"/>
    <mergeCell ref="AJ31:AL31"/>
    <mergeCell ref="I52:J52"/>
    <mergeCell ref="M85:N85"/>
    <mergeCell ref="AG35:AI35"/>
    <mergeCell ref="Z55:AB55"/>
    <mergeCell ref="O60:P60"/>
    <mergeCell ref="AG34:AI34"/>
    <mergeCell ref="AD38:AF38"/>
    <mergeCell ref="AC66:AE66"/>
    <mergeCell ref="X72:Y72"/>
    <mergeCell ref="Z70:AB70"/>
    <mergeCell ref="E74:H74"/>
    <mergeCell ref="R33:S33"/>
    <mergeCell ref="AC77:AE77"/>
    <mergeCell ref="AC74:AE74"/>
    <mergeCell ref="AA39:AC39"/>
    <mergeCell ref="AC68:AE68"/>
    <mergeCell ref="X70:Y70"/>
    <mergeCell ref="AC17:AG17"/>
    <mergeCell ref="T24:U24"/>
    <mergeCell ref="Z71:AB71"/>
    <mergeCell ref="Z58:AB58"/>
    <mergeCell ref="AI84:AJ84"/>
    <mergeCell ref="T53:U53"/>
    <mergeCell ref="I70:J70"/>
    <mergeCell ref="AC72:AE72"/>
    <mergeCell ref="T40:V40"/>
    <mergeCell ref="X82:Y82"/>
    <mergeCell ref="I57:J57"/>
    <mergeCell ref="Z73:AB73"/>
    <mergeCell ref="T68:U68"/>
    <mergeCell ref="Z48:AB48"/>
    <mergeCell ref="O65:P65"/>
    <mergeCell ref="K63:L63"/>
    <mergeCell ref="T55:U55"/>
    <mergeCell ref="AI80:AJ80"/>
    <mergeCell ref="E67:H67"/>
    <mergeCell ref="V25:X25"/>
    <mergeCell ref="AI79:AJ79"/>
    <mergeCell ref="V83:W83"/>
    <mergeCell ref="AK79:AL79"/>
    <mergeCell ref="X83:Y83"/>
    <mergeCell ref="E48:H48"/>
    <mergeCell ref="R42:S42"/>
    <mergeCell ref="X58:Y58"/>
    <mergeCell ref="AF84:AH84"/>
    <mergeCell ref="AA32:AC32"/>
    <mergeCell ref="AI81:AJ81"/>
    <mergeCell ref="AC48:AE48"/>
    <mergeCell ref="O62:P62"/>
    <mergeCell ref="AK81:AL81"/>
    <mergeCell ref="X85:Y85"/>
    <mergeCell ref="O56:P56"/>
    <mergeCell ref="Q47:S47"/>
    <mergeCell ref="X60:Y60"/>
    <mergeCell ref="AG41:AI41"/>
    <mergeCell ref="E25:F25"/>
    <mergeCell ref="T45:V45"/>
    <mergeCell ref="O85:P85"/>
    <mergeCell ref="AC62:AE62"/>
    <mergeCell ref="O57:P57"/>
    <mergeCell ref="AJ39:AL39"/>
    <mergeCell ref="I60:J60"/>
    <mergeCell ref="Q63:S63"/>
    <mergeCell ref="AG36:AI36"/>
    <mergeCell ref="Q50:S50"/>
    <mergeCell ref="AD40:AF40"/>
    <mergeCell ref="E76:H76"/>
    <mergeCell ref="E37:N37"/>
    <mergeCell ref="I47:J47"/>
    <mergeCell ref="K47:L47"/>
    <mergeCell ref="T63:U63"/>
    <mergeCell ref="V63:W63"/>
    <mergeCell ref="AD41:AF41"/>
    <mergeCell ref="Z79:AB79"/>
    <mergeCell ref="D13:K13"/>
    <mergeCell ref="M75:N75"/>
    <mergeCell ref="T74:U74"/>
    <mergeCell ref="T71:U71"/>
    <mergeCell ref="O75:P75"/>
    <mergeCell ref="AD43:AF43"/>
    <mergeCell ref="AJ32:AL32"/>
    <mergeCell ref="X73:Y73"/>
    <mergeCell ref="T76:U76"/>
    <mergeCell ref="AI54:AJ54"/>
    <mergeCell ref="K71:L71"/>
    <mergeCell ref="Z74:AB74"/>
    <mergeCell ref="O79:P79"/>
    <mergeCell ref="T33:V33"/>
    <mergeCell ref="T69:U69"/>
    <mergeCell ref="AA29:AC29"/>
    <mergeCell ref="AI62:AJ62"/>
    <mergeCell ref="O70:P70"/>
    <mergeCell ref="I79:J79"/>
    <mergeCell ref="AI56:AJ56"/>
    <mergeCell ref="I73:J73"/>
    <mergeCell ref="AJ40:AL40"/>
    <mergeCell ref="AK56:AL56"/>
    <mergeCell ref="K73:L73"/>
    <mergeCell ref="D15:K15"/>
    <mergeCell ref="Z76:AB76"/>
    <mergeCell ref="AA44:AC44"/>
    <mergeCell ref="O81:P81"/>
    <mergeCell ref="T35:V35"/>
    <mergeCell ref="X84:Y84"/>
    <mergeCell ref="Q55:S55"/>
    <mergeCell ref="AA37:AC37"/>
    <mergeCell ref="R29:S29"/>
    <mergeCell ref="AG32:AI32"/>
    <mergeCell ref="AC64:AE64"/>
    <mergeCell ref="E72:H72"/>
    <mergeCell ref="AI59:AJ59"/>
    <mergeCell ref="AC82:AE82"/>
    <mergeCell ref="R31:S31"/>
    <mergeCell ref="AK25:AL25"/>
    <mergeCell ref="T59:U59"/>
    <mergeCell ref="R24:S24"/>
    <mergeCell ref="AJ45:AL45"/>
    <mergeCell ref="AI49:AJ49"/>
    <mergeCell ref="V59:W59"/>
    <mergeCell ref="AC65:AE65"/>
    <mergeCell ref="I53:J53"/>
    <mergeCell ref="R26:S26"/>
    <mergeCell ref="K59:L59"/>
    <mergeCell ref="I68:J68"/>
    <mergeCell ref="T26:U26"/>
    <mergeCell ref="AA42:AC42"/>
    <mergeCell ref="I55:J55"/>
    <mergeCell ref="W30:Z30"/>
    <mergeCell ref="Q66:S66"/>
    <mergeCell ref="I67:J67"/>
    <mergeCell ref="AF56:AH56"/>
    <mergeCell ref="V54:W54"/>
    <mergeCell ref="Q53:S53"/>
    <mergeCell ref="K61:L61"/>
    <mergeCell ref="E38:N38"/>
    <mergeCell ref="X79:Y79"/>
    <mergeCell ref="AB8:AC8"/>
    <mergeCell ref="I48:J48"/>
    <mergeCell ref="M61:N61"/>
    <mergeCell ref="K48:L48"/>
    <mergeCell ref="Q68:S68"/>
    <mergeCell ref="AC75:AE75"/>
    <mergeCell ref="X81:Y81"/>
    <mergeCell ref="E40:N40"/>
    <mergeCell ref="AF57:AH57"/>
    <mergeCell ref="K62:L62"/>
    <mergeCell ref="AC83:AE83"/>
    <mergeCell ref="M56:N56"/>
    <mergeCell ref="T77:U77"/>
    <mergeCell ref="Q72:S72"/>
    <mergeCell ref="O78:P78"/>
    <mergeCell ref="V24:X24"/>
    <mergeCell ref="D23:AL23"/>
    <mergeCell ref="AI64:AJ64"/>
    <mergeCell ref="I81:J81"/>
    <mergeCell ref="R44:S44"/>
    <mergeCell ref="O53:P53"/>
    <mergeCell ref="X71:Y71"/>
    <mergeCell ref="AH18:AL18"/>
    <mergeCell ref="W29:Z29"/>
    <mergeCell ref="Z82:AB82"/>
    <mergeCell ref="V72:W72"/>
    <mergeCell ref="E47:H47"/>
    <mergeCell ref="I76:J76"/>
    <mergeCell ref="K76:L76"/>
    <mergeCell ref="AF75:AH75"/>
    <mergeCell ref="AI50:AJ50"/>
    <mergeCell ref="K67:L67"/>
    <mergeCell ref="R32:S32"/>
    <mergeCell ref="T61:U61"/>
    <mergeCell ref="Q56:S56"/>
    <mergeCell ref="AD39:AF39"/>
    <mergeCell ref="E63:H63"/>
    <mergeCell ref="AI75:AJ75"/>
    <mergeCell ref="AF70:AH70"/>
    <mergeCell ref="E28:N28"/>
    <mergeCell ref="AB24:AD24"/>
    <mergeCell ref="X54:Y54"/>
    <mergeCell ref="M62:N62"/>
    <mergeCell ref="E30:N30"/>
    <mergeCell ref="O66:P66"/>
    <mergeCell ref="O39:Q39"/>
    <mergeCell ref="AI52:AJ52"/>
    <mergeCell ref="V62:W62"/>
    <mergeCell ref="I69:J69"/>
    <mergeCell ref="V56:W56"/>
    <mergeCell ref="K69:L69"/>
    <mergeCell ref="X56:Y56"/>
    <mergeCell ref="Z72:AB72"/>
    <mergeCell ref="W42:Z42"/>
    <mergeCell ref="Q67:S67"/>
    <mergeCell ref="O68:P68"/>
    <mergeCell ref="I77:J77"/>
    <mergeCell ref="AA45:AC45"/>
    <mergeCell ref="E85:H85"/>
    <mergeCell ref="V85:W85"/>
    <mergeCell ref="P25:Q25"/>
    <mergeCell ref="Q69:S69"/>
    <mergeCell ref="AI53:AJ53"/>
    <mergeCell ref="AK47:AL47"/>
    <mergeCell ref="X57:Y57"/>
    <mergeCell ref="K64:L64"/>
    <mergeCell ref="M64:N64"/>
    <mergeCell ref="E41:N41"/>
    <mergeCell ref="K51:L51"/>
    <mergeCell ref="AA35:AC35"/>
    <mergeCell ref="M51:N51"/>
    <mergeCell ref="AF58:AH58"/>
    <mergeCell ref="W37:Z37"/>
    <mergeCell ref="I72:J72"/>
    <mergeCell ref="AC84:AE84"/>
    <mergeCell ref="K72:L72"/>
    <mergeCell ref="AF50:AH50"/>
    <mergeCell ref="E43:N43"/>
    <mergeCell ref="R45:S45"/>
    <mergeCell ref="AF60:AH60"/>
    <mergeCell ref="AI70:AJ70"/>
    <mergeCell ref="D2:AI2"/>
    <mergeCell ref="M65:N65"/>
    <mergeCell ref="AC80:AE80"/>
    <mergeCell ref="AF52:AH52"/>
    <mergeCell ref="AC51:AE51"/>
    <mergeCell ref="AI63:AJ63"/>
    <mergeCell ref="AK63:AL63"/>
    <mergeCell ref="AK50:AL50"/>
    <mergeCell ref="E26:F26"/>
    <mergeCell ref="AA38:AC38"/>
    <mergeCell ref="AI71:AJ71"/>
    <mergeCell ref="T75:U75"/>
    <mergeCell ref="V75:W75"/>
    <mergeCell ref="W32:Z32"/>
    <mergeCell ref="I82:J82"/>
    <mergeCell ref="K82:L82"/>
    <mergeCell ref="AI58:AJ58"/>
    <mergeCell ref="X75:Y75"/>
    <mergeCell ref="Z85:AB85"/>
    <mergeCell ref="Y24:AA24"/>
    <mergeCell ref="V50:W50"/>
    <mergeCell ref="AF49:AH49"/>
    <mergeCell ref="AK52:AL52"/>
    <mergeCell ref="E34:N34"/>
    <mergeCell ref="AA40:AC40"/>
    <mergeCell ref="Q51:S51"/>
    <mergeCell ref="AA33:AC33"/>
    <mergeCell ref="AF78:AH78"/>
    <mergeCell ref="Q82:S82"/>
    <mergeCell ref="E36:N36"/>
    <mergeCell ref="AK66:AL66"/>
    <mergeCell ref="K83:L83"/>
    <mergeCell ref="AF65:AH65"/>
    <mergeCell ref="M83:N83"/>
    <mergeCell ref="AE25:AF25"/>
    <mergeCell ref="AK53:AL53"/>
    <mergeCell ref="AG25:AH25"/>
    <mergeCell ref="Z47:AB47"/>
    <mergeCell ref="M52:N52"/>
    <mergeCell ref="AF80:AH80"/>
    <mergeCell ref="M49:N49"/>
    <mergeCell ref="AI60:AJ60"/>
    <mergeCell ref="AF55:AH55"/>
    <mergeCell ref="V64:W64"/>
    <mergeCell ref="K60:L60"/>
    <mergeCell ref="E66:H66"/>
    <mergeCell ref="AJ37:AL37"/>
    <mergeCell ref="AK78:AL78"/>
    <mergeCell ref="E53:H53"/>
    <mergeCell ref="W44:Z44"/>
    <mergeCell ref="AH20:AL20"/>
    <mergeCell ref="M78:N78"/>
    <mergeCell ref="T41:V41"/>
    <mergeCell ref="AG28:AI28"/>
    <mergeCell ref="O42:Q42"/>
    <mergeCell ref="E68:H68"/>
    <mergeCell ref="E55:H55"/>
    <mergeCell ref="AI55:AJ55"/>
    <mergeCell ref="AC59:AE59"/>
    <mergeCell ref="R35:S35"/>
    <mergeCell ref="AG30:AI30"/>
    <mergeCell ref="AK55:AL55"/>
    <mergeCell ref="Z63:AB63"/>
    <mergeCell ref="X65:Y65"/>
    <mergeCell ref="T43:V43"/>
    <mergeCell ref="W45:Z45"/>
    <mergeCell ref="Q75:S75"/>
    <mergeCell ref="AC19:AG19"/>
    <mergeCell ref="T36:V36"/>
    <mergeCell ref="O37:Q37"/>
    <mergeCell ref="AC61:AE61"/>
    <mergeCell ref="X63:Y63"/>
    <mergeCell ref="X50:Y50"/>
    <mergeCell ref="K65:L65"/>
    <mergeCell ref="AJ42:AL42"/>
    <mergeCell ref="I63:J63"/>
    <mergeCell ref="AF66:AH66"/>
    <mergeCell ref="D3:AI3"/>
    <mergeCell ref="I50:J50"/>
    <mergeCell ref="AF53:AH53"/>
    <mergeCell ref="Z66:AB66"/>
    <mergeCell ref="M71:N71"/>
    <mergeCell ref="Z53:AB53"/>
    <mergeCell ref="M58:N58"/>
    <mergeCell ref="AI73:AJ73"/>
    <mergeCell ref="T48:U48"/>
    <mergeCell ref="AF68:AH68"/>
    <mergeCell ref="O32:Q32"/>
    <mergeCell ref="E54:H54"/>
    <mergeCell ref="AC54:AE54"/>
    <mergeCell ref="AA41:AC41"/>
    <mergeCell ref="AI74:AJ74"/>
    <mergeCell ref="E56:H56"/>
    <mergeCell ref="V81:W81"/>
    <mergeCell ref="AK74:AL74"/>
    <mergeCell ref="I85:J85"/>
    <mergeCell ref="O40:Q40"/>
    <mergeCell ref="O49:P49"/>
    <mergeCell ref="AK68:AL68"/>
    <mergeCell ref="Q65:S65"/>
    <mergeCell ref="X78:Y78"/>
    <mergeCell ref="K85:L85"/>
    <mergeCell ref="V78:W78"/>
    <mergeCell ref="R37:S37"/>
    <mergeCell ref="X53:Y53"/>
    <mergeCell ref="AF79:AH79"/>
    <mergeCell ref="AC56:AE56"/>
    <mergeCell ref="X47:Y47"/>
    <mergeCell ref="K84:L84"/>
    <mergeCell ref="M84:N84"/>
    <mergeCell ref="O84:P84"/>
    <mergeCell ref="AI51:AJ51"/>
    <mergeCell ref="AC49:AE49"/>
    <mergeCell ref="X55:Y55"/>
    <mergeCell ref="AF81:AH81"/>
    <mergeCell ref="E39:N39"/>
    <mergeCell ref="O50:P50"/>
    <mergeCell ref="AK69:AL69"/>
    <mergeCell ref="W35:Z35"/>
    <mergeCell ref="M80:N80"/>
    <mergeCell ref="O80:P80"/>
    <mergeCell ref="O52:P52"/>
    <mergeCell ref="AG29:AI29"/>
    <mergeCell ref="AD33:AF33"/>
    <mergeCell ref="E69:H69"/>
    <mergeCell ref="Z54:AB54"/>
    <mergeCell ref="AG44:AI44"/>
    <mergeCell ref="AG31:AI31"/>
    <mergeCell ref="O45:Q45"/>
    <mergeCell ref="V71:W71"/>
    <mergeCell ref="AD35:AF35"/>
    <mergeCell ref="E77:H77"/>
  </mergeCells>
  <conditionalFormatting sqref="AG29:AI36 AG38:AI45">
    <cfRule type="expression" priority="17" dxfId="0">
      <formula>AND(B29&lt;&gt;"",AG29="")</formula>
    </cfRule>
  </conditionalFormatting>
  <conditionalFormatting sqref="AA29:AF29 AA30:AC33 AA38:AF45 AD30:AF34">
    <cfRule type="expression" priority="16" dxfId="0">
      <formula>AND(B29&lt;&gt;"",AA29="")</formula>
    </cfRule>
  </conditionalFormatting>
  <conditionalFormatting sqref="Z48:AB85">
    <cfRule type="expression" priority="15" dxfId="0">
      <formula>AND(B48&lt;&gt;"",Z48="")</formula>
    </cfRule>
  </conditionalFormatting>
  <conditionalFormatting sqref="AC48:AE85">
    <cfRule type="expression" priority="14" dxfId="0">
      <formula>AND(B48&lt;&gt;"",AC48="")</formula>
    </cfRule>
  </conditionalFormatting>
  <conditionalFormatting sqref="AF48:AH85">
    <cfRule type="expression" priority="13" dxfId="0">
      <formula>AND(B48&lt;&gt;"",AF48="")</formula>
    </cfRule>
  </conditionalFormatting>
  <conditionalFormatting sqref="D14:K14">
    <cfRule type="expression" priority="12" dxfId="0">
      <formula>AND($D$12="",$D$14="")</formula>
    </cfRule>
  </conditionalFormatting>
  <conditionalFormatting sqref="T48:U85">
    <cfRule type="expression" priority="11" dxfId="0">
      <formula>AND(B48&lt;&gt;"",T48="")</formula>
    </cfRule>
  </conditionalFormatting>
  <conditionalFormatting sqref="AA34:AC36">
    <cfRule type="expression" priority="7" dxfId="0">
      <formula>AND(B34&lt;&gt;"",AA34="")</formula>
    </cfRule>
  </conditionalFormatting>
  <conditionalFormatting sqref="AD35:AF35">
    <cfRule type="expression" priority="5" dxfId="0">
      <formula>AND(E35&lt;&gt;"",AD35="")</formula>
    </cfRule>
  </conditionalFormatting>
  <conditionalFormatting sqref="AD36:AF36">
    <cfRule type="expression" priority="3" dxfId="0">
      <formula>AND(E36&lt;&gt;"",AD36="")</formula>
    </cfRule>
  </conditionalFormatting>
  <conditionalFormatting sqref="AG37:AI37">
    <cfRule type="expression" priority="2" dxfId="0">
      <formula>AND(B37&lt;&gt;"",AG37="")</formula>
    </cfRule>
  </conditionalFormatting>
  <conditionalFormatting sqref="AA37:AF37">
    <cfRule type="expression" priority="1" dxfId="0">
      <formula>AND(B37&lt;&gt;"",AA37="")</formula>
    </cfRule>
  </conditionalFormatting>
  <pageMargins left="0.25" right="0.25" top="0.25" bottom="0.75" header="0.3" footer="0.3"/>
  <pageSetup orientation="landscape" scale="65" fitToHeight="0"/>
  <headerFooter alignWithMargins="0">
    <oddHeader>&amp;L&amp;10 </oddHeader>
    <oddFooter>&amp;CNettles &amp; Co.  Property Tax Consulting&amp;R&amp;D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3" transitionEvaluation="1">
    <outlinePr summaryBelow="1" summaryRight="1"/>
    <pageSetUpPr fitToPage="1"/>
  </sheetPr>
  <dimension ref="B2:AN103"/>
  <sheetViews>
    <sheetView defaultGridColor="0" topLeftCell="C34" colorId="22" zoomScale="117" zoomScaleNormal="60" workbookViewId="0">
      <selection activeCell="AH20" sqref="AH20:AL20"/>
    </sheetView>
  </sheetViews>
  <sheetFormatPr baseColWidth="8" defaultColWidth="9.6640625" defaultRowHeight="15.75" outlineLevelRow="2"/>
  <cols>
    <col hidden="1" outlineLevel="1" width="3.88671875" customWidth="1" style="68" min="1" max="1"/>
    <col hidden="1" outlineLevel="2" width="16.6640625" customWidth="1" style="68" min="2" max="2"/>
    <col collapsed="1" width="2.6640625" customWidth="1" style="68" min="3" max="3"/>
    <col width="4.6640625" customWidth="1" style="68" min="4" max="8"/>
    <col width="5.6640625" customWidth="1" style="68" min="9" max="10"/>
    <col width="4.6640625" customWidth="1" style="68" min="11" max="16"/>
    <col width="7" bestFit="1" customWidth="1" style="68" min="17" max="17"/>
    <col width="4.6640625" customWidth="1" style="68" min="18" max="37"/>
    <col width="5.33203125" customWidth="1" style="68" min="38" max="38"/>
    <col width="4.6640625" customWidth="1" style="68" min="39" max="39"/>
    <col width="9.6640625" customWidth="1" style="68" min="40" max="41"/>
    <col width="9.6640625" customWidth="1" style="68" min="42" max="16384"/>
  </cols>
  <sheetData>
    <row r="2" ht="24" customHeight="1">
      <c r="D2" s="93" t="inlineStr">
        <is>
          <t>NETTLES &amp; CO.</t>
        </is>
      </c>
      <c r="AJ2" s="81" t="inlineStr">
        <is>
          <t>HCAD ACCT #</t>
        </is>
      </c>
    </row>
    <row r="3" ht="24" customHeight="1">
      <c r="D3" s="93" t="inlineStr">
        <is>
          <t>COMMERCIAL COST APPROACH</t>
        </is>
      </c>
      <c r="AJ3" s="81">
        <f>SELECTION!B4</f>
        <v/>
      </c>
    </row>
    <row r="4" ht="8.25" customHeight="1" thickBot="1"/>
    <row r="5" ht="20.1" customHeight="1" thickBot="1">
      <c r="D5" s="29" t="inlineStr">
        <is>
          <t>OWENERSHIP</t>
        </is>
      </c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inlineStr">
        <is>
          <t>GENERAL CHARACTERISTICS</t>
        </is>
      </c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1" t="n"/>
    </row>
    <row r="6">
      <c r="B6" s="7" t="inlineStr">
        <is>
          <t>ownership</t>
        </is>
      </c>
      <c r="D6" s="14">
        <f>(VLOOKUP(SELECTION!$B$4,SELECTION!$C$7:$BZ$7,VLOOKUP(B6,'[1]Table Name'!$O$2:$P$100,2,FALSE),FALSE))</f>
        <v/>
      </c>
      <c r="E6" s="15" t="n"/>
      <c r="F6" s="15" t="n"/>
      <c r="G6" s="15" t="n"/>
      <c r="H6" s="15" t="n"/>
      <c r="I6" s="15" t="n"/>
      <c r="J6" s="15" t="n"/>
      <c r="K6" s="16" t="n"/>
      <c r="L6" s="22" t="inlineStr">
        <is>
          <t xml:space="preserve">Situs: </t>
        </is>
      </c>
      <c r="M6" s="15" t="n"/>
      <c r="N6" s="15" t="n"/>
      <c r="O6" s="15">
        <f>D7</f>
        <v/>
      </c>
      <c r="P6" s="15" t="n"/>
      <c r="Q6" s="15" t="n"/>
      <c r="R6" s="15" t="n"/>
      <c r="S6" s="15" t="n"/>
      <c r="T6" s="15" t="n"/>
      <c r="U6" s="15" t="n"/>
      <c r="V6" s="15" t="n"/>
      <c r="W6" s="15" t="n"/>
      <c r="X6" s="16" t="n"/>
      <c r="Y6" s="22" t="inlineStr">
        <is>
          <t>State Class:</t>
        </is>
      </c>
      <c r="Z6" s="15" t="n"/>
      <c r="AA6" s="15" t="n"/>
      <c r="AB6" s="15">
        <f>CONCATENATE(VLOOKUP(SELECTION!$B$4,SELECTION!$C$7:$BZ$7,VLOOKUP(Y6,'[1]Table Name'!$O$2:$P$100,2,FALSE),FALSE)," -- ",VLOOKUP(SELECTION!$B$4,SELECTION!$C$7:$BZ$7,VLOOKUP(Y6,'[1]Table Name'!$O$2:$P$100,2,FALSE)+1,FALSE))</f>
        <v/>
      </c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6" t="n"/>
    </row>
    <row r="7">
      <c r="B7" s="68" t="inlineStr">
        <is>
          <t>Address_1</t>
        </is>
      </c>
      <c r="D7" s="17">
        <f>(VLOOKUP(SELECTION!$B$4,SELECTION!$C$7:$BZ$7,VLOOKUP(B7,'[1]Table Name'!$O$2:$P$100,2,FALSE),FALSE))</f>
        <v/>
      </c>
      <c r="E7" s="13" t="n"/>
      <c r="F7" s="13" t="n"/>
      <c r="G7" s="13" t="n"/>
      <c r="H7" s="13" t="n"/>
      <c r="I7" s="13" t="n"/>
      <c r="J7" s="13" t="n"/>
      <c r="K7" s="18" t="n"/>
      <c r="L7" s="23" t="n"/>
      <c r="M7" s="13" t="n"/>
      <c r="N7" s="13" t="n"/>
      <c r="O7" s="13">
        <f>D8</f>
        <v/>
      </c>
      <c r="P7" s="13" t="n"/>
      <c r="Q7" s="13" t="n"/>
      <c r="R7" s="13" t="n"/>
      <c r="S7" s="13" t="n"/>
      <c r="T7" s="13" t="n"/>
      <c r="U7" s="13" t="n"/>
      <c r="V7" s="13" t="n"/>
      <c r="W7" s="13" t="n"/>
      <c r="X7" s="18" t="n"/>
      <c r="Y7" s="23" t="inlineStr">
        <is>
          <t>Land Use:</t>
        </is>
      </c>
      <c r="Z7" s="13" t="n"/>
      <c r="AA7" s="13" t="n"/>
      <c r="AB7" s="13">
        <f>CONCATENATE(VLOOKUP(SELECTION!$B$4,SELECTION!$C$7:$BZ$7,VLOOKUP(Y7,'[1]Table Name'!$O$2:$P$100,2,FALSE),FALSE)," -- ",VLOOKUP(SELECTION!$B$4,SELECTION!$C$7:$BZ$7,VLOOKUP(Y7,'[1]Table Name'!$O$2:$P$100,2,FALSE)+1,FALSE))</f>
        <v/>
      </c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8" t="n"/>
    </row>
    <row r="8">
      <c r="B8" s="68" t="inlineStr">
        <is>
          <t>City</t>
        </is>
      </c>
      <c r="D8" s="17">
        <f>CONCATENATE((VLOOKUP(SELECTION!$B$4,SELECTION!$C$7:$BZ$7,VLOOKUP(B8,'[1]Table Name'!$O$2:$P$100,2,FALSE),FALSE))," TX ",(VLOOKUP(SELECTION!$B$4,SELECTION!$C$7:$BZ$7,VLOOKUP(B9,'[1]Table Name'!$O$2:$P$100,2,FALSE),FALSE)))</f>
        <v/>
      </c>
      <c r="E8" s="13" t="n"/>
      <c r="F8" s="13" t="n"/>
      <c r="G8" s="13" t="n"/>
      <c r="H8" s="13" t="n"/>
      <c r="I8" s="13" t="n"/>
      <c r="J8" s="13" t="n"/>
      <c r="K8" s="18" t="n"/>
      <c r="L8" s="23" t="inlineStr">
        <is>
          <t>Legal:</t>
        </is>
      </c>
      <c r="M8" s="13" t="n"/>
      <c r="N8" s="13" t="n"/>
      <c r="O8" s="13">
        <f>(VLOOKUP(SELECTION!$B$4,SELECTION!$C$7:$BZ$7,VLOOKUP(L8,'[1]Table Name'!$O$2:$P$100,2,FALSE),FALSE))</f>
        <v/>
      </c>
      <c r="P8" s="13" t="n"/>
      <c r="Q8" s="13" t="n"/>
      <c r="R8" s="13" t="n"/>
      <c r="S8" s="13" t="n"/>
      <c r="T8" s="13" t="n"/>
      <c r="U8" s="13" t="n"/>
      <c r="V8" s="13" t="n"/>
      <c r="W8" s="13" t="n"/>
      <c r="X8" s="18" t="n"/>
      <c r="Y8" s="23" t="inlineStr">
        <is>
          <t>Land Area:</t>
        </is>
      </c>
      <c r="Z8" s="13" t="n"/>
      <c r="AA8" s="13" t="n"/>
      <c r="AB8" s="67">
        <f>(VLOOKUP(SELECTION!$B$4,SELECTION!$C$7:$BZ$7,VLOOKUP(Y8,'[1]Table Name'!$O$2:$P$100,2,FALSE),FALSE))</f>
        <v/>
      </c>
      <c r="AD8" s="13" t="inlineStr">
        <is>
          <t>SF  /</t>
        </is>
      </c>
      <c r="AE8" s="138">
        <f>AB8/43560</f>
        <v/>
      </c>
      <c r="AG8" s="13" t="inlineStr">
        <is>
          <t>Acres</t>
        </is>
      </c>
      <c r="AH8" s="13" t="n"/>
      <c r="AI8" s="13" t="n"/>
      <c r="AJ8" s="13" t="n"/>
      <c r="AK8" s="13" t="n"/>
      <c r="AL8" s="18" t="n"/>
    </row>
    <row r="9">
      <c r="B9" s="68" t="inlineStr">
        <is>
          <t>ZIP</t>
        </is>
      </c>
      <c r="D9" s="17" t="n"/>
      <c r="E9" s="13" t="n"/>
      <c r="F9" s="13" t="n"/>
      <c r="G9" s="13" t="n"/>
      <c r="H9" s="13" t="n"/>
      <c r="I9" s="13" t="n"/>
      <c r="J9" s="13" t="n"/>
      <c r="K9" s="18" t="n"/>
      <c r="L9" s="23" t="inlineStr">
        <is>
          <t>Legal2</t>
        </is>
      </c>
      <c r="M9" s="13" t="n"/>
      <c r="N9" s="13" t="n"/>
      <c r="O9" s="13">
        <f>(VLOOKUP(SELECTION!$B$4,SELECTION!$C$7:$BZ$7,VLOOKUP(L9,'[1]Table Name'!$O$2:$P$100,2,FALSE),FALSE))</f>
        <v/>
      </c>
      <c r="P9" s="13" t="n"/>
      <c r="Q9" s="13" t="n"/>
      <c r="R9" s="13" t="n"/>
      <c r="S9" s="13" t="n"/>
      <c r="T9" s="13" t="n"/>
      <c r="U9" s="13" t="n"/>
      <c r="V9" s="13" t="n"/>
      <c r="W9" s="13" t="n"/>
      <c r="X9" s="18" t="n"/>
      <c r="Y9" s="23" t="inlineStr">
        <is>
          <t>Building Area:</t>
        </is>
      </c>
      <c r="Z9" s="13" t="n"/>
      <c r="AA9" s="13" t="n"/>
      <c r="AB9" s="67">
        <f>(VLOOKUP(SELECTION!$B$4,SELECTION!$C$7:$BZ$7,VLOOKUP(Y9,'[1]Table Name'!$O$2:$P$100,2,FALSE),FALSE))</f>
        <v/>
      </c>
      <c r="AD9" s="139" t="inlineStr">
        <is>
          <t xml:space="preserve">SF    </t>
        </is>
      </c>
      <c r="AE9" s="139" t="n"/>
      <c r="AF9" s="139" t="n"/>
      <c r="AG9" s="13" t="n"/>
      <c r="AH9" s="13" t="n"/>
      <c r="AI9" s="13" t="n"/>
      <c r="AJ9" s="13" t="n"/>
      <c r="AK9" s="13" t="n"/>
      <c r="AL9" s="18" t="n"/>
    </row>
    <row r="10" ht="17.1" customHeight="1" thickBot="1">
      <c r="D10" s="17" t="n"/>
      <c r="E10" s="13" t="n"/>
      <c r="F10" s="13" t="n"/>
      <c r="G10" s="13" t="n"/>
      <c r="H10" s="13" t="n"/>
      <c r="I10" s="13" t="n"/>
      <c r="J10" s="13" t="n"/>
      <c r="K10" s="18" t="n"/>
      <c r="L10" s="23" t="inlineStr">
        <is>
          <t>ISD:</t>
        </is>
      </c>
      <c r="M10" s="13" t="n"/>
      <c r="N10" s="13" t="n"/>
      <c r="O10" s="13">
        <f>(VLOOKUP(SELECTION!$B$4,SELECTION!$C$7:$BZ$7,VLOOKUP(L10,'[1]Table Name'!$O$2:$P$100,2,FALSE),FALSE))</f>
        <v/>
      </c>
      <c r="P10" s="13" t="n"/>
      <c r="Q10" s="13" t="n"/>
      <c r="R10" s="13" t="n"/>
      <c r="S10" s="13" t="n"/>
      <c r="T10" s="13" t="n"/>
      <c r="U10" s="13" t="n"/>
      <c r="V10" s="13" t="n"/>
      <c r="W10" s="13" t="n"/>
      <c r="X10" s="18" t="n"/>
      <c r="Y10" s="23" t="inlineStr">
        <is>
          <t>Net Ren Area:</t>
        </is>
      </c>
      <c r="Z10" s="13" t="n"/>
      <c r="AA10" s="13" t="n"/>
      <c r="AB10" s="13">
        <f>(VLOOKUP(SELECTION!$B$4,SELECTION!$C$7:$BZ$7,VLOOKUP(Y10,'[1]Table Name'!$O$2:$P$100,2,FALSE),FALSE))</f>
        <v/>
      </c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8" t="n"/>
    </row>
    <row r="11">
      <c r="D11" s="33" t="inlineStr">
        <is>
          <t>EXEMPTIONS</t>
        </is>
      </c>
      <c r="E11" s="34" t="n"/>
      <c r="F11" s="34" t="n"/>
      <c r="G11" s="34" t="n"/>
      <c r="H11" s="34" t="n"/>
      <c r="I11" s="34" t="n"/>
      <c r="J11" s="34" t="n"/>
      <c r="K11" s="35" t="n"/>
      <c r="L11" s="23" t="inlineStr">
        <is>
          <t>MKT Area:</t>
        </is>
      </c>
      <c r="M11" s="13" t="n"/>
      <c r="N11" s="13" t="n"/>
      <c r="O11" s="13">
        <f>CONCATENATE(VLOOKUP(SELECTION!$B$4,SELECTION!$C$7:$BZ$7,VLOOKUP(L11,'[1]Table Name'!$O$2:$P$100,2,FALSE),FALSE)," -- ",VLOOKUP(SELECTION!$B$4,SELECTION!$C$7:$BZ$7,VLOOKUP(L11,'[1]Table Name'!$O$2:$P$100,2,FALSE)+1,FALSE))</f>
        <v/>
      </c>
      <c r="P11" s="13" t="n"/>
      <c r="Q11" s="13" t="n"/>
      <c r="R11" s="13" t="n"/>
      <c r="S11" s="13" t="n"/>
      <c r="T11" s="13" t="n"/>
      <c r="U11" s="13" t="n"/>
      <c r="V11" s="13" t="n"/>
      <c r="W11" s="13" t="n"/>
      <c r="X11" s="18" t="n"/>
      <c r="Y11" s="23" t="inlineStr">
        <is>
          <t>Facet:</t>
        </is>
      </c>
      <c r="Z11" s="13" t="n"/>
      <c r="AA11" s="13" t="n"/>
      <c r="AB11" s="13">
        <f>(VLOOKUP(SELECTION!$B$4,SELECTION!$C$7:$BZ$7,VLOOKUP(Y11,'[1]Table Name'!$O$2:$P$100,2,FALSE),FALSE))</f>
        <v/>
      </c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8" t="n"/>
    </row>
    <row r="12">
      <c r="D12" s="69" t="n"/>
      <c r="K12" s="70" t="n"/>
      <c r="L12" s="23" t="inlineStr">
        <is>
          <t>Nbhd Grp:</t>
        </is>
      </c>
      <c r="M12" s="13" t="n"/>
      <c r="N12" s="13" t="n"/>
      <c r="O12" s="13">
        <f>(VLOOKUP(SELECTION!$B$4,SELECTION!$C$7:$BZ$7,VLOOKUP(L12,'[1]Table Name'!$O$2:$P$100,2,FALSE),FALSE))</f>
        <v/>
      </c>
      <c r="P12" s="13" t="n"/>
      <c r="Q12" s="13" t="n"/>
      <c r="R12" s="13" t="n"/>
      <c r="S12" s="13" t="n"/>
      <c r="T12" s="13" t="n"/>
      <c r="U12" s="13" t="n"/>
      <c r="V12" s="13" t="n"/>
      <c r="W12" s="13" t="n"/>
      <c r="X12" s="18" t="n"/>
      <c r="Y12" s="23" t="inlineStr">
        <is>
          <t>Key Map:</t>
        </is>
      </c>
      <c r="Z12" s="13" t="n"/>
      <c r="AA12" s="13" t="n"/>
      <c r="AB12" s="13">
        <f>(VLOOKUP(SELECTION!$B$4,SELECTION!$C$7:$BZ$7,VLOOKUP(Y12,'[1]Table Name'!$O$2:$P$100,2,FALSE),FALSE))</f>
        <v/>
      </c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8" t="n"/>
    </row>
    <row r="13" ht="17.1" customHeight="1" thickBot="1">
      <c r="D13" s="69" t="n"/>
      <c r="K13" s="70" t="n"/>
      <c r="L13" s="23" t="inlineStr">
        <is>
          <t>Nbhd:</t>
        </is>
      </c>
      <c r="M13" s="13" t="n"/>
      <c r="N13" s="13" t="n"/>
      <c r="O13" s="13">
        <f>(VLOOKUP(SELECTION!$B$4,SELECTION!$C$7:$BZ$7,VLOOKUP(L13,'[1]Table Name'!$O$2:$P$100,2,FALSE),FALSE))</f>
        <v/>
      </c>
      <c r="P13" s="13" t="n"/>
      <c r="Q13" s="13" t="n"/>
      <c r="R13" s="13" t="n"/>
      <c r="S13" s="13" t="n"/>
      <c r="T13" s="13" t="n"/>
      <c r="U13" s="13" t="n"/>
      <c r="V13" s="13" t="n"/>
      <c r="W13" s="13" t="n"/>
      <c r="X13" s="18" t="n"/>
      <c r="Y13" s="17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8" t="n"/>
    </row>
    <row r="14">
      <c r="D14" s="71">
        <f>'HCAD Cost'!D14:K14</f>
        <v/>
      </c>
      <c r="E14" s="72" t="n"/>
      <c r="F14" s="72" t="n"/>
      <c r="G14" s="72" t="n"/>
      <c r="H14" s="72" t="n"/>
      <c r="I14" s="72" t="n"/>
      <c r="J14" s="72" t="n"/>
      <c r="K14" s="73" t="n"/>
      <c r="L14" s="23" t="inlineStr">
        <is>
          <t>Jurisdictions:</t>
        </is>
      </c>
      <c r="M14" s="13" t="n"/>
      <c r="N14" s="13" t="n"/>
      <c r="O14" s="13">
        <f>(VLOOKUP(SELECTION!$B$4,SELECTION!$C$7:$BZ$7,VLOOKUP(L14,'[1]Table Name'!$O$2:$P$100,2,FALSE),FALSE))</f>
        <v/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8" t="n"/>
      <c r="Y14" s="17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8" t="n"/>
    </row>
    <row r="15" ht="17.1" customHeight="1" thickBot="1">
      <c r="D15" s="90" t="n"/>
      <c r="E15" s="91" t="n"/>
      <c r="F15" s="91" t="n"/>
      <c r="G15" s="91" t="n"/>
      <c r="H15" s="91" t="n"/>
      <c r="I15" s="91" t="n"/>
      <c r="J15" s="91" t="n"/>
      <c r="K15" s="92" t="n"/>
      <c r="L15" s="19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1" t="n"/>
      <c r="Y15" s="19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1" t="n"/>
    </row>
    <row r="16" ht="20.1" customHeight="1" thickBot="1">
      <c r="D16" s="29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29" t="inlineStr">
        <is>
          <t>SUMMARY</t>
        </is>
      </c>
      <c r="AD16" s="30" t="n"/>
      <c r="AE16" s="30" t="n"/>
      <c r="AF16" s="30" t="n"/>
      <c r="AG16" s="30" t="n"/>
      <c r="AH16" s="30" t="n"/>
      <c r="AI16" s="30" t="n"/>
      <c r="AJ16" s="30" t="n"/>
      <c r="AK16" s="30" t="n"/>
      <c r="AL16" s="31" t="n"/>
    </row>
    <row r="17">
      <c r="AC17" s="87">
        <f>D23</f>
        <v/>
      </c>
      <c r="AD17" s="47" t="n"/>
      <c r="AE17" s="47" t="n"/>
      <c r="AF17" s="47" t="n"/>
      <c r="AG17" s="48" t="n"/>
      <c r="AH17" s="83">
        <f>AK25+AK26</f>
        <v/>
      </c>
      <c r="AI17" s="47" t="n"/>
      <c r="AJ17" s="47" t="n"/>
      <c r="AK17" s="47" t="n"/>
      <c r="AL17" s="48" t="n"/>
    </row>
    <row r="18">
      <c r="AC18" s="62">
        <f>D27</f>
        <v/>
      </c>
      <c r="AD18" s="43" t="n"/>
      <c r="AE18" s="43" t="n"/>
      <c r="AF18" s="43" t="n"/>
      <c r="AG18" s="44" t="n"/>
      <c r="AH18" s="84">
        <f>SUM(AJ29:AL38)</f>
        <v/>
      </c>
      <c r="AI18" s="43" t="n"/>
      <c r="AJ18" s="43" t="n"/>
      <c r="AK18" s="43" t="n"/>
      <c r="AL18" s="44" t="n"/>
    </row>
    <row r="19">
      <c r="AC19" s="62">
        <f>'HCAD Cost'!AC19:AG19</f>
        <v/>
      </c>
      <c r="AD19" s="43" t="n"/>
      <c r="AE19" s="43" t="n"/>
      <c r="AF19" s="43" t="n"/>
      <c r="AG19" s="44" t="n"/>
      <c r="AH19" s="84">
        <f>SUM(AK42:AL79)</f>
        <v/>
      </c>
      <c r="AI19" s="43" t="n"/>
      <c r="AJ19" s="43" t="n"/>
      <c r="AK19" s="43" t="n"/>
      <c r="AL19" s="44" t="n"/>
    </row>
    <row r="20" ht="17.1" customHeight="1" thickBot="1">
      <c r="AC20" s="80" t="inlineStr">
        <is>
          <t>TOTAL COST APPROACH</t>
        </is>
      </c>
      <c r="AD20" s="64" t="n"/>
      <c r="AE20" s="64" t="n"/>
      <c r="AF20" s="64" t="n"/>
      <c r="AG20" s="65" t="n"/>
      <c r="AH20" s="94">
        <f>SUM(AH17:AL19)</f>
        <v/>
      </c>
      <c r="AI20" s="64" t="n"/>
      <c r="AJ20" s="64" t="n"/>
      <c r="AK20" s="64" t="n"/>
      <c r="AL20" s="65" t="n"/>
    </row>
    <row r="21" ht="8.25" customHeight="1" thickBot="1"/>
    <row r="22" ht="20.1" customHeight="1" thickBot="1">
      <c r="D22" s="29" t="inlineStr">
        <is>
          <t>LAND LINES</t>
        </is>
      </c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  <c r="AL22" s="29" t="n"/>
    </row>
    <row r="23" ht="20.1" customHeight="1" thickBot="1">
      <c r="D23" s="76" t="inlineStr">
        <is>
          <t>MARKET VALUE LAND</t>
        </is>
      </c>
      <c r="E23" s="77" t="n"/>
      <c r="F23" s="77" t="n"/>
      <c r="G23" s="77" t="n"/>
      <c r="H23" s="77" t="n"/>
      <c r="I23" s="77" t="n"/>
      <c r="J23" s="77" t="n"/>
      <c r="K23" s="77" t="n"/>
      <c r="L23" s="77" t="n"/>
      <c r="M23" s="77" t="n"/>
      <c r="N23" s="77" t="n"/>
      <c r="O23" s="77" t="n"/>
      <c r="P23" s="77" t="n"/>
      <c r="Q23" s="77" t="n"/>
      <c r="R23" s="77" t="n"/>
      <c r="S23" s="77" t="n"/>
      <c r="T23" s="77" t="n"/>
      <c r="U23" s="77" t="n"/>
      <c r="V23" s="77" t="n"/>
      <c r="W23" s="77" t="n"/>
      <c r="X23" s="77" t="n"/>
      <c r="Y23" s="77" t="n"/>
      <c r="Z23" s="77" t="n"/>
      <c r="AA23" s="77" t="n"/>
      <c r="AB23" s="77" t="n"/>
      <c r="AC23" s="77" t="n"/>
      <c r="AD23" s="77" t="n"/>
      <c r="AE23" s="77" t="n"/>
      <c r="AF23" s="77" t="n"/>
      <c r="AG23" s="77" t="n"/>
      <c r="AH23" s="77" t="n"/>
      <c r="AI23" s="77" t="n"/>
      <c r="AJ23" s="77" t="n"/>
      <c r="AK23" s="77" t="n"/>
      <c r="AL23" s="78" t="n"/>
    </row>
    <row r="24" ht="33.75" customHeight="1">
      <c r="D24" s="28" t="inlineStr">
        <is>
          <t>LINE</t>
        </is>
      </c>
      <c r="E24" s="53" t="inlineStr">
        <is>
          <t>CODE</t>
        </is>
      </c>
      <c r="F24" s="48" t="n"/>
      <c r="G24" s="53" t="inlineStr">
        <is>
          <t>DESCRIPTION</t>
        </is>
      </c>
      <c r="H24" s="47" t="n"/>
      <c r="I24" s="47" t="n"/>
      <c r="J24" s="47" t="n"/>
      <c r="K24" s="47" t="n"/>
      <c r="L24" s="47" t="n"/>
      <c r="M24" s="47" t="n"/>
      <c r="N24" s="47" t="n"/>
      <c r="O24" s="48" t="n"/>
      <c r="P24" s="53" t="inlineStr">
        <is>
          <t>SITE CODE</t>
        </is>
      </c>
      <c r="Q24" s="48" t="n"/>
      <c r="R24" s="53" t="inlineStr">
        <is>
          <t>UNIT TYPE</t>
        </is>
      </c>
      <c r="S24" s="48" t="n"/>
      <c r="T24" s="53" t="inlineStr">
        <is>
          <t>UNITS</t>
        </is>
      </c>
      <c r="U24" s="48" t="n"/>
      <c r="V24" s="53" t="inlineStr">
        <is>
          <t>SIZE FACTOR</t>
        </is>
      </c>
      <c r="W24" s="47" t="n"/>
      <c r="X24" s="48" t="n"/>
      <c r="Y24" s="53" t="inlineStr">
        <is>
          <t>SITE FACTOR</t>
        </is>
      </c>
      <c r="Z24" s="47" t="n"/>
      <c r="AA24" s="48" t="n"/>
      <c r="AB24" s="53" t="inlineStr">
        <is>
          <t>APPR O/R REASON</t>
        </is>
      </c>
      <c r="AC24" s="47" t="n"/>
      <c r="AD24" s="48" t="n"/>
      <c r="AE24" s="53" t="inlineStr">
        <is>
          <t>TOTAL ADJ</t>
        </is>
      </c>
      <c r="AF24" s="48" t="n"/>
      <c r="AG24" s="53" t="inlineStr">
        <is>
          <t>UNIT PRICE</t>
        </is>
      </c>
      <c r="AH24" s="48" t="n"/>
      <c r="AI24" s="53" t="inlineStr">
        <is>
          <t>ADJ UNIT PRICE</t>
        </is>
      </c>
      <c r="AJ24" s="48" t="n"/>
      <c r="AK24" s="53" t="inlineStr">
        <is>
          <t>ADJ VALUE</t>
        </is>
      </c>
      <c r="AL24" s="48" t="n"/>
    </row>
    <row r="25" ht="15" customFormat="1" customHeight="1" s="1">
      <c r="B25" s="1">
        <f>SELECTION!B4</f>
        <v/>
      </c>
      <c r="D25" s="24" t="n">
        <v>1</v>
      </c>
      <c r="E25" s="52">
        <f>(VLOOKUP($B$25,SELECTION!$C$7:$CZ$7,VLOOKUP(Y$7,'[1]Table Name'!$O$2:$P$100,2,FALSE),FALSE))</f>
        <v/>
      </c>
      <c r="F25" s="44" t="n"/>
      <c r="G25" s="52">
        <f>(VLOOKUP($B$25,SELECTION!$C$7:$CZ$7,VLOOKUP(G$24,'[1]Table Name'!$O$2:$P$100,2,FALSE),FALSE))</f>
        <v/>
      </c>
      <c r="H25" s="43" t="n"/>
      <c r="I25" s="43" t="n"/>
      <c r="J25" s="43" t="n"/>
      <c r="K25" s="43" t="n"/>
      <c r="L25" s="43" t="n"/>
      <c r="M25" s="43" t="n"/>
      <c r="N25" s="43" t="n"/>
      <c r="O25" s="44" t="n"/>
      <c r="P25" s="52">
        <f>(VLOOKUP($B$25,SELECTION!$C$7:$CZ$7,VLOOKUP(P$24,'[1]Table Name'!$O$2:$P$100,2,FALSE),FALSE))</f>
        <v/>
      </c>
      <c r="Q25" s="44" t="n"/>
      <c r="R25" s="52">
        <f>(VLOOKUP($B$25,SELECTION!$C$7:$CZ$7,VLOOKUP(R$24,'[1]Table Name'!$O$2:$P$100,2,FALSE),FALSE))</f>
        <v/>
      </c>
      <c r="S25" s="44" t="n"/>
      <c r="T25" s="79">
        <f>(VLOOKUP($B$25,SELECTION!$C$7:$CZ$7,VLOOKUP(Y$8,'[1]Table Name'!$O$2:$P$100,2,FALSE),FALSE))</f>
        <v/>
      </c>
      <c r="U25" s="44" t="n"/>
      <c r="V25" s="61">
        <f>VALUE((VLOOKUP($B$25,SELECTION!$C$7:$CZ$7,VLOOKUP(V$24,'[1]Table Name'!$O$2:$P$100,2,FALSE),FALSE)))</f>
        <v/>
      </c>
      <c r="W25" s="43" t="n"/>
      <c r="X25" s="44" t="n"/>
      <c r="Y25" s="61">
        <f>VALUE((VLOOKUP($B$25,SELECTION!$C$7:$CZ$7,VLOOKUP(Y$24,'[1]Table Name'!$O$2:$P$100,2,FALSE),FALSE)))</f>
        <v/>
      </c>
      <c r="Z25" s="43" t="n"/>
      <c r="AA25" s="44" t="n"/>
      <c r="AB25" s="52" t="n"/>
      <c r="AC25" s="43" t="n"/>
      <c r="AD25" s="44" t="n"/>
      <c r="AE25" s="82">
        <f>VALUE((VLOOKUP($B$25,SELECTION!$C$7:$CZ$7,VLOOKUP(AE$24,'[1]Table Name'!$O$2:$P$100,2,FALSE),FALSE)))</f>
        <v/>
      </c>
      <c r="AF25" s="44" t="n"/>
      <c r="AG25" s="82">
        <f>#REF!</f>
        <v/>
      </c>
      <c r="AH25" s="44" t="n"/>
      <c r="AI25" s="82">
        <f>AG25</f>
        <v/>
      </c>
      <c r="AJ25" s="44" t="n"/>
      <c r="AK25" s="59">
        <f>AI25*T25</f>
        <v/>
      </c>
      <c r="AL25" s="60" t="n"/>
      <c r="AN25" s="140" t="n"/>
    </row>
    <row r="26" ht="16.5" customFormat="1" customHeight="1" s="1" thickBot="1">
      <c r="D26" s="24" t="n"/>
      <c r="E26" s="52" t="n"/>
      <c r="F26" s="44" t="n"/>
      <c r="G26" s="52" t="n"/>
      <c r="H26" s="43" t="n"/>
      <c r="I26" s="43" t="n"/>
      <c r="J26" s="43" t="n"/>
      <c r="K26" s="43" t="n"/>
      <c r="L26" s="43" t="n"/>
      <c r="M26" s="43" t="n"/>
      <c r="N26" s="43" t="n"/>
      <c r="O26" s="44" t="n"/>
      <c r="P26" s="52" t="n"/>
      <c r="Q26" s="44" t="n"/>
      <c r="R26" s="52" t="n"/>
      <c r="S26" s="44" t="n"/>
      <c r="T26" s="79" t="n"/>
      <c r="U26" s="44" t="n"/>
      <c r="V26" s="61" t="n"/>
      <c r="W26" s="43" t="n"/>
      <c r="X26" s="44" t="n"/>
      <c r="Y26" s="61" t="n"/>
      <c r="Z26" s="43" t="n"/>
      <c r="AA26" s="44" t="n"/>
      <c r="AB26" s="85" t="n"/>
      <c r="AC26" s="64" t="n"/>
      <c r="AD26" s="65" t="n"/>
      <c r="AE26" s="82" t="n"/>
      <c r="AF26" s="44" t="n"/>
      <c r="AG26" s="57" t="n"/>
      <c r="AH26" s="44" t="n"/>
      <c r="AI26" s="57" t="n"/>
      <c r="AJ26" s="44" t="n"/>
      <c r="AK26" s="59" t="n"/>
      <c r="AL26" s="60" t="n"/>
      <c r="AN26" s="140" t="n"/>
    </row>
    <row r="27" ht="20.1" customFormat="1" customHeight="1" s="1" thickBot="1">
      <c r="D27" s="76" t="inlineStr">
        <is>
          <t>EXTRA FEATURES</t>
        </is>
      </c>
      <c r="E27" s="77" t="n"/>
      <c r="F27" s="77" t="n"/>
      <c r="G27" s="77" t="n"/>
      <c r="H27" s="77" t="n"/>
      <c r="I27" s="77" t="n"/>
      <c r="J27" s="77" t="n"/>
      <c r="K27" s="77" t="n"/>
      <c r="L27" s="77" t="n"/>
      <c r="M27" s="77" t="n"/>
      <c r="N27" s="77" t="n"/>
      <c r="O27" s="77" t="n"/>
      <c r="P27" s="77" t="n"/>
      <c r="Q27" s="77" t="n"/>
      <c r="R27" s="77" t="n"/>
      <c r="S27" s="77" t="n"/>
      <c r="T27" s="77" t="n"/>
      <c r="U27" s="77" t="n"/>
      <c r="V27" s="77" t="n"/>
      <c r="W27" s="77" t="n"/>
      <c r="X27" s="77" t="n"/>
      <c r="Y27" s="77" t="n"/>
      <c r="Z27" s="77" t="n"/>
      <c r="AA27" s="77" t="n"/>
      <c r="AB27" s="77" t="n"/>
      <c r="AC27" s="77" t="n"/>
      <c r="AD27" s="77" t="n"/>
      <c r="AE27" s="77" t="n"/>
      <c r="AF27" s="77" t="n"/>
      <c r="AG27" s="77" t="n"/>
      <c r="AH27" s="77" t="n"/>
      <c r="AI27" s="77" t="n"/>
      <c r="AJ27" s="77" t="n"/>
      <c r="AK27" s="77" t="n"/>
      <c r="AL27" s="78" t="n"/>
    </row>
    <row r="28" ht="17.1" customFormat="1" customHeight="1" s="1">
      <c r="D28" s="28" t="inlineStr">
        <is>
          <t>LINE</t>
        </is>
      </c>
      <c r="E28" s="53" t="inlineStr">
        <is>
          <t>DESCRIPTION</t>
        </is>
      </c>
      <c r="F28" s="47" t="n"/>
      <c r="G28" s="47" t="n"/>
      <c r="H28" s="47" t="n"/>
      <c r="I28" s="47" t="n"/>
      <c r="J28" s="47" t="n"/>
      <c r="K28" s="47" t="n"/>
      <c r="L28" s="47" t="n"/>
      <c r="M28" s="47" t="n"/>
      <c r="N28" s="48" t="n"/>
      <c r="O28" s="53" t="inlineStr">
        <is>
          <t>GRADE</t>
        </is>
      </c>
      <c r="P28" s="47" t="n"/>
      <c r="Q28" s="48" t="n"/>
      <c r="R28" s="74" t="inlineStr">
        <is>
          <t>COND CODE</t>
        </is>
      </c>
      <c r="S28" s="48" t="n"/>
      <c r="T28" s="53" t="inlineStr">
        <is>
          <t>BLDG</t>
        </is>
      </c>
      <c r="U28" s="47" t="n"/>
      <c r="V28" s="48" t="n"/>
      <c r="W28" s="53" t="inlineStr">
        <is>
          <t>UNITS</t>
        </is>
      </c>
      <c r="X28" s="47" t="n"/>
      <c r="Y28" s="47" t="n"/>
      <c r="Z28" s="48" t="n"/>
      <c r="AA28" s="53" t="inlineStr">
        <is>
          <t>UNIT PRICE</t>
        </is>
      </c>
      <c r="AB28" s="47" t="n"/>
      <c r="AC28" s="48" t="n"/>
      <c r="AD28" s="46" t="inlineStr">
        <is>
          <t>ACTUAL YEAR</t>
        </is>
      </c>
      <c r="AE28" s="47" t="n"/>
      <c r="AF28" s="48" t="n"/>
      <c r="AG28" s="53" t="inlineStr">
        <is>
          <t>PERCENT GOOD</t>
        </is>
      </c>
      <c r="AH28" s="47" t="n"/>
      <c r="AI28" s="48" t="n"/>
      <c r="AJ28" s="53" t="inlineStr">
        <is>
          <t>RCNLD</t>
        </is>
      </c>
      <c r="AK28" s="47" t="n"/>
      <c r="AL28" s="48" t="n"/>
      <c r="AM28" s="68" t="n"/>
    </row>
    <row r="29" customFormat="1" s="1">
      <c r="B29" s="68">
        <f t="array" ref="B29">IF(ISERROR(INDEX('[1]HCAD Process EF'!$D$5:$D$1004,MATCH(0,COUNTIF(B$28:B28,'[1]HCAD Process EF'!$D$5:$D$1004)+('[1]HCAD Process EF'!$E$5:$E$1004&lt;&gt;$B$25),0))),0,INDEX('[1]HCAD Process EF'!$D$5:$D$1004,MATCH(0,COUNTIF(B$28:B28,'[1]HCAD Process EF'!$D$5:$D$1004)+('[1]HCAD Process EF'!$E$5:$E$1004&lt;&gt;$B$25),0)))</f>
        <v/>
      </c>
      <c r="D29" s="24">
        <f>IF(B29="","",1)</f>
        <v/>
      </c>
      <c r="E29" s="58">
        <f>IF($B29="","",(VLOOKUP($B29,'[1]HCAD Process EF'!$D$5:$O$1004,VLOOKUP(E$28,'[1]Table Name'!$U$2:$V$30,2,FALSE),FALSE)))</f>
        <v/>
      </c>
      <c r="F29" s="43" t="n"/>
      <c r="G29" s="43" t="n"/>
      <c r="H29" s="43" t="n"/>
      <c r="I29" s="43" t="n"/>
      <c r="J29" s="43" t="n"/>
      <c r="K29" s="43" t="n"/>
      <c r="L29" s="43" t="n"/>
      <c r="M29" s="43" t="n"/>
      <c r="N29" s="44" t="n"/>
      <c r="O29" s="52">
        <f>IF($B29="","",VLOOKUP($B29,'[1]HCAD Process EF'!$D$5:$O$1004,VLOOKUP(O$28,'[1]Table Name'!$U$2:$V$19,2,FALSE),FALSE))</f>
        <v/>
      </c>
      <c r="P29" s="43" t="n"/>
      <c r="Q29" s="44" t="n"/>
      <c r="R29" s="52">
        <f>IF($B29="","",(VLOOKUP($B29,'[1]HCAD Process EF'!$D$5:$O$1004,VLOOKUP(R$28,'[1]Table Name'!$U$2:$V$30,2,FALSE),FALSE)))</f>
        <v/>
      </c>
      <c r="S29" s="44" t="n"/>
      <c r="T29" s="52">
        <f>IF($B29="","",(VLOOKUP($B29,'[1]HCAD Process EF'!$D$5:$O$1004,VLOOKUP(T$28,'[1]Table Name'!$U$2:$V$100,2,FALSE),FALSE)))</f>
        <v/>
      </c>
      <c r="U29" s="43" t="n"/>
      <c r="V29" s="44" t="n"/>
      <c r="W29" s="56">
        <f>IF($B29="","",(VLOOKUP($B29,'[1]HCAD Process EF'!$D$5:$O$1004,VLOOKUP(W$28,'[1]Table Name'!$U$2:$V$100,2,FALSE),FALSE)))</f>
        <v/>
      </c>
      <c r="X29" s="43" t="n"/>
      <c r="Y29" s="43" t="n"/>
      <c r="Z29" s="44" t="n"/>
      <c r="AA29" s="57">
        <f>VLOOKUP($D29,#REF!,10,FALSE)</f>
        <v/>
      </c>
      <c r="AB29" s="43" t="n"/>
      <c r="AC29" s="44" t="n"/>
      <c r="AD29" s="42">
        <f>'HCAD Cost'!AD29:AF29</f>
        <v/>
      </c>
      <c r="AE29" s="43" t="n"/>
      <c r="AF29" s="44" t="n"/>
      <c r="AG29" s="54">
        <f>VLOOKUP($D29,#REF!,15,FALSE)</f>
        <v/>
      </c>
      <c r="AH29" s="43" t="n"/>
      <c r="AI29" s="44" t="n"/>
      <c r="AJ29" s="56">
        <f>SUM((W29*AA29)*AG29)</f>
        <v/>
      </c>
      <c r="AK29" s="43" t="n"/>
      <c r="AL29" s="44" t="n"/>
    </row>
    <row r="30" customFormat="1" s="1">
      <c r="B30" s="68">
        <f t="array" ref="B30">IF(ISERROR(INDEX('[1]HCAD Process EF'!$D$5:$D$1004,MATCH(0,COUNTIF(B$28:B29,'[1]HCAD Process EF'!$D$5:$D$1004)+('[1]HCAD Process EF'!$E$5:$E$1004&lt;&gt;$B$25),0))),0,INDEX('[1]HCAD Process EF'!$D$5:$D$1004,MATCH(0,COUNTIF(B$28:B29,'[1]HCAD Process EF'!$D$5:$D$1004)+('[1]HCAD Process EF'!$E$5:$E$1004&lt;&gt;$B$25),0)))</f>
        <v/>
      </c>
      <c r="D30" s="24">
        <f>IF(B30="","",D29+1)</f>
        <v/>
      </c>
      <c r="E30" s="58">
        <f>IF($B30="","",(VLOOKUP($B30,'[1]HCAD Process EF'!$D$5:$O$1004,VLOOKUP(E$28,'[1]Table Name'!$U$2:$V$30,2,FALSE),FALSE)))</f>
        <v/>
      </c>
      <c r="F30" s="43" t="n"/>
      <c r="G30" s="43" t="n"/>
      <c r="H30" s="43" t="n"/>
      <c r="I30" s="43" t="n"/>
      <c r="J30" s="43" t="n"/>
      <c r="K30" s="43" t="n"/>
      <c r="L30" s="43" t="n"/>
      <c r="M30" s="43" t="n"/>
      <c r="N30" s="44" t="n"/>
      <c r="O30" s="52">
        <f>IF($B30="","",VLOOKUP($B30,'[1]HCAD Process EF'!$D$5:$O$1004,VLOOKUP(O$28,'[1]Table Name'!$U$2:$V$19,2,FALSE),FALSE))</f>
        <v/>
      </c>
      <c r="P30" s="43" t="n"/>
      <c r="Q30" s="44" t="n"/>
      <c r="R30" s="52">
        <f>IF($B30="","",(VLOOKUP($B30,'[1]HCAD Process EF'!$D$5:$O$1004,VLOOKUP(R$28,'[1]Table Name'!$U$2:$V$30,2,FALSE),FALSE)))</f>
        <v/>
      </c>
      <c r="S30" s="44" t="n"/>
      <c r="T30" s="52">
        <f>IF($B30="","",(VLOOKUP($B30,'[1]HCAD Process EF'!$D$5:$O$1004,VLOOKUP(T$28,'[1]Table Name'!$U$2:$V$100,2,FALSE),FALSE)))</f>
        <v/>
      </c>
      <c r="U30" s="43" t="n"/>
      <c r="V30" s="44" t="n"/>
      <c r="W30" s="56">
        <f>IF($B30="","",(VLOOKUP($B30,'[1]HCAD Process EF'!$D$5:$O$1004,VLOOKUP(W$28,'[1]Table Name'!$U$2:$V$100,2,FALSE),FALSE)))</f>
        <v/>
      </c>
      <c r="X30" s="43" t="n"/>
      <c r="Y30" s="43" t="n"/>
      <c r="Z30" s="44" t="n"/>
      <c r="AA30" s="98" t="n"/>
      <c r="AB30" s="43" t="n"/>
      <c r="AC30" s="44" t="n"/>
      <c r="AD30" s="95" t="n"/>
      <c r="AE30" s="43" t="n"/>
      <c r="AF30" s="44" t="n"/>
      <c r="AG30" s="97">
        <f>VLOOKUP($D30,#REF!,15,FALSE)</f>
        <v/>
      </c>
      <c r="AH30" s="43" t="n"/>
      <c r="AI30" s="44" t="n"/>
      <c r="AJ30" s="56">
        <f>SUM((W30*AA30)*AG30)</f>
        <v/>
      </c>
      <c r="AK30" s="43" t="n"/>
      <c r="AL30" s="44" t="n"/>
    </row>
    <row r="31" customFormat="1" s="1">
      <c r="B31" s="68">
        <f t="array" ref="B31">IF(ISERROR(INDEX('[1]HCAD Process EF'!$D$5:$D$1004,MATCH(0,COUNTIF(B$28:B30,'[1]HCAD Process EF'!$D$5:$D$1004)+('[1]HCAD Process EF'!$E$5:$E$1004&lt;&gt;$B$25),0))),"",INDEX('[1]HCAD Process EF'!$D$5:$D$1004,MATCH(0,COUNTIF(B$28:B30,'[1]HCAD Process EF'!$D$5:$D$1004)+('[1]HCAD Process EF'!$E$5:$E$1004&lt;&gt;$B$25),0)))</f>
        <v/>
      </c>
      <c r="D31" s="24">
        <f>IF(B31="","",D30+1)</f>
        <v/>
      </c>
      <c r="E31" s="58">
        <f>IF($B31="","",(VLOOKUP($B31,'[1]HCAD Process EF'!$D$5:$O$1004,VLOOKUP(E$28,'[1]Table Name'!$U$2:$V$30,2,FALSE),FALSE)))</f>
        <v/>
      </c>
      <c r="F31" s="43" t="n"/>
      <c r="G31" s="43" t="n"/>
      <c r="H31" s="43" t="n"/>
      <c r="I31" s="43" t="n"/>
      <c r="J31" s="43" t="n"/>
      <c r="K31" s="43" t="n"/>
      <c r="L31" s="43" t="n"/>
      <c r="M31" s="43" t="n"/>
      <c r="N31" s="44" t="n"/>
      <c r="O31" s="52">
        <f>IF($B31="","",VLOOKUP($B31,'[1]HCAD Process EF'!$D$5:$O$1004,VLOOKUP(O$28,'[1]Table Name'!$U$2:$V$19,2,FALSE),FALSE))</f>
        <v/>
      </c>
      <c r="P31" s="43" t="n"/>
      <c r="Q31" s="44" t="n"/>
      <c r="R31" s="52">
        <f>IF($B31="","",(VLOOKUP($B31,'[1]HCAD Process EF'!$D$5:$O$1004,VLOOKUP(R$28,'[1]Table Name'!$U$2:$V$30,2,FALSE),FALSE)))</f>
        <v/>
      </c>
      <c r="S31" s="44" t="n"/>
      <c r="T31" s="52">
        <f>IF($B31="","",(VLOOKUP($B31,'[1]HCAD Process EF'!$D$5:$O$1004,VLOOKUP(T$28,'[1]Table Name'!$U$2:$V$100,2,FALSE),FALSE)))</f>
        <v/>
      </c>
      <c r="U31" s="43" t="n"/>
      <c r="V31" s="44" t="n"/>
      <c r="W31" s="56">
        <f>IF($B31="","",(VLOOKUP($B31,'[1]HCAD Process EF'!$D$5:$O$1004,VLOOKUP(W$28,'[1]Table Name'!$U$2:$V$100,2,FALSE),FALSE)))</f>
        <v/>
      </c>
      <c r="X31" s="43" t="n"/>
      <c r="Y31" s="43" t="n"/>
      <c r="Z31" s="44" t="n"/>
      <c r="AA31" s="98" t="n"/>
      <c r="AB31" s="43" t="n"/>
      <c r="AC31" s="44" t="n"/>
      <c r="AD31" s="95" t="n"/>
      <c r="AE31" s="43" t="n"/>
      <c r="AF31" s="44" t="n"/>
      <c r="AG31" s="97">
        <f>VLOOKUP($D31,#REF!,15,FALSE)</f>
        <v/>
      </c>
      <c r="AH31" s="43" t="n"/>
      <c r="AI31" s="44" t="n"/>
      <c r="AJ31" s="56">
        <f>SUM((W31*AA31)*AG31)</f>
        <v/>
      </c>
      <c r="AK31" s="43" t="n"/>
      <c r="AL31" s="44" t="n"/>
    </row>
    <row r="32" customFormat="1" s="1">
      <c r="B32" s="68">
        <f t="array" ref="B32">IF(ISERROR(INDEX('[1]HCAD Process EF'!$D$5:$D$1004,MATCH(0,COUNTIF(B$28:B31,'[1]HCAD Process EF'!$D$5:$D$1004)+('[1]HCAD Process EF'!$E$5:$E$1004&lt;&gt;$B$25),0))),"",INDEX('[1]HCAD Process EF'!$D$5:$D$1004,MATCH(0,COUNTIF(B$28:B31,'[1]HCAD Process EF'!$D$5:$D$1004)+('[1]HCAD Process EF'!$E$5:$E$1004&lt;&gt;$B$25),0)))</f>
        <v/>
      </c>
      <c r="D32" s="24">
        <f>IF(B32="","",D31+1)</f>
        <v/>
      </c>
      <c r="E32" s="58">
        <f>IF($B32="","",(VLOOKUP($B32,'[1]HCAD Process EF'!$D$5:$O$1004,VLOOKUP(E$28,'[1]Table Name'!$U$2:$V$30,2,FALSE),FALSE)))</f>
        <v/>
      </c>
      <c r="F32" s="43" t="n"/>
      <c r="G32" s="43" t="n"/>
      <c r="H32" s="43" t="n"/>
      <c r="I32" s="43" t="n"/>
      <c r="J32" s="43" t="n"/>
      <c r="K32" s="43" t="n"/>
      <c r="L32" s="43" t="n"/>
      <c r="M32" s="43" t="n"/>
      <c r="N32" s="44" t="n"/>
      <c r="O32" s="52">
        <f>IF($B32="","",VLOOKUP($B32,'[1]HCAD Process EF'!$D$5:$O$1004,VLOOKUP(O$28,'[1]Table Name'!$U$2:$V$19,2,FALSE),FALSE))</f>
        <v/>
      </c>
      <c r="P32" s="43" t="n"/>
      <c r="Q32" s="44" t="n"/>
      <c r="R32" s="52">
        <f>IF($B32="","",(VLOOKUP($B32,'[1]HCAD Process EF'!$D$5:$O$1004,VLOOKUP(R$28,'[1]Table Name'!$U$2:$V$30,2,FALSE),FALSE)))</f>
        <v/>
      </c>
      <c r="S32" s="44" t="n"/>
      <c r="T32" s="52">
        <f>IF($B32="","",(VLOOKUP($B32,'[1]HCAD Process EF'!$D$5:$O$1004,VLOOKUP(T$28,'[1]Table Name'!$U$2:$V$100,2,FALSE),FALSE)))</f>
        <v/>
      </c>
      <c r="U32" s="43" t="n"/>
      <c r="V32" s="44" t="n"/>
      <c r="W32" s="56">
        <f>IF($B32="","",(VLOOKUP($B32,'[1]HCAD Process EF'!$D$5:$O$1004,VLOOKUP(W$28,'[1]Table Name'!$U$2:$V$100,2,FALSE),FALSE)))</f>
        <v/>
      </c>
      <c r="X32" s="43" t="n"/>
      <c r="Y32" s="43" t="n"/>
      <c r="Z32" s="44" t="n"/>
      <c r="AA32" s="98" t="n"/>
      <c r="AB32" s="43" t="n"/>
      <c r="AC32" s="44" t="n"/>
      <c r="AD32" s="95" t="n"/>
      <c r="AE32" s="43" t="n"/>
      <c r="AF32" s="44" t="n"/>
      <c r="AG32" s="97">
        <f>VLOOKUP($D32,#REF!,15,FALSE)</f>
        <v/>
      </c>
      <c r="AH32" s="43" t="n"/>
      <c r="AI32" s="44" t="n"/>
      <c r="AJ32" s="56">
        <f>SUM((W32*AA32)*AG32)</f>
        <v/>
      </c>
      <c r="AK32" s="43" t="n"/>
      <c r="AL32" s="44" t="n"/>
    </row>
    <row r="33" ht="15.75" customFormat="1" customHeight="1" s="1">
      <c r="B33" s="68">
        <f t="array" ref="B33">IF(ISERROR(INDEX('[1]HCAD Process EF'!$D$5:$D$1004,MATCH(0,COUNTIF(B$28:B32,'[1]HCAD Process EF'!$D$5:$D$1004)+('[1]HCAD Process EF'!$E$5:$E$1004&lt;&gt;$B$25),0))),"",INDEX('[1]HCAD Process EF'!$D$5:$D$1004,MATCH(0,COUNTIF(B$28:B32,'[1]HCAD Process EF'!$D$5:$D$1004)+('[1]HCAD Process EF'!$E$5:$E$1004&lt;&gt;$B$25),0)))</f>
        <v/>
      </c>
      <c r="D33" s="24">
        <f>IF(B33="","",D32+1)</f>
        <v/>
      </c>
      <c r="E33" s="58">
        <f>IF($B33="","",(VLOOKUP($B33,'[1]HCAD Process EF'!$D$5:$O$1004,VLOOKUP(E$28,'[1]Table Name'!$U$2:$V$30,2,FALSE),FALSE)))</f>
        <v/>
      </c>
      <c r="F33" s="43" t="n"/>
      <c r="G33" s="43" t="n"/>
      <c r="H33" s="43" t="n"/>
      <c r="I33" s="43" t="n"/>
      <c r="J33" s="43" t="n"/>
      <c r="K33" s="43" t="n"/>
      <c r="L33" s="43" t="n"/>
      <c r="M33" s="43" t="n"/>
      <c r="N33" s="44" t="n"/>
      <c r="O33" s="52">
        <f>IF($B33="","",VLOOKUP($B33,'[1]HCAD Process EF'!$D$5:$O$1004,VLOOKUP(O$28,'[1]Table Name'!$U$2:$V$19,2,FALSE),FALSE))</f>
        <v/>
      </c>
      <c r="P33" s="43" t="n"/>
      <c r="Q33" s="44" t="n"/>
      <c r="R33" s="52">
        <f>IF($B33="","",(VLOOKUP($B33,'[1]HCAD Process EF'!$D$5:$O$1004,VLOOKUP(R$28,'[1]Table Name'!$U$2:$V$30,2,FALSE),FALSE)))</f>
        <v/>
      </c>
      <c r="S33" s="44" t="n"/>
      <c r="T33" s="52">
        <f>IF($B33="","",(VLOOKUP($B33,'[1]HCAD Process EF'!$D$5:$O$1004,VLOOKUP(T$28,'[1]Table Name'!$U$2:$V$100,2,FALSE),FALSE)))</f>
        <v/>
      </c>
      <c r="U33" s="43" t="n"/>
      <c r="V33" s="44" t="n"/>
      <c r="W33" s="56">
        <f>IF($B33="","",(VLOOKUP($B33,'[1]HCAD Process EF'!$D$5:$O$1004,VLOOKUP(W$28,'[1]Table Name'!$U$2:$V$100,2,FALSE),FALSE)))</f>
        <v/>
      </c>
      <c r="X33" s="43" t="n"/>
      <c r="Y33" s="43" t="n"/>
      <c r="Z33" s="44" t="n"/>
      <c r="AA33" s="98" t="n"/>
      <c r="AB33" s="43" t="n"/>
      <c r="AC33" s="44" t="n"/>
      <c r="AD33" s="95" t="n"/>
      <c r="AE33" s="43" t="n"/>
      <c r="AF33" s="44" t="n"/>
      <c r="AG33" s="97">
        <f>VLOOKUP($D33,#REF!,15,FALSE)</f>
        <v/>
      </c>
      <c r="AH33" s="43" t="n"/>
      <c r="AI33" s="44" t="n"/>
      <c r="AJ33" s="56">
        <f>SUM((W33*AA33)*AG33)</f>
        <v/>
      </c>
      <c r="AK33" s="43" t="n"/>
      <c r="AL33" s="44" t="n"/>
    </row>
    <row r="34" ht="15.75" customFormat="1" customHeight="1" s="1">
      <c r="B34" s="68">
        <f t="array" ref="B34">IF(ISERROR(INDEX('[1]HCAD Process EF'!$D$5:$D$1004,MATCH(0,COUNTIF(B$28:B33,'[1]HCAD Process EF'!$D$5:$D$1004)+('[1]HCAD Process EF'!$E$5:$E$1004&lt;&gt;$B$25),0))),"",INDEX('[1]HCAD Process EF'!$D$5:$D$1004,MATCH(0,COUNTIF(B$28:B33,'[1]HCAD Process EF'!$D$5:$D$1004)+('[1]HCAD Process EF'!$E$5:$E$1004&lt;&gt;$B$25),0)))</f>
        <v/>
      </c>
      <c r="D34" s="24">
        <f>IF(B34="","",D33+1)</f>
        <v/>
      </c>
      <c r="E34" s="58">
        <f>IF($B34="","",(VLOOKUP($B34,'[1]HCAD Process EF'!$D$5:$O$1004,VLOOKUP(E$28,'[1]Table Name'!$U$2:$V$30,2,FALSE),FALSE)))</f>
        <v/>
      </c>
      <c r="F34" s="43" t="n"/>
      <c r="G34" s="43" t="n"/>
      <c r="H34" s="43" t="n"/>
      <c r="I34" s="43" t="n"/>
      <c r="J34" s="43" t="n"/>
      <c r="K34" s="43" t="n"/>
      <c r="L34" s="43" t="n"/>
      <c r="M34" s="43" t="n"/>
      <c r="N34" s="44" t="n"/>
      <c r="O34" s="52">
        <f>IF($B34="","",VLOOKUP($B34,'[1]HCAD Process EF'!$D$5:$O$1004,VLOOKUP(O$28,'[1]Table Name'!$U$2:$V$19,2,FALSE),FALSE))</f>
        <v/>
      </c>
      <c r="P34" s="43" t="n"/>
      <c r="Q34" s="44" t="n"/>
      <c r="R34" s="52">
        <f>IF($B34="","",(VLOOKUP($B34,'[1]HCAD Process EF'!$D$5:$O$1004,VLOOKUP(R$28,'[1]Table Name'!$U$2:$V$30,2,FALSE),FALSE)))</f>
        <v/>
      </c>
      <c r="S34" s="44" t="n"/>
      <c r="T34" s="52">
        <f>IF($B34="","",(VLOOKUP($B34,'[1]HCAD Process EF'!$D$5:$O$1004,VLOOKUP(T$28,'[1]Table Name'!$U$2:$V$100,2,FALSE),FALSE)))</f>
        <v/>
      </c>
      <c r="U34" s="43" t="n"/>
      <c r="V34" s="44" t="n"/>
      <c r="W34" s="56">
        <f>IF($B34="","",(VLOOKUP($B34,'[1]HCAD Process EF'!$D$5:$O$1004,VLOOKUP(W$28,'[1]Table Name'!$U$2:$V$100,2,FALSE),FALSE)))</f>
        <v/>
      </c>
      <c r="X34" s="43" t="n"/>
      <c r="Y34" s="43" t="n"/>
      <c r="Z34" s="44" t="n"/>
      <c r="AA34" s="98" t="n"/>
      <c r="AB34" s="43" t="n"/>
      <c r="AC34" s="44" t="n"/>
      <c r="AD34" s="95" t="n"/>
      <c r="AE34" s="43" t="n"/>
      <c r="AF34" s="44" t="n"/>
      <c r="AG34" s="97">
        <f>VLOOKUP($D34,#REF!,15,FALSE)</f>
        <v/>
      </c>
      <c r="AH34" s="43" t="n"/>
      <c r="AI34" s="44" t="n"/>
      <c r="AJ34" s="56">
        <f>SUM((W34*AA34)*AG34)</f>
        <v/>
      </c>
      <c r="AK34" s="43" t="n"/>
      <c r="AL34" s="44" t="n"/>
    </row>
    <row r="35" hidden="1" outlineLevel="1" ht="15.95" customFormat="1" customHeight="1" s="1">
      <c r="B35" s="68">
        <f t="array" ref="B35">IF(ISERROR(INDEX('[1]HCAD Process EF'!$D$5:$D$1004,MATCH(0,COUNTIF(B$28:B34,'[1]HCAD Process EF'!$D$5:$D$1004)+('[1]HCAD Process EF'!$E$5:$E$1004&lt;&gt;$B$25),0))),"",INDEX('[1]HCAD Process EF'!$D$5:$D$1004,MATCH(0,COUNTIF(B$28:B34,'[1]HCAD Process EF'!$D$5:$D$1004)+('[1]HCAD Process EF'!$E$5:$E$1004&lt;&gt;$B$25),0)))</f>
        <v/>
      </c>
      <c r="D35" s="24">
        <f>IF(B35="","",D34+1)</f>
        <v/>
      </c>
      <c r="E35" s="58">
        <f>IF($B35="","",(VLOOKUP($B35,'[1]HCAD Process EF'!$D$5:$O$1004,VLOOKUP(E$28,'[1]Table Name'!$U$2:$V$30,2,FALSE),FALSE)))</f>
        <v/>
      </c>
      <c r="F35" s="43" t="n"/>
      <c r="G35" s="43" t="n"/>
      <c r="H35" s="43" t="n"/>
      <c r="I35" s="43" t="n"/>
      <c r="J35" s="43" t="n"/>
      <c r="K35" s="43" t="n"/>
      <c r="L35" s="43" t="n"/>
      <c r="M35" s="43" t="n"/>
      <c r="N35" s="44" t="n"/>
      <c r="O35" s="52">
        <f>IF($B35="","",VLOOKUP($B35,'[1]HCAD Process EF'!$D$5:$O$1004,VLOOKUP(O$28,'[1]Table Name'!$U$2:$V$19,2,FALSE),FALSE))</f>
        <v/>
      </c>
      <c r="P35" s="43" t="n"/>
      <c r="Q35" s="44" t="n"/>
      <c r="R35" s="52">
        <f>IF($B35="","",(VLOOKUP($B35,'[1]HCAD Process EF'!$D$5:$O$1004,VLOOKUP(R$28,'[1]Table Name'!$U$2:$V$30,2,FALSE),FALSE)))</f>
        <v/>
      </c>
      <c r="S35" s="44" t="n"/>
      <c r="T35" s="52">
        <f>IF($B35="","",(VLOOKUP($B35,'[1]HCAD Process EF'!$D$5:$O$1004,VLOOKUP(T$28,'[1]Table Name'!$U$2:$V$100,2,FALSE),FALSE)))</f>
        <v/>
      </c>
      <c r="U35" s="43" t="n"/>
      <c r="V35" s="44" t="n"/>
      <c r="W35" s="56">
        <f>IF($B35="","",(VLOOKUP($B35,'[1]HCAD Process EF'!$D$5:$O$1004,VLOOKUP(W$28,'[1]Table Name'!$U$2:$V$100,2,FALSE),FALSE)))</f>
        <v/>
      </c>
      <c r="X35" s="43" t="n"/>
      <c r="Y35" s="43" t="n"/>
      <c r="Z35" s="44" t="n"/>
      <c r="AA35" s="98" t="n"/>
      <c r="AB35" s="43" t="n"/>
      <c r="AC35" s="44" t="n"/>
      <c r="AD35" s="95" t="n"/>
      <c r="AE35" s="43" t="n"/>
      <c r="AF35" s="44" t="n"/>
      <c r="AG35" s="97">
        <f>VLOOKUP($D35,#REF!,15,FALSE)</f>
        <v/>
      </c>
      <c r="AH35" s="43" t="n"/>
      <c r="AI35" s="44" t="n"/>
      <c r="AJ35" s="56">
        <f>SUM((W35*AA35)*AG35)</f>
        <v/>
      </c>
      <c r="AK35" s="43" t="n"/>
      <c r="AL35" s="44" t="n"/>
    </row>
    <row r="36" hidden="1" outlineLevel="1" ht="15.95" customFormat="1" customHeight="1" s="1">
      <c r="B36" s="68">
        <f t="array" ref="B36">IF(ISERROR(INDEX('[1]HCAD Process EF'!$D$5:$D$1004,MATCH(0,COUNTIF(B$28:B35,'[1]HCAD Process EF'!$D$5:$D$1004)+('[1]HCAD Process EF'!$E$5:$E$1004&lt;&gt;$B$25),0))),"",INDEX('[1]HCAD Process EF'!$D$5:$D$1004,MATCH(0,COUNTIF(B$28:B35,'[1]HCAD Process EF'!$D$5:$D$1004)+('[1]HCAD Process EF'!$E$5:$E$1004&lt;&gt;$B$25),0)))</f>
        <v/>
      </c>
      <c r="D36" s="24">
        <f>IF(B36="","",D35+1)</f>
        <v/>
      </c>
      <c r="E36" s="58">
        <f>IF($B36="","",(VLOOKUP($B36,'[1]HCAD Process EF'!$D$5:$O$1004,VLOOKUP(E$28,'[1]Table Name'!$U$2:$V$30,2,FALSE),FALSE)))</f>
        <v/>
      </c>
      <c r="F36" s="43" t="n"/>
      <c r="G36" s="43" t="n"/>
      <c r="H36" s="43" t="n"/>
      <c r="I36" s="43" t="n"/>
      <c r="J36" s="43" t="n"/>
      <c r="K36" s="43" t="n"/>
      <c r="L36" s="43" t="n"/>
      <c r="M36" s="43" t="n"/>
      <c r="N36" s="44" t="n"/>
      <c r="O36" s="52">
        <f>IF($B36="","",VLOOKUP($B36,'[1]HCAD Process EF'!$D$5:$O$1004,VLOOKUP(O$28,'[1]Table Name'!$U$2:$V$19,2,FALSE),FALSE))</f>
        <v/>
      </c>
      <c r="P36" s="43" t="n"/>
      <c r="Q36" s="44" t="n"/>
      <c r="R36" s="52">
        <f>IF($B36="","",(VLOOKUP($B36,'[1]HCAD Process EF'!$D$5:$O$1004,VLOOKUP(R$28,'[1]Table Name'!$U$2:$V$30,2,FALSE),FALSE)))</f>
        <v/>
      </c>
      <c r="S36" s="44" t="n"/>
      <c r="T36" s="52">
        <f>IF($B36="","",(VLOOKUP($B36,'[1]HCAD Process EF'!$D$5:$O$1004,VLOOKUP(T$28,'[1]Table Name'!$U$2:$V$100,2,FALSE),FALSE)))</f>
        <v/>
      </c>
      <c r="U36" s="43" t="n"/>
      <c r="V36" s="44" t="n"/>
      <c r="W36" s="56">
        <f>IF($B36="","",(VLOOKUP($B36,'[1]HCAD Process EF'!$D$5:$O$1004,VLOOKUP(W$28,'[1]Table Name'!$U$2:$V$100,2,FALSE),FALSE)))</f>
        <v/>
      </c>
      <c r="X36" s="43" t="n"/>
      <c r="Y36" s="43" t="n"/>
      <c r="Z36" s="44" t="n"/>
      <c r="AA36" s="98">
        <f>VLOOKUP($D36,#REF!,10,FALSE)</f>
        <v/>
      </c>
      <c r="AB36" s="43" t="n"/>
      <c r="AC36" s="44" t="n"/>
      <c r="AD36" s="95">
        <f>'HCAD Cost'!AD36:AF36</f>
        <v/>
      </c>
      <c r="AE36" s="43" t="n"/>
      <c r="AF36" s="44" t="n"/>
      <c r="AG36" s="97">
        <f>VLOOKUP($D36,#REF!,15,FALSE)</f>
        <v/>
      </c>
      <c r="AH36" s="43" t="n"/>
      <c r="AI36" s="44" t="n"/>
      <c r="AJ36" s="56">
        <f>SUM((W36*AA36)*AG36)</f>
        <v/>
      </c>
      <c r="AK36" s="43" t="n"/>
      <c r="AL36" s="44" t="n"/>
    </row>
    <row r="37" hidden="1" outlineLevel="1" ht="15.95" customFormat="1" customHeight="1" s="1">
      <c r="B37" s="68">
        <f t="array" ref="B37">IF(ISERROR(INDEX('[1]HCAD Process EF'!$D$5:$D$1004,MATCH(0,COUNTIF(B$28:B36,'[1]HCAD Process EF'!$D$5:$D$1004)+('[1]HCAD Process EF'!$E$5:$E$1004&lt;&gt;$B$25),0))),"",INDEX('[1]HCAD Process EF'!$D$5:$D$1004,MATCH(0,COUNTIF(B$28:B36,'[1]HCAD Process EF'!$D$5:$D$1004)+('[1]HCAD Process EF'!$E$5:$E$1004&lt;&gt;$B$25),0)))</f>
        <v/>
      </c>
      <c r="D37" s="24">
        <f>IF(B37="","",D36+1)</f>
        <v/>
      </c>
      <c r="E37" s="58">
        <f>IF($B37="","",(VLOOKUP($B37,'[1]HCAD Process EF'!$D$5:$O$1004,VLOOKUP(E$28,'[1]Table Name'!$U$2:$V$30,2,FALSE),FALSE)))</f>
        <v/>
      </c>
      <c r="F37" s="43" t="n"/>
      <c r="G37" s="43" t="n"/>
      <c r="H37" s="43" t="n"/>
      <c r="I37" s="43" t="n"/>
      <c r="J37" s="43" t="n"/>
      <c r="K37" s="43" t="n"/>
      <c r="L37" s="43" t="n"/>
      <c r="M37" s="43" t="n"/>
      <c r="N37" s="44" t="n"/>
      <c r="O37" s="52">
        <f>IF($B37="","",VLOOKUP($B37,'[1]HCAD Process EF'!$D$5:$O$1004,VLOOKUP(O$28,'[1]Table Name'!$U$2:$V$19,2,FALSE),FALSE))</f>
        <v/>
      </c>
      <c r="P37" s="43" t="n"/>
      <c r="Q37" s="44" t="n"/>
      <c r="R37" s="52">
        <f>IF($B37="","",(VLOOKUP($B37,'[1]HCAD Process EF'!$D$5:$O$1004,VLOOKUP(R$28,'[1]Table Name'!$U$2:$V$30,2,FALSE),FALSE)))</f>
        <v/>
      </c>
      <c r="S37" s="44" t="n"/>
      <c r="T37" s="52">
        <f>IF($B37="","",(VLOOKUP($B37,'[1]HCAD Process EF'!$D$5:$O$1004,VLOOKUP(T$28,'[1]Table Name'!$U$2:$V$100,2,FALSE),FALSE)))</f>
        <v/>
      </c>
      <c r="U37" s="43" t="n"/>
      <c r="V37" s="44" t="n"/>
      <c r="W37" s="56">
        <f>IF($B37="","",(VLOOKUP($B37,'[1]HCAD Process EF'!$D$5:$O$1004,VLOOKUP(W$28,'[1]Table Name'!$U$2:$V$100,2,FALSE),FALSE)))</f>
        <v/>
      </c>
      <c r="X37" s="43" t="n"/>
      <c r="Y37" s="43" t="n"/>
      <c r="Z37" s="44" t="n"/>
      <c r="AA37" s="98">
        <f>VLOOKUP($D37,#REF!,10,FALSE)</f>
        <v/>
      </c>
      <c r="AB37" s="43" t="n"/>
      <c r="AC37" s="44" t="n"/>
      <c r="AD37" s="95">
        <f>'HCAD Cost'!AD37:AF37</f>
        <v/>
      </c>
      <c r="AE37" s="43" t="n"/>
      <c r="AF37" s="44" t="n"/>
      <c r="AG37" s="97">
        <f>VLOOKUP($D37,#REF!,15,FALSE)</f>
        <v/>
      </c>
      <c r="AH37" s="43" t="n"/>
      <c r="AI37" s="44" t="n"/>
      <c r="AJ37" s="56">
        <f>SUM((W37*AA37)*AG37)</f>
        <v/>
      </c>
      <c r="AK37" s="43" t="n"/>
      <c r="AL37" s="44" t="n"/>
    </row>
    <row r="38" hidden="1" outlineLevel="1" ht="15.95" customHeight="1">
      <c r="B38" s="68">
        <f t="array" ref="B38">IF(ISERROR(INDEX('[1]HCAD Process EF'!$D$5:$D$1004,MATCH(0,COUNTIF(B$28:B37,'[1]HCAD Process EF'!$D$5:$D$1004)+('[1]HCAD Process EF'!$E$5:$E$1004&lt;&gt;$B$25),0))),"",INDEX('[1]HCAD Process EF'!$D$5:$D$1004,MATCH(0,COUNTIF(B$28:B37,'[1]HCAD Process EF'!$D$5:$D$1004)+('[1]HCAD Process EF'!$E$5:$E$1004&lt;&gt;$B$25),0)))</f>
        <v/>
      </c>
      <c r="D38" s="24">
        <f>IF(B38="","",D37+1)</f>
        <v/>
      </c>
      <c r="E38" s="58">
        <f>IF($B38="","",(VLOOKUP($B38,'[1]HCAD Process EF'!$D$5:$O$1004,VLOOKUP(E$28,'[1]Table Name'!$U$2:$V$30,2,FALSE),FALSE)))</f>
        <v/>
      </c>
      <c r="F38" s="43" t="n"/>
      <c r="G38" s="43" t="n"/>
      <c r="H38" s="43" t="n"/>
      <c r="I38" s="43" t="n"/>
      <c r="J38" s="43" t="n"/>
      <c r="K38" s="43" t="n"/>
      <c r="L38" s="43" t="n"/>
      <c r="M38" s="43" t="n"/>
      <c r="N38" s="44" t="n"/>
      <c r="O38" s="52">
        <f>IF($B38="","",VLOOKUP($B38,'[1]HCAD Process EF'!$D$5:$O$1004,VLOOKUP(O$28,'[1]Table Name'!$U$2:$V$19,2,FALSE),FALSE))</f>
        <v/>
      </c>
      <c r="P38" s="43" t="n"/>
      <c r="Q38" s="44" t="n"/>
      <c r="R38" s="52">
        <f>IF($B38="","",(VLOOKUP($B38,'[1]HCAD Process EF'!$D$5:$O$1004,VLOOKUP(R$28,'[1]Table Name'!$U$2:$V$30,2,FALSE),FALSE)))</f>
        <v/>
      </c>
      <c r="S38" s="44" t="n"/>
      <c r="T38" s="52">
        <f>IF($B38="","",(VLOOKUP($B38,'[1]HCAD Process EF'!$D$5:$O$1004,VLOOKUP(T$28,'[1]Table Name'!$U$2:$V$100,2,FALSE),FALSE)))</f>
        <v/>
      </c>
      <c r="U38" s="43" t="n"/>
      <c r="V38" s="44" t="n"/>
      <c r="W38" s="56">
        <f>IF($B38="","",(VLOOKUP($B38,'[1]HCAD Process EF'!$D$5:$O$1004,VLOOKUP(W$28,'[1]Table Name'!$U$2:$V$100,2,FALSE),FALSE)))</f>
        <v/>
      </c>
      <c r="X38" s="43" t="n"/>
      <c r="Y38" s="43" t="n"/>
      <c r="Z38" s="44" t="n"/>
      <c r="AA38" s="98">
        <f>VLOOKUP($D38,#REF!,10,FALSE)</f>
        <v/>
      </c>
      <c r="AB38" s="43" t="n"/>
      <c r="AC38" s="44" t="n"/>
      <c r="AD38" s="95">
        <f>'HCAD Cost'!AD38:AF38</f>
        <v/>
      </c>
      <c r="AE38" s="43" t="n"/>
      <c r="AF38" s="44" t="n"/>
      <c r="AG38" s="97">
        <f>VLOOKUP($D38,#REF!,15,FALSE)</f>
        <v/>
      </c>
      <c r="AH38" s="43" t="n"/>
      <c r="AI38" s="44" t="n"/>
      <c r="AJ38" s="56">
        <f>SUM((W38*AA38)*AG38)</f>
        <v/>
      </c>
      <c r="AK38" s="43" t="n"/>
      <c r="AL38" s="44" t="n"/>
    </row>
    <row r="39" hidden="1" outlineLevel="1" collapsed="1" ht="18" customHeight="1">
      <c r="B39" s="68">
        <f t="array" ref="B39">IF(ISERROR(INDEX('[1]HCAD Process EF'!$D$5:$D$1004,MATCH(0,COUNTIF(B$28:B38,'[1]HCAD Process EF'!$D$5:$D$1004)+('[1]HCAD Process EF'!$E$5:$E$1004&lt;&gt;$B$25),0))),"",INDEX('[1]HCAD Process EF'!$D$5:$D$1004,MATCH(0,COUNTIF(B$28:B38,'[1]HCAD Process EF'!$D$5:$D$1004)+('[1]HCAD Process EF'!$E$5:$E$1004&lt;&gt;$B$25),0)))</f>
        <v/>
      </c>
      <c r="D39" s="24">
        <f>IF(B39="","",D38+1)</f>
        <v/>
      </c>
      <c r="E39" s="58">
        <f>IF($B39="","",(VLOOKUP($B39,'[1]HCAD Process EF'!$D$5:$O$1004,VLOOKUP(E$28,'[1]Table Name'!$U$2:$V$30,2,FALSE),FALSE)))</f>
        <v/>
      </c>
      <c r="F39" s="43" t="n"/>
      <c r="G39" s="43" t="n"/>
      <c r="H39" s="43" t="n"/>
      <c r="I39" s="43" t="n"/>
      <c r="J39" s="43" t="n"/>
      <c r="K39" s="43" t="n"/>
      <c r="L39" s="43" t="n"/>
      <c r="M39" s="43" t="n"/>
      <c r="N39" s="44" t="n"/>
      <c r="O39" s="52">
        <f>IF($B39="","",VLOOKUP($B39,'[1]HCAD Process EF'!$D$5:$O$1004,VLOOKUP(O$28,'[1]Table Name'!$U$2:$V$19,2,FALSE),FALSE))</f>
        <v/>
      </c>
      <c r="P39" s="43" t="n"/>
      <c r="Q39" s="44" t="n"/>
      <c r="R39" s="52">
        <f>IF($B39="","",(VLOOKUP($B39,'[1]HCAD Process EF'!$D$5:$O$1004,VLOOKUP(R$28,'[1]Table Name'!$U$2:$V$30,2,FALSE),FALSE)))</f>
        <v/>
      </c>
      <c r="S39" s="44" t="n"/>
      <c r="T39" s="52">
        <f>IF($B39="","",(VLOOKUP($B39,'[1]HCAD Process EF'!$D$5:$O$1004,VLOOKUP(T$28,'[1]Table Name'!$U$2:$V$100,2,FALSE),FALSE)))</f>
        <v/>
      </c>
      <c r="U39" s="43" t="n"/>
      <c r="V39" s="44" t="n"/>
      <c r="W39" s="56">
        <f>IF($B39="","",(VLOOKUP($B39,'[1]HCAD Process EF'!$D$5:$O$1004,VLOOKUP(W$28,'[1]Table Name'!$U$2:$V$100,2,FALSE),FALSE)))</f>
        <v/>
      </c>
      <c r="X39" s="43" t="n"/>
      <c r="Y39" s="43" t="n"/>
      <c r="Z39" s="44" t="n"/>
      <c r="AA39" s="98">
        <f>VLOOKUP($D39,#REF!,10,FALSE)</f>
        <v/>
      </c>
      <c r="AB39" s="43" t="n"/>
      <c r="AC39" s="44" t="n"/>
      <c r="AD39" s="95">
        <f>'HCAD Cost'!AD39:AF39</f>
        <v/>
      </c>
      <c r="AE39" s="43" t="n"/>
      <c r="AF39" s="44" t="n"/>
      <c r="AG39" s="97">
        <f>VLOOKUP($D39,#REF!,15,FALSE)</f>
        <v/>
      </c>
      <c r="AH39" s="43" t="n"/>
      <c r="AI39" s="44" t="n"/>
      <c r="AJ39" s="56">
        <f>SUM((W39*AA39)*AG39)</f>
        <v/>
      </c>
      <c r="AK39" s="43" t="n"/>
      <c r="AL39" s="44" t="n"/>
    </row>
    <row r="40" hidden="1" outlineLevel="1" ht="18" customHeight="1">
      <c r="B40" s="68">
        <f t="array" ref="B40">IF(ISERROR(INDEX('[1]HCAD Process EF'!$D$5:$D$1004,MATCH(0,COUNTIF(B$28:B39,'[1]HCAD Process EF'!$D$5:$D$1004)+('[1]HCAD Process EF'!$E$5:$E$1004&lt;&gt;$B$25),0))),"",INDEX('[1]HCAD Process EF'!$D$5:$D$1004,MATCH(0,COUNTIF(B$28:B39,'[1]HCAD Process EF'!$D$5:$D$1004)+('[1]HCAD Process EF'!$E$5:$E$1004&lt;&gt;$B$25),0)))</f>
        <v/>
      </c>
      <c r="D40" s="24">
        <f>IF(B40="","",D39+1)</f>
        <v/>
      </c>
      <c r="E40" s="58">
        <f>IF($B40="","",(VLOOKUP($B40,'[1]HCAD Process EF'!$D$5:$O$1004,VLOOKUP(E$28,'[1]Table Name'!$U$2:$V$30,2,FALSE),FALSE)))</f>
        <v/>
      </c>
      <c r="F40" s="43" t="n"/>
      <c r="G40" s="43" t="n"/>
      <c r="H40" s="43" t="n"/>
      <c r="I40" s="43" t="n"/>
      <c r="J40" s="43" t="n"/>
      <c r="K40" s="43" t="n"/>
      <c r="L40" s="43" t="n"/>
      <c r="M40" s="43" t="n"/>
      <c r="N40" s="44" t="n"/>
      <c r="O40" s="52">
        <f>IF($B40="","",VLOOKUP($B40,'[1]HCAD Process EF'!$D$5:$O$1004,VLOOKUP(O$28,'[1]Table Name'!$U$2:$V$19,2,FALSE),FALSE))</f>
        <v/>
      </c>
      <c r="P40" s="43" t="n"/>
      <c r="Q40" s="44" t="n"/>
      <c r="R40" s="52">
        <f>IF($B40="","",(VLOOKUP($B40,'[1]HCAD Process EF'!$D$5:$O$1004,VLOOKUP(R$28,'[1]Table Name'!$U$2:$V$30,2,FALSE),FALSE)))</f>
        <v/>
      </c>
      <c r="S40" s="44" t="n"/>
      <c r="T40" s="52">
        <f>IF($B40="","",(VLOOKUP($B40,'[1]HCAD Process EF'!$D$5:$O$1004,VLOOKUP(T$28,'[1]Table Name'!$U$2:$V$100,2,FALSE),FALSE)))</f>
        <v/>
      </c>
      <c r="U40" s="43" t="n"/>
      <c r="V40" s="44" t="n"/>
      <c r="W40" s="56">
        <f>IF($B40="","",(VLOOKUP($B40,'[1]HCAD Process EF'!$D$5:$O$1004,VLOOKUP(W$28,'[1]Table Name'!$U$2:$V$100,2,FALSE),FALSE)))</f>
        <v/>
      </c>
      <c r="X40" s="43" t="n"/>
      <c r="Y40" s="43" t="n"/>
      <c r="Z40" s="44" t="n"/>
      <c r="AA40" s="98">
        <f>VLOOKUP($D40,#REF!,10,FALSE)</f>
        <v/>
      </c>
      <c r="AB40" s="43" t="n"/>
      <c r="AC40" s="44" t="n"/>
      <c r="AD40" s="95">
        <f>'HCAD Cost'!AD40:AF40</f>
        <v/>
      </c>
      <c r="AE40" s="43" t="n"/>
      <c r="AF40" s="44" t="n"/>
      <c r="AG40" s="97">
        <f>VLOOKUP($D40,#REF!,15,FALSE)</f>
        <v/>
      </c>
      <c r="AH40" s="43" t="n"/>
      <c r="AI40" s="44" t="n"/>
      <c r="AJ40" s="56">
        <f>SUM((W40*AA40)*AG40)</f>
        <v/>
      </c>
      <c r="AK40" s="43" t="n"/>
      <c r="AL40" s="44" t="n"/>
    </row>
    <row r="41" hidden="1" outlineLevel="1" ht="18" customHeight="1">
      <c r="B41" s="68">
        <f t="array" ref="B41">IF(ISERROR(INDEX('[1]HCAD Process EF'!$D$5:$D$1004,MATCH(0,COUNTIF(B$28:B40,'[1]HCAD Process EF'!$D$5:$D$1004)+('[1]HCAD Process EF'!$E$5:$E$1004&lt;&gt;$B$25),0))),"",INDEX('[1]HCAD Process EF'!$D$5:$D$1004,MATCH(0,COUNTIF(B$28:B40,'[1]HCAD Process EF'!$D$5:$D$1004)+('[1]HCAD Process EF'!$E$5:$E$1004&lt;&gt;$B$25),0)))</f>
        <v/>
      </c>
      <c r="D41" s="24">
        <f>IF(B41="","",D40+1)</f>
        <v/>
      </c>
      <c r="E41" s="58">
        <f>IF($B41="","",(VLOOKUP($B41,'[1]HCAD Process EF'!$D$5:$O$1004,VLOOKUP(E$28,'[1]Table Name'!$U$2:$V$30,2,FALSE),FALSE)))</f>
        <v/>
      </c>
      <c r="F41" s="43" t="n"/>
      <c r="G41" s="43" t="n"/>
      <c r="H41" s="43" t="n"/>
      <c r="I41" s="43" t="n"/>
      <c r="J41" s="43" t="n"/>
      <c r="K41" s="43" t="n"/>
      <c r="L41" s="43" t="n"/>
      <c r="M41" s="43" t="n"/>
      <c r="N41" s="44" t="n"/>
      <c r="O41" s="52">
        <f>IF($B41="","",VLOOKUP($B41,'[1]HCAD Process EF'!$D$5:$O$1004,VLOOKUP(O$28,'[1]Table Name'!$U$2:$V$19,2,FALSE),FALSE))</f>
        <v/>
      </c>
      <c r="P41" s="43" t="n"/>
      <c r="Q41" s="44" t="n"/>
      <c r="R41" s="52">
        <f>IF($B41="","",(VLOOKUP($B41,'[1]HCAD Process EF'!$D$5:$O$1004,VLOOKUP(R$28,'[1]Table Name'!$U$2:$V$30,2,FALSE),FALSE)))</f>
        <v/>
      </c>
      <c r="S41" s="44" t="n"/>
      <c r="T41" s="52">
        <f>IF($B41="","",(VLOOKUP($B41,'[1]HCAD Process EF'!$D$5:$O$1004,VLOOKUP(T$28,'[1]Table Name'!$U$2:$V$100,2,FALSE),FALSE)))</f>
        <v/>
      </c>
      <c r="U41" s="43" t="n"/>
      <c r="V41" s="44" t="n"/>
      <c r="W41" s="56">
        <f>IF($B41="","",(VLOOKUP($B41,'[1]HCAD Process EF'!$D$5:$O$1004,VLOOKUP(W$28,'[1]Table Name'!$U$2:$V$100,2,FALSE),FALSE)))</f>
        <v/>
      </c>
      <c r="X41" s="43" t="n"/>
      <c r="Y41" s="43" t="n"/>
      <c r="Z41" s="44" t="n"/>
      <c r="AA41" s="98">
        <f>VLOOKUP($D41,#REF!,10,FALSE)</f>
        <v/>
      </c>
      <c r="AB41" s="43" t="n"/>
      <c r="AC41" s="44" t="n"/>
      <c r="AD41" s="95">
        <f>'HCAD Cost'!AD41:AF41</f>
        <v/>
      </c>
      <c r="AE41" s="43" t="n"/>
      <c r="AF41" s="44" t="n"/>
      <c r="AG41" s="97">
        <f>VLOOKUP($D41,#REF!,15,FALSE)</f>
        <v/>
      </c>
      <c r="AH41" s="43" t="n"/>
      <c r="AI41" s="44" t="n"/>
      <c r="AJ41" s="56">
        <f>SUM((W41*AA41)*AG41)</f>
        <v/>
      </c>
      <c r="AK41" s="43" t="n"/>
      <c r="AL41" s="44" t="n"/>
    </row>
    <row r="42" hidden="1" outlineLevel="1" ht="18" customHeight="1">
      <c r="B42" s="68">
        <f t="array" ref="B42">IF(ISERROR(INDEX('[1]HCAD Process EF'!$D$5:$D$1004,MATCH(0,COUNTIF(B$28:B41,'[1]HCAD Process EF'!$D$5:$D$1004)+('[1]HCAD Process EF'!$E$5:$E$1004&lt;&gt;$B$25),0))),"",INDEX('[1]HCAD Process EF'!$D$5:$D$1004,MATCH(0,COUNTIF(B$28:B41,'[1]HCAD Process EF'!$D$5:$D$1004)+('[1]HCAD Process EF'!$E$5:$E$1004&lt;&gt;$B$25),0)))</f>
        <v/>
      </c>
      <c r="D42" s="24">
        <f>IF(B42="","",D41+1)</f>
        <v/>
      </c>
      <c r="E42" s="58">
        <f>IF($B42="","",(VLOOKUP($B42,'[1]HCAD Process EF'!$D$5:$O$1004,VLOOKUP(E$28,'[1]Table Name'!$U$2:$V$30,2,FALSE),FALSE)))</f>
        <v/>
      </c>
      <c r="F42" s="43" t="n"/>
      <c r="G42" s="43" t="n"/>
      <c r="H42" s="43" t="n"/>
      <c r="I42" s="43" t="n"/>
      <c r="J42" s="43" t="n"/>
      <c r="K42" s="43" t="n"/>
      <c r="L42" s="43" t="n"/>
      <c r="M42" s="43" t="n"/>
      <c r="N42" s="44" t="n"/>
      <c r="O42" s="52">
        <f>IF($B42="","",VLOOKUP($B42,'[1]HCAD Process EF'!$D$5:$O$1004,VLOOKUP(O$28,'[1]Table Name'!$U$2:$V$19,2,FALSE),FALSE))</f>
        <v/>
      </c>
      <c r="P42" s="43" t="n"/>
      <c r="Q42" s="44" t="n"/>
      <c r="R42" s="52">
        <f>IF($B42="","",(VLOOKUP($B42,'[1]HCAD Process EF'!$D$5:$O$1004,VLOOKUP(R$28,'[1]Table Name'!$U$2:$V$30,2,FALSE),FALSE)))</f>
        <v/>
      </c>
      <c r="S42" s="44" t="n"/>
      <c r="T42" s="52">
        <f>IF($B42="","",(VLOOKUP($B42,'[1]HCAD Process EF'!$D$5:$O$1004,VLOOKUP(T$28,'[1]Table Name'!$U$2:$V$100,2,FALSE),FALSE)))</f>
        <v/>
      </c>
      <c r="U42" s="43" t="n"/>
      <c r="V42" s="44" t="n"/>
      <c r="W42" s="56">
        <f>IF($B42="","",(VLOOKUP($B42,'[1]HCAD Process EF'!$D$5:$O$1004,VLOOKUP(W$28,'[1]Table Name'!$U$2:$V$100,2,FALSE),FALSE)))</f>
        <v/>
      </c>
      <c r="X42" s="43" t="n"/>
      <c r="Y42" s="43" t="n"/>
      <c r="Z42" s="44" t="n"/>
      <c r="AA42" s="98">
        <f>VLOOKUP($D42,#REF!,10,FALSE)</f>
        <v/>
      </c>
      <c r="AB42" s="43" t="n"/>
      <c r="AC42" s="44" t="n"/>
      <c r="AD42" s="95">
        <f>'HCAD Cost'!AD42:AF42</f>
        <v/>
      </c>
      <c r="AE42" s="43" t="n"/>
      <c r="AF42" s="44" t="n"/>
      <c r="AG42" s="97">
        <f>VLOOKUP($D42,#REF!,15,FALSE)</f>
        <v/>
      </c>
      <c r="AH42" s="43" t="n"/>
      <c r="AI42" s="44" t="n"/>
      <c r="AJ42" s="56">
        <f>SUM((W42*AA42)*AG42)</f>
        <v/>
      </c>
      <c r="AK42" s="43" t="n"/>
      <c r="AL42" s="44" t="n"/>
    </row>
    <row r="43" hidden="1" outlineLevel="1" ht="18" customHeight="1">
      <c r="B43" s="68">
        <f t="array" ref="B43">IF(ISERROR(INDEX('[1]HCAD Process EF'!$D$5:$D$1004,MATCH(0,COUNTIF(B$28:B42,'[1]HCAD Process EF'!$D$5:$D$1004)+('[1]HCAD Process EF'!$E$5:$E$1004&lt;&gt;$B$25),0))),"",INDEX('[1]HCAD Process EF'!$D$5:$D$1004,MATCH(0,COUNTIF(B$28:B42,'[1]HCAD Process EF'!$D$5:$D$1004)+('[1]HCAD Process EF'!$E$5:$E$1004&lt;&gt;$B$25),0)))</f>
        <v/>
      </c>
      <c r="D43" s="24">
        <f>IF(B43="","",D42+1)</f>
        <v/>
      </c>
      <c r="E43" s="58">
        <f>IF($B43="","",(VLOOKUP($B43,'[1]HCAD Process EF'!$D$5:$O$1004,VLOOKUP(E$28,'[1]Table Name'!$U$2:$V$30,2,FALSE),FALSE)))</f>
        <v/>
      </c>
      <c r="F43" s="43" t="n"/>
      <c r="G43" s="43" t="n"/>
      <c r="H43" s="43" t="n"/>
      <c r="I43" s="43" t="n"/>
      <c r="J43" s="43" t="n"/>
      <c r="K43" s="43" t="n"/>
      <c r="L43" s="43" t="n"/>
      <c r="M43" s="43" t="n"/>
      <c r="N43" s="44" t="n"/>
      <c r="O43" s="52">
        <f>IF($B43="","",VLOOKUP($B43,'[1]HCAD Process EF'!$D$5:$O$1004,VLOOKUP(O$28,'[1]Table Name'!$U$2:$V$19,2,FALSE),FALSE))</f>
        <v/>
      </c>
      <c r="P43" s="43" t="n"/>
      <c r="Q43" s="44" t="n"/>
      <c r="R43" s="52">
        <f>IF($B43="","",(VLOOKUP($B43,'[1]HCAD Process EF'!$D$5:$O$1004,VLOOKUP(R$28,'[1]Table Name'!$U$2:$V$30,2,FALSE),FALSE)))</f>
        <v/>
      </c>
      <c r="S43" s="44" t="n"/>
      <c r="T43" s="52">
        <f>IF($B43="","",(VLOOKUP($B43,'[1]HCAD Process EF'!$D$5:$O$1004,VLOOKUP(T$28,'[1]Table Name'!$U$2:$V$100,2,FALSE),FALSE)))</f>
        <v/>
      </c>
      <c r="U43" s="43" t="n"/>
      <c r="V43" s="44" t="n"/>
      <c r="W43" s="56">
        <f>IF($B43="","",(VLOOKUP($B43,'[1]HCAD Process EF'!$D$5:$O$1004,VLOOKUP(W$28,'[1]Table Name'!$U$2:$V$100,2,FALSE),FALSE)))</f>
        <v/>
      </c>
      <c r="X43" s="43" t="n"/>
      <c r="Y43" s="43" t="n"/>
      <c r="Z43" s="44" t="n"/>
      <c r="AA43" s="98">
        <f>VLOOKUP($D43,#REF!,10,FALSE)</f>
        <v/>
      </c>
      <c r="AB43" s="43" t="n"/>
      <c r="AC43" s="44" t="n"/>
      <c r="AD43" s="95">
        <f>'HCAD Cost'!AD43:AF43</f>
        <v/>
      </c>
      <c r="AE43" s="43" t="n"/>
      <c r="AF43" s="44" t="n"/>
      <c r="AG43" s="97">
        <f>VLOOKUP($D43,#REF!,15,FALSE)</f>
        <v/>
      </c>
      <c r="AH43" s="43" t="n"/>
      <c r="AI43" s="44" t="n"/>
      <c r="AJ43" s="56">
        <f>SUM((W43*AA43)*AG43)</f>
        <v/>
      </c>
      <c r="AK43" s="43" t="n"/>
      <c r="AL43" s="44" t="n"/>
    </row>
    <row r="44" hidden="1" outlineLevel="1" ht="18" customHeight="1">
      <c r="B44" s="68">
        <f t="array" ref="B44">IF(ISERROR(INDEX('[1]HCAD Process EF'!$D$5:$D$1004,MATCH(0,COUNTIF(B$28:B43,'[1]HCAD Process EF'!$D$5:$D$1004)+('[1]HCAD Process EF'!$E$5:$E$1004&lt;&gt;$B$25),0))),"",INDEX('[1]HCAD Process EF'!$D$5:$D$1004,MATCH(0,COUNTIF(B$28:B43,'[1]HCAD Process EF'!$D$5:$D$1004)+('[1]HCAD Process EF'!$E$5:$E$1004&lt;&gt;$B$25),0)))</f>
        <v/>
      </c>
      <c r="D44" s="24">
        <f>IF(B44="","",D43+1)</f>
        <v/>
      </c>
      <c r="E44" s="58">
        <f>IF($B44="","",(VLOOKUP($B44,'[1]HCAD Process EF'!$D$5:$O$1004,VLOOKUP(E$28,'[1]Table Name'!$U$2:$V$30,2,FALSE),FALSE)))</f>
        <v/>
      </c>
      <c r="F44" s="43" t="n"/>
      <c r="G44" s="43" t="n"/>
      <c r="H44" s="43" t="n"/>
      <c r="I44" s="43" t="n"/>
      <c r="J44" s="43" t="n"/>
      <c r="K44" s="43" t="n"/>
      <c r="L44" s="43" t="n"/>
      <c r="M44" s="43" t="n"/>
      <c r="N44" s="44" t="n"/>
      <c r="O44" s="52">
        <f>IF($B44="","",VLOOKUP($B44,'[1]HCAD Process EF'!$D$5:$O$1004,VLOOKUP(O$28,'[1]Table Name'!$U$2:$V$19,2,FALSE),FALSE))</f>
        <v/>
      </c>
      <c r="P44" s="43" t="n"/>
      <c r="Q44" s="44" t="n"/>
      <c r="R44" s="52">
        <f>IF($B44="","",(VLOOKUP($B44,'[1]HCAD Process EF'!$D$5:$O$1004,VLOOKUP(R$28,'[1]Table Name'!$U$2:$V$30,2,FALSE),FALSE)))</f>
        <v/>
      </c>
      <c r="S44" s="44" t="n"/>
      <c r="T44" s="52">
        <f>IF($B44="","",(VLOOKUP($B44,'[1]HCAD Process EF'!$D$5:$O$1004,VLOOKUP(T$28,'[1]Table Name'!$U$2:$V$100,2,FALSE),FALSE)))</f>
        <v/>
      </c>
      <c r="U44" s="43" t="n"/>
      <c r="V44" s="44" t="n"/>
      <c r="W44" s="56">
        <f>IF($B44="","",(VLOOKUP($B44,'[1]HCAD Process EF'!$D$5:$O$1004,VLOOKUP(W$28,'[1]Table Name'!$U$2:$V$100,2,FALSE),FALSE)))</f>
        <v/>
      </c>
      <c r="X44" s="43" t="n"/>
      <c r="Y44" s="43" t="n"/>
      <c r="Z44" s="44" t="n"/>
      <c r="AA44" s="98">
        <f>VLOOKUP($D44,#REF!,10,FALSE)</f>
        <v/>
      </c>
      <c r="AB44" s="43" t="n"/>
      <c r="AC44" s="44" t="n"/>
      <c r="AD44" s="95">
        <f>'HCAD Cost'!AD44:AF44</f>
        <v/>
      </c>
      <c r="AE44" s="43" t="n"/>
      <c r="AF44" s="44" t="n"/>
      <c r="AG44" s="97">
        <f>VLOOKUP($D44,#REF!,15,FALSE)</f>
        <v/>
      </c>
      <c r="AH44" s="43" t="n"/>
      <c r="AI44" s="44" t="n"/>
      <c r="AJ44" s="56">
        <f>SUM((W44*AA44)*AG44)</f>
        <v/>
      </c>
      <c r="AK44" s="43" t="n"/>
      <c r="AL44" s="44" t="n"/>
    </row>
    <row r="45" collapsed="1" ht="18" customHeight="1" thickBot="1">
      <c r="B45" s="68">
        <f t="array" ref="B45">IF(ISERROR(INDEX('[1]HCAD Process EF'!$D$5:$D$1004,MATCH(0,COUNTIF(B$28:B44,'[1]HCAD Process EF'!$D$5:$D$1004)+('[1]HCAD Process EF'!$E$5:$E$1004&lt;&gt;$B$25),0))),"",INDEX('[1]HCAD Process EF'!$D$5:$D$1004,MATCH(0,COUNTIF(B$28:B44,'[1]HCAD Process EF'!$D$5:$D$1004)+('[1]HCAD Process EF'!$E$5:$E$1004&lt;&gt;$B$25),0)))</f>
        <v/>
      </c>
      <c r="D45" s="24">
        <f>IF(B45="","",D44+1)</f>
        <v/>
      </c>
      <c r="E45" s="58">
        <f>IF($B45="","",(VLOOKUP($B45,'[1]HCAD Process EF'!$D$5:$O$1004,VLOOKUP(E$28,'[1]Table Name'!$U$2:$V$30,2,FALSE),FALSE)))</f>
        <v/>
      </c>
      <c r="F45" s="43" t="n"/>
      <c r="G45" s="43" t="n"/>
      <c r="H45" s="43" t="n"/>
      <c r="I45" s="43" t="n"/>
      <c r="J45" s="43" t="n"/>
      <c r="K45" s="43" t="n"/>
      <c r="L45" s="43" t="n"/>
      <c r="M45" s="43" t="n"/>
      <c r="N45" s="44" t="n"/>
      <c r="O45" s="52">
        <f>IF($B45="","",VLOOKUP($B45,'[1]HCAD Process EF'!$D$5:$O$1004,VLOOKUP(O$28,'[1]Table Name'!$U$2:$V$19,2,FALSE),FALSE))</f>
        <v/>
      </c>
      <c r="P45" s="43" t="n"/>
      <c r="Q45" s="44" t="n"/>
      <c r="R45" s="52">
        <f>IF($B45="","",(VLOOKUP($B45,'[1]HCAD Process EF'!$D$5:$O$1004,VLOOKUP(R$28,'[1]Table Name'!$U$2:$V$30,2,FALSE),FALSE)))</f>
        <v/>
      </c>
      <c r="S45" s="44" t="n"/>
      <c r="T45" s="52">
        <f>IF($B45="","",(VLOOKUP($B45,'[1]HCAD Process EF'!$D$5:$O$1004,VLOOKUP(T$28,'[1]Table Name'!$U$2:$V$100,2,FALSE),FALSE)))</f>
        <v/>
      </c>
      <c r="U45" s="43" t="n"/>
      <c r="V45" s="44" t="n"/>
      <c r="W45" s="56">
        <f>IF($B45="","",(VLOOKUP($B45,'[1]HCAD Process EF'!$D$5:$O$1004,VLOOKUP(W$28,'[1]Table Name'!$U$2:$V$100,2,FALSE),FALSE)))</f>
        <v/>
      </c>
      <c r="X45" s="43" t="n"/>
      <c r="Y45" s="43" t="n"/>
      <c r="Z45" s="44" t="n"/>
      <c r="AA45" s="98" t="n"/>
      <c r="AB45" s="43" t="n"/>
      <c r="AC45" s="44" t="n"/>
      <c r="AD45" s="95" t="n"/>
      <c r="AE45" s="43" t="n"/>
      <c r="AF45" s="44" t="n"/>
      <c r="AG45" s="97">
        <f>VLOOKUP($D45,#REF!,15,FALSE)</f>
        <v/>
      </c>
      <c r="AH45" s="43" t="n"/>
      <c r="AI45" s="44" t="n"/>
      <c r="AJ45" s="56">
        <f>SUM((W45*AA45)*AG45)</f>
        <v/>
      </c>
      <c r="AK45" s="43" t="n"/>
      <c r="AL45" s="44" t="n"/>
    </row>
    <row r="46" ht="20.1" customHeight="1" thickBot="1">
      <c r="D46" s="76" t="inlineStr">
        <is>
          <t>IMPROVEMENTS</t>
        </is>
      </c>
      <c r="E46" s="77" t="n"/>
      <c r="F46" s="77" t="n"/>
      <c r="G46" s="77" t="n"/>
      <c r="H46" s="77" t="n"/>
      <c r="I46" s="77" t="n"/>
      <c r="J46" s="77" t="n"/>
      <c r="K46" s="77" t="n"/>
      <c r="L46" s="77" t="n"/>
      <c r="M46" s="77" t="n"/>
      <c r="N46" s="77" t="n"/>
      <c r="O46" s="77" t="n"/>
      <c r="P46" s="77" t="n"/>
      <c r="Q46" s="77" t="n"/>
      <c r="R46" s="77" t="n"/>
      <c r="S46" s="77" t="n"/>
      <c r="T46" s="77" t="n"/>
      <c r="U46" s="77" t="n"/>
      <c r="V46" s="77" t="n"/>
      <c r="W46" s="77" t="n"/>
      <c r="X46" s="77" t="n"/>
      <c r="Y46" s="77" t="n"/>
      <c r="Z46" s="77" t="n"/>
      <c r="AA46" s="77" t="n"/>
      <c r="AB46" s="77" t="n"/>
      <c r="AC46" s="77" t="n"/>
      <c r="AD46" s="77" t="n"/>
      <c r="AE46" s="77" t="n"/>
      <c r="AF46" s="77" t="n"/>
      <c r="AG46" s="77" t="n"/>
      <c r="AH46" s="77" t="n"/>
      <c r="AI46" s="77" t="n"/>
      <c r="AJ46" s="77" t="n"/>
      <c r="AK46" s="77" t="n"/>
      <c r="AL46" s="78" t="n"/>
    </row>
    <row r="47" ht="51" customHeight="1">
      <c r="B47" s="68">
        <f>SELECTION!B15</f>
        <v/>
      </c>
      <c r="D47" s="28" t="inlineStr">
        <is>
          <t>BLDG</t>
        </is>
      </c>
      <c r="E47" s="53" t="inlineStr">
        <is>
          <t>TYPE</t>
        </is>
      </c>
      <c r="F47" s="47" t="n"/>
      <c r="G47" s="47" t="n"/>
      <c r="H47" s="48" t="n"/>
      <c r="I47" s="53" t="inlineStr">
        <is>
          <t xml:space="preserve">STYLE </t>
        </is>
      </c>
      <c r="J47" s="48" t="n"/>
      <c r="K47" s="53" t="inlineStr">
        <is>
          <t>QUALITY</t>
        </is>
      </c>
      <c r="L47" s="48" t="n"/>
      <c r="M47" s="53" t="inlineStr">
        <is>
          <t>ACTUAL YEAR</t>
        </is>
      </c>
      <c r="N47" s="48" t="n"/>
      <c r="O47" s="53" t="inlineStr">
        <is>
          <t>BASE AREA</t>
        </is>
      </c>
      <c r="P47" s="48" t="n"/>
      <c r="Q47" s="53" t="inlineStr">
        <is>
          <t>STRUCTUAL ELEMENTS</t>
        </is>
      </c>
      <c r="R47" s="47" t="n"/>
      <c r="S47" s="48" t="n"/>
      <c r="T47" s="53" t="inlineStr">
        <is>
          <t xml:space="preserve">WALL HEIGHT </t>
        </is>
      </c>
      <c r="U47" s="48" t="n"/>
      <c r="V47" s="53" t="inlineStr">
        <is>
          <t>BASE RATE</t>
        </is>
      </c>
      <c r="W47" s="48" t="n"/>
      <c r="X47" s="53" t="inlineStr">
        <is>
          <t>RCN ADJ PSF</t>
        </is>
      </c>
      <c r="Y47" s="48" t="n"/>
      <c r="Z47" s="53" t="inlineStr">
        <is>
          <t>PHYSICAL OBSOLESCENCE ADJUSTMENT</t>
        </is>
      </c>
      <c r="AA47" s="47" t="n"/>
      <c r="AB47" s="48" t="n"/>
      <c r="AC47" s="53" t="inlineStr">
        <is>
          <t>FUNCTIONAL OBSOLESCENCE ADJUSTMENT</t>
        </is>
      </c>
      <c r="AD47" s="47" t="n"/>
      <c r="AE47" s="48" t="n"/>
      <c r="AF47" s="53" t="inlineStr">
        <is>
          <t>ECONOMIC OBSOLESCENCE ADJUSTMENT</t>
        </is>
      </c>
      <c r="AG47" s="47" t="n"/>
      <c r="AH47" s="48" t="n"/>
      <c r="AI47" s="53" t="inlineStr">
        <is>
          <t>PERCENT GOOD</t>
        </is>
      </c>
      <c r="AJ47" s="48" t="n"/>
      <c r="AK47" s="53" t="inlineStr">
        <is>
          <t>RCNLD</t>
        </is>
      </c>
      <c r="AL47" s="48" t="n"/>
    </row>
    <row r="48" ht="30.75" customFormat="1" customHeight="1" s="12">
      <c r="B48" s="12">
        <f>SELECTION!B10</f>
        <v/>
      </c>
      <c r="D48" s="26">
        <f>IF($B48="","",(VLOOKUP($B48,SELECTION!$B$10:$CC$50,VLOOKUP(D$47,'[1]Table Name'!$O$2:$Q$100,3,FALSE),FALSE)))</f>
        <v/>
      </c>
      <c r="E48" s="45">
        <f>IF($B48="","",(VLOOKUP($B48,SELECTION!$B$10:$CC$50,VLOOKUP(E$47,'[1]Table Name'!$O$2:$Q$100,3,FALSE),FALSE)))</f>
        <v/>
      </c>
      <c r="F48" s="43" t="n"/>
      <c r="G48" s="43" t="n"/>
      <c r="H48" s="44" t="n"/>
      <c r="I48" s="45">
        <f>IF($B48="","",(VLOOKUP($B48,SELECTION!$B$10:$CC$50,VLOOKUP(I$47,'[1]Table Name'!$O$2:$Q$100,3,FALSE),FALSE)))</f>
        <v/>
      </c>
      <c r="J48" s="44" t="n"/>
      <c r="K48" s="45">
        <f>IF($B48="","",(VLOOKUP($B48,SELECTION!$B$10:$CC$50,VLOOKUP(K$47,'[1]Table Name'!$O$2:$Q$100,3,FALSE),FALSE)))</f>
        <v/>
      </c>
      <c r="L48" s="44" t="n"/>
      <c r="M48" s="45">
        <f>IF($B48="","",(VLOOKUP($B48,SELECTION!$B$10:$CC$50,VLOOKUP(M$47,'[1]Table Name'!$O$2:$Q$100,3,FALSE),FALSE)))</f>
        <v/>
      </c>
      <c r="N48" s="44" t="n"/>
      <c r="O48" s="51">
        <f>IF($B48="","",(VLOOKUP($B48,SELECTION!$B$10:$CC$50,VLOOKUP(Y$9,'[1]Table Name'!$O$2:$Q$100,3,FALSE),FALSE)))</f>
        <v/>
      </c>
      <c r="P48" s="44" t="n"/>
      <c r="Q48" s="45">
        <f>IF($B48="","",(VLOOKUP($B48,SELECTION!$B$10:$CC$50,VLOOKUP(Q$47,'[1]Table Name'!$O$2:$Q$100,3,FALSE),FALSE)))</f>
        <v/>
      </c>
      <c r="R48" s="43" t="n"/>
      <c r="S48" s="44" t="n"/>
      <c r="T48" s="45" t="n">
        <v>14</v>
      </c>
      <c r="U48" s="44" t="n"/>
      <c r="V48" s="49">
        <f>VLOOKUP($D48,#REF!,14,FALSE)</f>
        <v/>
      </c>
      <c r="W48" s="44" t="n"/>
      <c r="X48" s="49">
        <f>VLOOKUP($D48,#REF!,15,FALSE)</f>
        <v/>
      </c>
      <c r="Y48" s="44" t="n"/>
      <c r="Z48" s="45">
        <f>'HCAD Cost'!Z48:AB48</f>
        <v/>
      </c>
      <c r="AA48" s="43" t="n"/>
      <c r="AB48" s="44" t="n"/>
      <c r="AC48" s="45">
        <f>'HCAD Cost'!AC48:AE48</f>
        <v/>
      </c>
      <c r="AD48" s="43" t="n"/>
      <c r="AE48" s="44" t="n"/>
      <c r="AF48" s="45">
        <f>'HCAD Cost'!AF48:AH48</f>
        <v/>
      </c>
      <c r="AG48" s="43" t="n"/>
      <c r="AH48" s="44" t="n"/>
      <c r="AI48" s="55" t="n">
        <v>0.99</v>
      </c>
      <c r="AJ48" s="44" t="n"/>
      <c r="AK48" s="96">
        <f>SUM((O48*V48)*AI48)</f>
        <v/>
      </c>
      <c r="AL48" s="60" t="n"/>
    </row>
    <row r="49" ht="30.75" customFormat="1" customHeight="1" s="12">
      <c r="B49" s="12">
        <f>SELECTION!B11</f>
        <v/>
      </c>
      <c r="D49" s="26">
        <f>IF($B49="","",(VLOOKUP($B49,SELECTION!$B$10:$CC$50,VLOOKUP(D$47,'[1]Table Name'!$O$2:$Q$100,3,FALSE),FALSE)))</f>
        <v/>
      </c>
      <c r="E49" s="45">
        <f>IF($B49="","",(VLOOKUP($B49,SELECTION!$B$10:$CC$50,VLOOKUP(E$47,'[1]Table Name'!$O$2:$Q$100,3,FALSE),FALSE)))</f>
        <v/>
      </c>
      <c r="F49" s="43" t="n"/>
      <c r="G49" s="43" t="n"/>
      <c r="H49" s="44" t="n"/>
      <c r="I49" s="45" t="n"/>
      <c r="J49" s="44" t="n"/>
      <c r="K49" s="45" t="n"/>
      <c r="L49" s="44" t="n"/>
      <c r="M49" s="45" t="n"/>
      <c r="N49" s="44" t="n"/>
      <c r="O49" s="51" t="n"/>
      <c r="P49" s="44" t="n"/>
      <c r="Q49" s="45" t="n"/>
      <c r="R49" s="43" t="n"/>
      <c r="S49" s="44" t="n"/>
      <c r="T49" s="45" t="n"/>
      <c r="U49" s="44" t="n"/>
      <c r="V49" s="49" t="n"/>
      <c r="W49" s="44" t="n"/>
      <c r="X49" s="49" t="n"/>
      <c r="Y49" s="44" t="n"/>
      <c r="Z49" s="45" t="n"/>
      <c r="AA49" s="43" t="n"/>
      <c r="AB49" s="44" t="n"/>
      <c r="AC49" s="45" t="n"/>
      <c r="AD49" s="43" t="n"/>
      <c r="AE49" s="44" t="n"/>
      <c r="AF49" s="45" t="n"/>
      <c r="AG49" s="43" t="n"/>
      <c r="AH49" s="44" t="n"/>
      <c r="AI49" s="55" t="n"/>
      <c r="AJ49" s="44" t="n"/>
      <c r="AK49" s="96">
        <f>SUM((O49*V49)*AI49)</f>
        <v/>
      </c>
      <c r="AL49" s="60" t="n"/>
    </row>
    <row r="50" hidden="1" outlineLevel="1" ht="30.75" customFormat="1" customHeight="1" s="12">
      <c r="B50" s="12">
        <f>SELECTION!B12</f>
        <v/>
      </c>
      <c r="D50" s="26">
        <f>IF($B50="","",(VLOOKUP($B50,SELECTION!$B$10:$CC$50,VLOOKUP(D$47,'[1]Table Name'!$O$2:$Q$100,3,FALSE),FALSE)))</f>
        <v/>
      </c>
      <c r="E50" s="45">
        <f>IF($B50="","",(VLOOKUP($B50,SELECTION!$B$10:$CC$50,VLOOKUP(E$47,'[1]Table Name'!$O$2:$Q$100,3,FALSE),FALSE)))</f>
        <v/>
      </c>
      <c r="F50" s="43" t="n"/>
      <c r="G50" s="43" t="n"/>
      <c r="H50" s="44" t="n"/>
      <c r="I50" s="45">
        <f>IF($B50="","",(VLOOKUP($B50,SELECTION!$B$10:$CC$50,VLOOKUP(I$47,'[1]Table Name'!$O$2:$Q$100,3,FALSE),FALSE)))</f>
        <v/>
      </c>
      <c r="J50" s="44" t="n"/>
      <c r="K50" s="45">
        <f>IF($B50="","",(VLOOKUP($B50,SELECTION!$B$10:$CC$50,VLOOKUP(K$47,'[1]Table Name'!$O$2:$Q$100,3,FALSE),FALSE)))</f>
        <v/>
      </c>
      <c r="L50" s="44" t="n"/>
      <c r="M50" s="45">
        <f>IF($B50="","",(VLOOKUP($B50,SELECTION!$B$10:$CC$50,VLOOKUP(M$47,'[1]Table Name'!$O$2:$Q$100,3,FALSE),FALSE)))</f>
        <v/>
      </c>
      <c r="N50" s="44" t="n"/>
      <c r="O50" s="51">
        <f>IF($B50="","",(VLOOKUP($B50,SELECTION!$B$10:$CC$50,VLOOKUP(Y$9,'[1]Table Name'!$O$2:$Q$100,3,FALSE),FALSE)))</f>
        <v/>
      </c>
      <c r="P50" s="44" t="n"/>
      <c r="Q50" s="45">
        <f>IF($B50="","",(VLOOKUP($B50,SELECTION!$B$10:$CC$50,VLOOKUP(Q$47,'[1]Table Name'!$O$2:$Q$100,3,FALSE),FALSE)))</f>
        <v/>
      </c>
      <c r="R50" s="43" t="n"/>
      <c r="S50" s="44" t="n"/>
      <c r="T50" s="45">
        <f>'HCAD Cost'!T50:U50</f>
        <v/>
      </c>
      <c r="U50" s="44" t="n"/>
      <c r="V50" s="49">
        <f>VLOOKUP($D50,#REF!,14,FALSE)</f>
        <v/>
      </c>
      <c r="W50" s="44" t="n"/>
      <c r="X50" s="49">
        <f>VLOOKUP($D50,#REF!,15,FALSE)</f>
        <v/>
      </c>
      <c r="Y50" s="44" t="n"/>
      <c r="Z50" s="45">
        <f>'HCAD Cost'!Z50:AB50</f>
        <v/>
      </c>
      <c r="AA50" s="43" t="n"/>
      <c r="AB50" s="44" t="n"/>
      <c r="AC50" s="45">
        <f>'HCAD Cost'!AC50:AE50</f>
        <v/>
      </c>
      <c r="AD50" s="43" t="n"/>
      <c r="AE50" s="44" t="n"/>
      <c r="AF50" s="45">
        <f>'HCAD Cost'!AF50:AH50</f>
        <v/>
      </c>
      <c r="AG50" s="43" t="n"/>
      <c r="AH50" s="44" t="n"/>
      <c r="AI50" s="55">
        <f>VLOOKUP($D50,#REF!,18,FALSE)</f>
        <v/>
      </c>
      <c r="AJ50" s="44" t="n"/>
      <c r="AK50" s="96">
        <f>SUM((O50*V50)*AI50)</f>
        <v/>
      </c>
      <c r="AL50" s="60" t="n"/>
    </row>
    <row r="51" hidden="1" outlineLevel="1" ht="30.75" customFormat="1" customHeight="1" s="12">
      <c r="B51" s="12">
        <f>SELECTION!B13</f>
        <v/>
      </c>
      <c r="D51" s="26">
        <f>IF($B51="","",(VLOOKUP($B51,SELECTION!$B$10:$CC$50,VLOOKUP(D$47,'[1]Table Name'!$O$2:$Q$100,3,FALSE),FALSE)))</f>
        <v/>
      </c>
      <c r="E51" s="45">
        <f>IF($B51="","",(VLOOKUP($B51,SELECTION!$B$10:$CC$50,VLOOKUP(E$47,'[1]Table Name'!$O$2:$Q$100,3,FALSE),FALSE)))</f>
        <v/>
      </c>
      <c r="F51" s="43" t="n"/>
      <c r="G51" s="43" t="n"/>
      <c r="H51" s="44" t="n"/>
      <c r="I51" s="45">
        <f>IF($B51="","",(VLOOKUP($B51,SELECTION!$B$10:$CC$50,VLOOKUP(I$47,'[1]Table Name'!$O$2:$Q$100,3,FALSE),FALSE)))</f>
        <v/>
      </c>
      <c r="J51" s="44" t="n"/>
      <c r="K51" s="45">
        <f>IF($B51="","",(VLOOKUP($B51,SELECTION!$B$10:$CC$50,VLOOKUP(K$47,'[1]Table Name'!$O$2:$Q$100,3,FALSE),FALSE)))</f>
        <v/>
      </c>
      <c r="L51" s="44" t="n"/>
      <c r="M51" s="45">
        <f>IF($B51="","",(VLOOKUP($B51,SELECTION!$B$10:$CC$50,VLOOKUP(M$47,'[1]Table Name'!$O$2:$Q$100,3,FALSE),FALSE)))</f>
        <v/>
      </c>
      <c r="N51" s="44" t="n"/>
      <c r="O51" s="51">
        <f>IF($B51="","",(VLOOKUP($B51,SELECTION!$B$10:$CC$50,VLOOKUP(Y$9,'[1]Table Name'!$O$2:$Q$100,3,FALSE),FALSE)))</f>
        <v/>
      </c>
      <c r="P51" s="44" t="n"/>
      <c r="Q51" s="45">
        <f>IF($B51="","",(VLOOKUP($B51,SELECTION!$B$10:$CC$50,VLOOKUP(Q$47,'[1]Table Name'!$O$2:$Q$100,3,FALSE),FALSE)))</f>
        <v/>
      </c>
      <c r="R51" s="43" t="n"/>
      <c r="S51" s="44" t="n"/>
      <c r="T51" s="45">
        <f>'HCAD Cost'!T51:U51</f>
        <v/>
      </c>
      <c r="U51" s="44" t="n"/>
      <c r="V51" s="49">
        <f>VLOOKUP($D51,#REF!,14,FALSE)</f>
        <v/>
      </c>
      <c r="W51" s="44" t="n"/>
      <c r="X51" s="49">
        <f>VLOOKUP($D51,#REF!,15,FALSE)</f>
        <v/>
      </c>
      <c r="Y51" s="44" t="n"/>
      <c r="Z51" s="45">
        <f>'HCAD Cost'!Z51:AB51</f>
        <v/>
      </c>
      <c r="AA51" s="43" t="n"/>
      <c r="AB51" s="44" t="n"/>
      <c r="AC51" s="45">
        <f>'HCAD Cost'!AC51:AE51</f>
        <v/>
      </c>
      <c r="AD51" s="43" t="n"/>
      <c r="AE51" s="44" t="n"/>
      <c r="AF51" s="45">
        <f>'HCAD Cost'!AF51:AH51</f>
        <v/>
      </c>
      <c r="AG51" s="43" t="n"/>
      <c r="AH51" s="44" t="n"/>
      <c r="AI51" s="55">
        <f>VLOOKUP($D51,#REF!,18,FALSE)</f>
        <v/>
      </c>
      <c r="AJ51" s="44" t="n"/>
      <c r="AK51" s="96">
        <f>SUM((O51*V51)*AI51)</f>
        <v/>
      </c>
      <c r="AL51" s="60" t="n"/>
    </row>
    <row r="52" hidden="1" outlineLevel="1" ht="30.75" customFormat="1" customHeight="1" s="12">
      <c r="B52" s="12">
        <f>SELECTION!B14</f>
        <v/>
      </c>
      <c r="D52" s="26">
        <f>IF($B52="","",(VLOOKUP($B52,SELECTION!$B$10:$CC$50,VLOOKUP(D$47,'[1]Table Name'!$O$2:$Q$100,3,FALSE),FALSE)))</f>
        <v/>
      </c>
      <c r="E52" s="45">
        <f>IF($B52="","",(VLOOKUP($B52,SELECTION!$B$10:$CC$50,VLOOKUP(E$47,'[1]Table Name'!$O$2:$Q$100,3,FALSE),FALSE)))</f>
        <v/>
      </c>
      <c r="F52" s="43" t="n"/>
      <c r="G52" s="43" t="n"/>
      <c r="H52" s="44" t="n"/>
      <c r="I52" s="45">
        <f>IF($B52="","",(VLOOKUP($B52,SELECTION!$B$10:$CC$50,VLOOKUP(I$47,'[1]Table Name'!$O$2:$Q$100,3,FALSE),FALSE)))</f>
        <v/>
      </c>
      <c r="J52" s="44" t="n"/>
      <c r="K52" s="45">
        <f>IF($B52="","",(VLOOKUP($B52,SELECTION!$B$10:$CC$50,VLOOKUP(K$47,'[1]Table Name'!$O$2:$Q$100,3,FALSE),FALSE)))</f>
        <v/>
      </c>
      <c r="L52" s="44" t="n"/>
      <c r="M52" s="45">
        <f>IF($B52="","",(VLOOKUP($B52,SELECTION!$B$10:$CC$50,VLOOKUP(M$47,'[1]Table Name'!$O$2:$Q$100,3,FALSE),FALSE)))</f>
        <v/>
      </c>
      <c r="N52" s="44" t="n"/>
      <c r="O52" s="51">
        <f>IF($B52="","",(VLOOKUP($B52,SELECTION!$B$10:$CC$50,VLOOKUP(Y$9,'[1]Table Name'!$O$2:$Q$100,3,FALSE),FALSE)))</f>
        <v/>
      </c>
      <c r="P52" s="44" t="n"/>
      <c r="Q52" s="45">
        <f>IF($B52="","",(VLOOKUP($B52,SELECTION!$B$10:$CC$50,VLOOKUP(Q$47,'[1]Table Name'!$O$2:$Q$100,3,FALSE),FALSE)))</f>
        <v/>
      </c>
      <c r="R52" s="43" t="n"/>
      <c r="S52" s="44" t="n"/>
      <c r="T52" s="45">
        <f>'HCAD Cost'!T52:U52</f>
        <v/>
      </c>
      <c r="U52" s="44" t="n"/>
      <c r="V52" s="49">
        <f>VLOOKUP($D52,#REF!,14,FALSE)</f>
        <v/>
      </c>
      <c r="W52" s="44" t="n"/>
      <c r="X52" s="49">
        <f>VLOOKUP($D52,#REF!,15,FALSE)</f>
        <v/>
      </c>
      <c r="Y52" s="44" t="n"/>
      <c r="Z52" s="45">
        <f>'HCAD Cost'!Z52:AB52</f>
        <v/>
      </c>
      <c r="AA52" s="43" t="n"/>
      <c r="AB52" s="44" t="n"/>
      <c r="AC52" s="45">
        <f>'HCAD Cost'!AC52:AE52</f>
        <v/>
      </c>
      <c r="AD52" s="43" t="n"/>
      <c r="AE52" s="44" t="n"/>
      <c r="AF52" s="45">
        <f>'HCAD Cost'!AF52:AH52</f>
        <v/>
      </c>
      <c r="AG52" s="43" t="n"/>
      <c r="AH52" s="44" t="n"/>
      <c r="AI52" s="55">
        <f>VLOOKUP($D52,#REF!,18,FALSE)</f>
        <v/>
      </c>
      <c r="AJ52" s="44" t="n"/>
      <c r="AK52" s="96">
        <f>SUM((O52*V52)*AI52)</f>
        <v/>
      </c>
      <c r="AL52" s="60" t="n"/>
    </row>
    <row r="53" hidden="1" outlineLevel="1" ht="30.75" customFormat="1" customHeight="1" s="12">
      <c r="B53" s="12">
        <f>SELECTION!B15</f>
        <v/>
      </c>
      <c r="D53" s="26">
        <f>IF($B53="","",(VLOOKUP($B53,SELECTION!$B$10:$CC$50,VLOOKUP(D$47,'[1]Table Name'!$O$2:$Q$100,3,FALSE),FALSE)))</f>
        <v/>
      </c>
      <c r="E53" s="45">
        <f>IF($B53="","",(VLOOKUP($B53,SELECTION!$B$10:$CC$50,VLOOKUP(E$47,'[1]Table Name'!$O$2:$Q$100,3,FALSE),FALSE)))</f>
        <v/>
      </c>
      <c r="F53" s="43" t="n"/>
      <c r="G53" s="43" t="n"/>
      <c r="H53" s="44" t="n"/>
      <c r="I53" s="45">
        <f>IF($B53="","",(VLOOKUP($B53,SELECTION!$B$10:$CC$50,VLOOKUP(I$47,'[1]Table Name'!$O$2:$Q$100,3,FALSE),FALSE)))</f>
        <v/>
      </c>
      <c r="J53" s="44" t="n"/>
      <c r="K53" s="45">
        <f>IF($B53="","",(VLOOKUP($B53,SELECTION!$B$10:$CC$50,VLOOKUP(K$47,'[1]Table Name'!$O$2:$Q$100,3,FALSE),FALSE)))</f>
        <v/>
      </c>
      <c r="L53" s="44" t="n"/>
      <c r="M53" s="45">
        <f>IF($B53="","",(VLOOKUP($B53,SELECTION!$B$10:$CC$50,VLOOKUP(M$47,'[1]Table Name'!$O$2:$Q$100,3,FALSE),FALSE)))</f>
        <v/>
      </c>
      <c r="N53" s="44" t="n"/>
      <c r="O53" s="51">
        <f>IF($B53="","",(VLOOKUP($B53,SELECTION!$B$10:$CC$50,VLOOKUP(Y$9,'[1]Table Name'!$O$2:$Q$100,3,FALSE),FALSE)))</f>
        <v/>
      </c>
      <c r="P53" s="44" t="n"/>
      <c r="Q53" s="45">
        <f>IF($B53="","",(VLOOKUP($B53,SELECTION!$B$10:$CC$50,VLOOKUP(Q$47,'[1]Table Name'!$O$2:$Q$100,3,FALSE),FALSE)))</f>
        <v/>
      </c>
      <c r="R53" s="43" t="n"/>
      <c r="S53" s="44" t="n"/>
      <c r="T53" s="45">
        <f>'HCAD Cost'!T53:U53</f>
        <v/>
      </c>
      <c r="U53" s="44" t="n"/>
      <c r="V53" s="49">
        <f>VLOOKUP($D53,#REF!,14,FALSE)</f>
        <v/>
      </c>
      <c r="W53" s="44" t="n"/>
      <c r="X53" s="49">
        <f>VLOOKUP($D53,#REF!,15,FALSE)</f>
        <v/>
      </c>
      <c r="Y53" s="44" t="n"/>
      <c r="Z53" s="45">
        <f>'HCAD Cost'!Z53:AB53</f>
        <v/>
      </c>
      <c r="AA53" s="43" t="n"/>
      <c r="AB53" s="44" t="n"/>
      <c r="AC53" s="45">
        <f>'HCAD Cost'!AC53:AE53</f>
        <v/>
      </c>
      <c r="AD53" s="43" t="n"/>
      <c r="AE53" s="44" t="n"/>
      <c r="AF53" s="45">
        <f>'HCAD Cost'!AF53:AH53</f>
        <v/>
      </c>
      <c r="AG53" s="43" t="n"/>
      <c r="AH53" s="44" t="n"/>
      <c r="AI53" s="55">
        <f>VLOOKUP($D53,#REF!,18,FALSE)</f>
        <v/>
      </c>
      <c r="AJ53" s="44" t="n"/>
      <c r="AK53" s="96">
        <f>SUM((O53*V53)*AI53)</f>
        <v/>
      </c>
      <c r="AL53" s="60" t="n"/>
    </row>
    <row r="54" hidden="1" outlineLevel="1" ht="30.75" customFormat="1" customHeight="1" s="12">
      <c r="B54" s="12">
        <f>SELECTION!B16</f>
        <v/>
      </c>
      <c r="D54" s="26">
        <f>IF($B54="","",(VLOOKUP($B54,SELECTION!$B$10:$CC$50,VLOOKUP(D$47,'[1]Table Name'!$O$2:$Q$100,3,FALSE),FALSE)))</f>
        <v/>
      </c>
      <c r="E54" s="45">
        <f>IF($B54="","",(VLOOKUP($B54,SELECTION!$B$10:$CC$50,VLOOKUP(E$47,'[1]Table Name'!$O$2:$Q$100,3,FALSE),FALSE)))</f>
        <v/>
      </c>
      <c r="F54" s="43" t="n"/>
      <c r="G54" s="43" t="n"/>
      <c r="H54" s="44" t="n"/>
      <c r="I54" s="45">
        <f>IF($B54="","",(VLOOKUP($B54,SELECTION!$B$10:$CC$50,VLOOKUP(I$47,'[1]Table Name'!$O$2:$Q$100,3,FALSE),FALSE)))</f>
        <v/>
      </c>
      <c r="J54" s="44" t="n"/>
      <c r="K54" s="45">
        <f>IF($B54="","",(VLOOKUP($B54,SELECTION!$B$10:$CC$50,VLOOKUP(K$47,'[1]Table Name'!$O$2:$Q$100,3,FALSE),FALSE)))</f>
        <v/>
      </c>
      <c r="L54" s="44" t="n"/>
      <c r="M54" s="45">
        <f>IF($B54="","",(VLOOKUP($B54,SELECTION!$B$10:$CC$50,VLOOKUP(M$47,'[1]Table Name'!$O$2:$Q$100,3,FALSE),FALSE)))</f>
        <v/>
      </c>
      <c r="N54" s="44" t="n"/>
      <c r="O54" s="51">
        <f>IF($B54="","",(VLOOKUP($B54,SELECTION!$B$10:$CC$50,VLOOKUP(Y$9,'[1]Table Name'!$O$2:$Q$100,3,FALSE),FALSE)))</f>
        <v/>
      </c>
      <c r="P54" s="44" t="n"/>
      <c r="Q54" s="45">
        <f>IF($B54="","",(VLOOKUP($B54,SELECTION!$B$10:$CC$50,VLOOKUP(Q$47,'[1]Table Name'!$O$2:$Q$100,3,FALSE),FALSE)))</f>
        <v/>
      </c>
      <c r="R54" s="43" t="n"/>
      <c r="S54" s="44" t="n"/>
      <c r="T54" s="45">
        <f>'HCAD Cost'!T54:U54</f>
        <v/>
      </c>
      <c r="U54" s="44" t="n"/>
      <c r="V54" s="49">
        <f>VLOOKUP($D54,#REF!,14,FALSE)</f>
        <v/>
      </c>
      <c r="W54" s="44" t="n"/>
      <c r="X54" s="49">
        <f>VLOOKUP($D54,#REF!,15,FALSE)</f>
        <v/>
      </c>
      <c r="Y54" s="44" t="n"/>
      <c r="Z54" s="45">
        <f>'HCAD Cost'!Z54:AB54</f>
        <v/>
      </c>
      <c r="AA54" s="43" t="n"/>
      <c r="AB54" s="44" t="n"/>
      <c r="AC54" s="45">
        <f>'HCAD Cost'!AC54:AE54</f>
        <v/>
      </c>
      <c r="AD54" s="43" t="n"/>
      <c r="AE54" s="44" t="n"/>
      <c r="AF54" s="45">
        <f>'HCAD Cost'!AF54:AH54</f>
        <v/>
      </c>
      <c r="AG54" s="43" t="n"/>
      <c r="AH54" s="44" t="n"/>
      <c r="AI54" s="55">
        <f>VLOOKUP($D54,#REF!,18,FALSE)</f>
        <v/>
      </c>
      <c r="AJ54" s="44" t="n"/>
      <c r="AK54" s="96">
        <f>SUM((O54*V54)*AI54)</f>
        <v/>
      </c>
      <c r="AL54" s="60" t="n"/>
    </row>
    <row r="55" hidden="1" outlineLevel="1" ht="30.75" customFormat="1" customHeight="1" s="12">
      <c r="B55" s="12">
        <f>SELECTION!B17</f>
        <v/>
      </c>
      <c r="D55" s="26">
        <f>IF($B55="","",(VLOOKUP($B55,SELECTION!$B$10:$CC$50,VLOOKUP(D$47,'[1]Table Name'!$O$2:$Q$100,3,FALSE),FALSE)))</f>
        <v/>
      </c>
      <c r="E55" s="45">
        <f>IF($B55="","",(VLOOKUP($B55,SELECTION!$B$10:$CC$50,VLOOKUP(E$47,'[1]Table Name'!$O$2:$Q$100,3,FALSE),FALSE)))</f>
        <v/>
      </c>
      <c r="F55" s="43" t="n"/>
      <c r="G55" s="43" t="n"/>
      <c r="H55" s="44" t="n"/>
      <c r="I55" s="45">
        <f>IF($B55="","",(VLOOKUP($B55,SELECTION!$B$10:$CC$50,VLOOKUP(I$47,'[1]Table Name'!$O$2:$Q$100,3,FALSE),FALSE)))</f>
        <v/>
      </c>
      <c r="J55" s="44" t="n"/>
      <c r="K55" s="45">
        <f>IF($B55="","",(VLOOKUP($B55,SELECTION!$B$10:$CC$50,VLOOKUP(K$47,'[1]Table Name'!$O$2:$Q$100,3,FALSE),FALSE)))</f>
        <v/>
      </c>
      <c r="L55" s="44" t="n"/>
      <c r="M55" s="45">
        <f>IF($B55="","",(VLOOKUP($B55,SELECTION!$B$10:$CC$50,VLOOKUP(M$47,'[1]Table Name'!$O$2:$Q$100,3,FALSE),FALSE)))</f>
        <v/>
      </c>
      <c r="N55" s="44" t="n"/>
      <c r="O55" s="51">
        <f>IF($B55="","",(VLOOKUP($B55,SELECTION!$B$10:$CC$50,VLOOKUP(Y$9,'[1]Table Name'!$O$2:$Q$100,3,FALSE),FALSE)))</f>
        <v/>
      </c>
      <c r="P55" s="44" t="n"/>
      <c r="Q55" s="45">
        <f>IF($B55="","",(VLOOKUP($B55,SELECTION!$B$10:$CC$50,VLOOKUP(Q$47,'[1]Table Name'!$O$2:$Q$100,3,FALSE),FALSE)))</f>
        <v/>
      </c>
      <c r="R55" s="43" t="n"/>
      <c r="S55" s="44" t="n"/>
      <c r="T55" s="45">
        <f>'HCAD Cost'!T55:U55</f>
        <v/>
      </c>
      <c r="U55" s="44" t="n"/>
      <c r="V55" s="49">
        <f>VLOOKUP($D55,#REF!,14,FALSE)</f>
        <v/>
      </c>
      <c r="W55" s="44" t="n"/>
      <c r="X55" s="49">
        <f>VLOOKUP($D55,#REF!,15,FALSE)</f>
        <v/>
      </c>
      <c r="Y55" s="44" t="n"/>
      <c r="Z55" s="45">
        <f>'HCAD Cost'!Z55:AB55</f>
        <v/>
      </c>
      <c r="AA55" s="43" t="n"/>
      <c r="AB55" s="44" t="n"/>
      <c r="AC55" s="45">
        <f>'HCAD Cost'!AC55:AE55</f>
        <v/>
      </c>
      <c r="AD55" s="43" t="n"/>
      <c r="AE55" s="44" t="n"/>
      <c r="AF55" s="45">
        <f>'HCAD Cost'!AF55:AH55</f>
        <v/>
      </c>
      <c r="AG55" s="43" t="n"/>
      <c r="AH55" s="44" t="n"/>
      <c r="AI55" s="55">
        <f>VLOOKUP($D55,#REF!,18,FALSE)</f>
        <v/>
      </c>
      <c r="AJ55" s="44" t="n"/>
      <c r="AK55" s="96">
        <f>SUM((O55*V55)*AI55)</f>
        <v/>
      </c>
      <c r="AL55" s="60" t="n"/>
    </row>
    <row r="56" hidden="1" outlineLevel="1" ht="30.75" customFormat="1" customHeight="1" s="12">
      <c r="B56" s="12">
        <f>SELECTION!B18</f>
        <v/>
      </c>
      <c r="D56" s="26">
        <f>IF($B56="","",(VLOOKUP($B56,SELECTION!$B$10:$CC$50,VLOOKUP(D$47,'[1]Table Name'!$O$2:$Q$100,3,FALSE),FALSE)))</f>
        <v/>
      </c>
      <c r="E56" s="45">
        <f>IF($B56="","",(VLOOKUP($B56,SELECTION!$B$10:$CC$50,VLOOKUP(E$47,'[1]Table Name'!$O$2:$Q$100,3,FALSE),FALSE)))</f>
        <v/>
      </c>
      <c r="F56" s="43" t="n"/>
      <c r="G56" s="43" t="n"/>
      <c r="H56" s="44" t="n"/>
      <c r="I56" s="45">
        <f>IF($B56="","",(VLOOKUP($B56,SELECTION!$B$10:$CC$50,VLOOKUP(I$47,'[1]Table Name'!$O$2:$Q$100,3,FALSE),FALSE)))</f>
        <v/>
      </c>
      <c r="J56" s="44" t="n"/>
      <c r="K56" s="45">
        <f>IF($B56="","",(VLOOKUP($B56,SELECTION!$B$10:$CC$50,VLOOKUP(K$47,'[1]Table Name'!$O$2:$Q$100,3,FALSE),FALSE)))</f>
        <v/>
      </c>
      <c r="L56" s="44" t="n"/>
      <c r="M56" s="45">
        <f>IF($B56="","",(VLOOKUP($B56,SELECTION!$B$10:$CC$50,VLOOKUP(M$47,'[1]Table Name'!$O$2:$Q$100,3,FALSE),FALSE)))</f>
        <v/>
      </c>
      <c r="N56" s="44" t="n"/>
      <c r="O56" s="51">
        <f>IF($B56="","",(VLOOKUP($B56,SELECTION!$B$10:$CC$50,VLOOKUP(Y$9,'[1]Table Name'!$O$2:$Q$100,3,FALSE),FALSE)))</f>
        <v/>
      </c>
      <c r="P56" s="44" t="n"/>
      <c r="Q56" s="45">
        <f>IF($B56="","",(VLOOKUP($B56,SELECTION!$B$10:$CC$50,VLOOKUP(Q$47,'[1]Table Name'!$O$2:$Q$100,3,FALSE),FALSE)))</f>
        <v/>
      </c>
      <c r="R56" s="43" t="n"/>
      <c r="S56" s="44" t="n"/>
      <c r="T56" s="45">
        <f>'HCAD Cost'!T56:U56</f>
        <v/>
      </c>
      <c r="U56" s="44" t="n"/>
      <c r="V56" s="49">
        <f>VLOOKUP($D56,#REF!,14,FALSE)</f>
        <v/>
      </c>
      <c r="W56" s="44" t="n"/>
      <c r="X56" s="49">
        <f>VLOOKUP($D56,#REF!,15,FALSE)</f>
        <v/>
      </c>
      <c r="Y56" s="44" t="n"/>
      <c r="Z56" s="45">
        <f>'HCAD Cost'!Z56:AB56</f>
        <v/>
      </c>
      <c r="AA56" s="43" t="n"/>
      <c r="AB56" s="44" t="n"/>
      <c r="AC56" s="45">
        <f>'HCAD Cost'!AC56:AE56</f>
        <v/>
      </c>
      <c r="AD56" s="43" t="n"/>
      <c r="AE56" s="44" t="n"/>
      <c r="AF56" s="45">
        <f>'HCAD Cost'!AF56:AH56</f>
        <v/>
      </c>
      <c r="AG56" s="43" t="n"/>
      <c r="AH56" s="44" t="n"/>
      <c r="AI56" s="55">
        <f>VLOOKUP($D56,#REF!,18,FALSE)</f>
        <v/>
      </c>
      <c r="AJ56" s="44" t="n"/>
      <c r="AK56" s="96">
        <f>SUM((O56*V56)*AI56)</f>
        <v/>
      </c>
      <c r="AL56" s="60" t="n"/>
    </row>
    <row r="57" hidden="1" outlineLevel="2" ht="30.75" customFormat="1" customHeight="1" s="12">
      <c r="B57" s="12">
        <f>SELECTION!B19</f>
        <v/>
      </c>
      <c r="D57" s="26">
        <f>IF($B57="","",(VLOOKUP($B57,SELECTION!$B$10:$CC$50,VLOOKUP(D$47,'[1]Table Name'!$O$2:$Q$100,3,FALSE),FALSE)))</f>
        <v/>
      </c>
      <c r="E57" s="45">
        <f>IF($B57="","",(VLOOKUP($B57,SELECTION!$B$10:$CC$50,VLOOKUP(E$47,'[1]Table Name'!$O$2:$Q$100,3,FALSE),FALSE)))</f>
        <v/>
      </c>
      <c r="F57" s="43" t="n"/>
      <c r="G57" s="43" t="n"/>
      <c r="H57" s="44" t="n"/>
      <c r="I57" s="45">
        <f>IF($B57="","",(VLOOKUP($B57,SELECTION!$B$10:$CC$50,VLOOKUP(I$47,'[1]Table Name'!$O$2:$Q$100,3,FALSE),FALSE)))</f>
        <v/>
      </c>
      <c r="J57" s="44" t="n"/>
      <c r="K57" s="45">
        <f>IF($B57="","",(VLOOKUP($B57,SELECTION!$B$10:$CC$50,VLOOKUP(K$47,'[1]Table Name'!$O$2:$Q$100,3,FALSE),FALSE)))</f>
        <v/>
      </c>
      <c r="L57" s="44" t="n"/>
      <c r="M57" s="45">
        <f>IF($B57="","",(VLOOKUP($B57,SELECTION!$B$10:$CC$50,VLOOKUP(M$47,'[1]Table Name'!$O$2:$Q$100,3,FALSE),FALSE)))</f>
        <v/>
      </c>
      <c r="N57" s="44" t="n"/>
      <c r="O57" s="51">
        <f>IF($B57="","",(VLOOKUP($B57,SELECTION!$B$10:$CC$50,VLOOKUP(Y$9,'[1]Table Name'!$O$2:$Q$100,3,FALSE),FALSE)))</f>
        <v/>
      </c>
      <c r="P57" s="44" t="n"/>
      <c r="Q57" s="45">
        <f>IF($B57="","",(VLOOKUP($B57,SELECTION!$B$10:$CC$50,VLOOKUP(Q$47,'[1]Table Name'!$O$2:$Q$100,3,FALSE),FALSE)))</f>
        <v/>
      </c>
      <c r="R57" s="43" t="n"/>
      <c r="S57" s="44" t="n"/>
      <c r="T57" s="45" t="n"/>
      <c r="U57" s="44" t="n"/>
      <c r="V57" s="49">
        <f>VLOOKUP($D57,#REF!,14,FALSE)</f>
        <v/>
      </c>
      <c r="W57" s="44" t="n"/>
      <c r="X57" s="49">
        <f>VLOOKUP($D57,#REF!,15,FALSE)</f>
        <v/>
      </c>
      <c r="Y57" s="44" t="n"/>
      <c r="Z57" s="45">
        <f>'HCAD Cost'!Z57:AB57</f>
        <v/>
      </c>
      <c r="AA57" s="43" t="n"/>
      <c r="AB57" s="44" t="n"/>
      <c r="AC57" s="45">
        <f>'HCAD Cost'!AC57:AE57</f>
        <v/>
      </c>
      <c r="AD57" s="43" t="n"/>
      <c r="AE57" s="44" t="n"/>
      <c r="AF57" s="45">
        <f>'HCAD Cost'!AF57:AH57</f>
        <v/>
      </c>
      <c r="AG57" s="43" t="n"/>
      <c r="AH57" s="44" t="n"/>
      <c r="AI57" s="55">
        <f>VLOOKUP($D57,#REF!,18,FALSE)</f>
        <v/>
      </c>
      <c r="AJ57" s="44" t="n"/>
      <c r="AK57" s="96">
        <f>SUM((O57*V57)*AI57)</f>
        <v/>
      </c>
      <c r="AL57" s="60" t="n"/>
    </row>
    <row r="58" hidden="1" outlineLevel="2" ht="30.75" customFormat="1" customHeight="1" s="12">
      <c r="B58" s="12">
        <f>SELECTION!B20</f>
        <v/>
      </c>
      <c r="D58" s="26">
        <f>IF($B58="","",(VLOOKUP($B58,SELECTION!$B$10:$CC$50,VLOOKUP(D$47,'[1]Table Name'!$O$2:$Q$100,3,FALSE),FALSE)))</f>
        <v/>
      </c>
      <c r="E58" s="45">
        <f>IF($B58="","",(VLOOKUP($B58,SELECTION!$B$10:$CC$50,VLOOKUP(E$47,'[1]Table Name'!$O$2:$Q$100,3,FALSE),FALSE)))</f>
        <v/>
      </c>
      <c r="F58" s="43" t="n"/>
      <c r="G58" s="43" t="n"/>
      <c r="H58" s="44" t="n"/>
      <c r="I58" s="45">
        <f>IF($B58="","",(VLOOKUP($B58,SELECTION!$B$10:$CC$50,VLOOKUP(I$47,'[1]Table Name'!$O$2:$Q$100,3,FALSE),FALSE)))</f>
        <v/>
      </c>
      <c r="J58" s="44" t="n"/>
      <c r="K58" s="45">
        <f>IF($B58="","",(VLOOKUP($B58,SELECTION!$B$10:$CC$50,VLOOKUP(K$47,'[1]Table Name'!$O$2:$Q$100,3,FALSE),FALSE)))</f>
        <v/>
      </c>
      <c r="L58" s="44" t="n"/>
      <c r="M58" s="45">
        <f>IF($B58="","",(VLOOKUP($B58,SELECTION!$B$10:$CC$50,VLOOKUP(M$47,'[1]Table Name'!$O$2:$Q$100,3,FALSE),FALSE)))</f>
        <v/>
      </c>
      <c r="N58" s="44" t="n"/>
      <c r="O58" s="51">
        <f>IF($B58="","",(VLOOKUP($B58,SELECTION!$B$10:$CC$50,VLOOKUP(Y$9,'[1]Table Name'!$O$2:$Q$100,3,FALSE),FALSE)))</f>
        <v/>
      </c>
      <c r="P58" s="44" t="n"/>
      <c r="Q58" s="45">
        <f>IF($B58="","",(VLOOKUP($B58,SELECTION!$B$10:$CC$50,VLOOKUP(Q$47,'[1]Table Name'!$O$2:$Q$100,3,FALSE),FALSE)))</f>
        <v/>
      </c>
      <c r="R58" s="43" t="n"/>
      <c r="S58" s="44" t="n"/>
      <c r="T58" s="45" t="n"/>
      <c r="U58" s="44" t="n"/>
      <c r="V58" s="49">
        <f>VLOOKUP($D58,#REF!,14,FALSE)</f>
        <v/>
      </c>
      <c r="W58" s="44" t="n"/>
      <c r="X58" s="49">
        <f>VLOOKUP($D58,#REF!,15,FALSE)</f>
        <v/>
      </c>
      <c r="Y58" s="44" t="n"/>
      <c r="Z58" s="45">
        <f>'HCAD Cost'!Z58:AB58</f>
        <v/>
      </c>
      <c r="AA58" s="43" t="n"/>
      <c r="AB58" s="44" t="n"/>
      <c r="AC58" s="45">
        <f>'HCAD Cost'!AC58:AE58</f>
        <v/>
      </c>
      <c r="AD58" s="43" t="n"/>
      <c r="AE58" s="44" t="n"/>
      <c r="AF58" s="45">
        <f>'HCAD Cost'!AF58:AH58</f>
        <v/>
      </c>
      <c r="AG58" s="43" t="n"/>
      <c r="AH58" s="44" t="n"/>
      <c r="AI58" s="55">
        <f>VLOOKUP($D58,#REF!,18,FALSE)</f>
        <v/>
      </c>
      <c r="AJ58" s="44" t="n"/>
      <c r="AK58" s="96">
        <f>SUM((O58*V58)*AI58)</f>
        <v/>
      </c>
      <c r="AL58" s="60" t="n"/>
    </row>
    <row r="59" hidden="1" outlineLevel="2" ht="30.75" customFormat="1" customHeight="1" s="12">
      <c r="B59" s="12">
        <f>SELECTION!B21</f>
        <v/>
      </c>
      <c r="D59" s="26">
        <f>IF($B59="","",(VLOOKUP($B59,SELECTION!$B$10:$CC$50,VLOOKUP(D$47,'[1]Table Name'!$O$2:$Q$100,3,FALSE),FALSE)))</f>
        <v/>
      </c>
      <c r="E59" s="45">
        <f>IF($B59="","",(VLOOKUP($B59,SELECTION!$B$10:$CC$50,VLOOKUP(E$47,'[1]Table Name'!$O$2:$Q$100,3,FALSE),FALSE)))</f>
        <v/>
      </c>
      <c r="F59" s="43" t="n"/>
      <c r="G59" s="43" t="n"/>
      <c r="H59" s="44" t="n"/>
      <c r="I59" s="45">
        <f>IF($B59="","",(VLOOKUP($B59,SELECTION!$B$10:$CC$50,VLOOKUP(I$47,'[1]Table Name'!$O$2:$Q$100,3,FALSE),FALSE)))</f>
        <v/>
      </c>
      <c r="J59" s="44" t="n"/>
      <c r="K59" s="45">
        <f>IF($B59="","",(VLOOKUP($B59,SELECTION!$B$10:$CC$50,VLOOKUP(K$47,'[1]Table Name'!$O$2:$Q$100,3,FALSE),FALSE)))</f>
        <v/>
      </c>
      <c r="L59" s="44" t="n"/>
      <c r="M59" s="45">
        <f>IF($B59="","",(VLOOKUP($B59,SELECTION!$B$10:$CC$50,VLOOKUP(M$47,'[1]Table Name'!$O$2:$Q$100,3,FALSE),FALSE)))</f>
        <v/>
      </c>
      <c r="N59" s="44" t="n"/>
      <c r="O59" s="51">
        <f>IF($B59="","",(VLOOKUP($B59,SELECTION!$B$10:$CC$50,VLOOKUP(Y$9,'[1]Table Name'!$O$2:$Q$100,3,FALSE),FALSE)))</f>
        <v/>
      </c>
      <c r="P59" s="44" t="n"/>
      <c r="Q59" s="45">
        <f>IF($B59="","",(VLOOKUP($B59,SELECTION!$B$10:$CC$50,VLOOKUP(Q$47,'[1]Table Name'!$O$2:$Q$100,3,FALSE),FALSE)))</f>
        <v/>
      </c>
      <c r="R59" s="43" t="n"/>
      <c r="S59" s="44" t="n"/>
      <c r="T59" s="45" t="n"/>
      <c r="U59" s="44" t="n"/>
      <c r="V59" s="49">
        <f>VLOOKUP($D59,#REF!,14,FALSE)</f>
        <v/>
      </c>
      <c r="W59" s="44" t="n"/>
      <c r="X59" s="49">
        <f>VLOOKUP($D59,#REF!,15,FALSE)</f>
        <v/>
      </c>
      <c r="Y59" s="44" t="n"/>
      <c r="Z59" s="45">
        <f>'HCAD Cost'!Z59:AB59</f>
        <v/>
      </c>
      <c r="AA59" s="43" t="n"/>
      <c r="AB59" s="44" t="n"/>
      <c r="AC59" s="45">
        <f>'HCAD Cost'!AC59:AE59</f>
        <v/>
      </c>
      <c r="AD59" s="43" t="n"/>
      <c r="AE59" s="44" t="n"/>
      <c r="AF59" s="45">
        <f>'HCAD Cost'!AF59:AH59</f>
        <v/>
      </c>
      <c r="AG59" s="43" t="n"/>
      <c r="AH59" s="44" t="n"/>
      <c r="AI59" s="55">
        <f>VLOOKUP($D59,#REF!,18,FALSE)</f>
        <v/>
      </c>
      <c r="AJ59" s="44" t="n"/>
      <c r="AK59" s="96">
        <f>SUM((O59*V59)*AI59)</f>
        <v/>
      </c>
      <c r="AL59" s="60" t="n"/>
    </row>
    <row r="60" hidden="1" outlineLevel="2" ht="30.75" customFormat="1" customHeight="1" s="12">
      <c r="B60" s="12">
        <f>SELECTION!B22</f>
        <v/>
      </c>
      <c r="D60" s="26">
        <f>IF($B60="","",(VLOOKUP($B60,SELECTION!$B$10:$CC$50,VLOOKUP(D$47,'[1]Table Name'!$O$2:$Q$100,3,FALSE),FALSE)))</f>
        <v/>
      </c>
      <c r="E60" s="45">
        <f>IF($B60="","",(VLOOKUP($B60,SELECTION!$B$10:$CC$50,VLOOKUP(E$47,'[1]Table Name'!$O$2:$Q$100,3,FALSE),FALSE)))</f>
        <v/>
      </c>
      <c r="F60" s="43" t="n"/>
      <c r="G60" s="43" t="n"/>
      <c r="H60" s="44" t="n"/>
      <c r="I60" s="45">
        <f>IF($B60="","",(VLOOKUP($B60,SELECTION!$B$10:$CC$50,VLOOKUP(I$47,'[1]Table Name'!$O$2:$Q$100,3,FALSE),FALSE)))</f>
        <v/>
      </c>
      <c r="J60" s="44" t="n"/>
      <c r="K60" s="45">
        <f>IF($B60="","",(VLOOKUP($B60,SELECTION!$B$10:$CC$50,VLOOKUP(K$47,'[1]Table Name'!$O$2:$Q$100,3,FALSE),FALSE)))</f>
        <v/>
      </c>
      <c r="L60" s="44" t="n"/>
      <c r="M60" s="45">
        <f>IF($B60="","",(VLOOKUP($B60,SELECTION!$B$10:$CC$50,VLOOKUP(M$47,'[1]Table Name'!$O$2:$Q$100,3,FALSE),FALSE)))</f>
        <v/>
      </c>
      <c r="N60" s="44" t="n"/>
      <c r="O60" s="51">
        <f>IF($B60="","",(VLOOKUP($B60,SELECTION!$B$10:$CC$50,VLOOKUP(Y$9,'[1]Table Name'!$O$2:$Q$100,3,FALSE),FALSE)))</f>
        <v/>
      </c>
      <c r="P60" s="44" t="n"/>
      <c r="Q60" s="45">
        <f>IF($B60="","",(VLOOKUP($B60,SELECTION!$B$10:$CC$50,VLOOKUP(Q$47,'[1]Table Name'!$O$2:$Q$100,3,FALSE),FALSE)))</f>
        <v/>
      </c>
      <c r="R60" s="43" t="n"/>
      <c r="S60" s="44" t="n"/>
      <c r="T60" s="45" t="n"/>
      <c r="U60" s="44" t="n"/>
      <c r="V60" s="49">
        <f>VLOOKUP($D60,#REF!,14,FALSE)</f>
        <v/>
      </c>
      <c r="W60" s="44" t="n"/>
      <c r="X60" s="49">
        <f>VLOOKUP($D60,#REF!,15,FALSE)</f>
        <v/>
      </c>
      <c r="Y60" s="44" t="n"/>
      <c r="Z60" s="45">
        <f>'HCAD Cost'!Z60:AB60</f>
        <v/>
      </c>
      <c r="AA60" s="43" t="n"/>
      <c r="AB60" s="44" t="n"/>
      <c r="AC60" s="45">
        <f>'HCAD Cost'!AC60:AE60</f>
        <v/>
      </c>
      <c r="AD60" s="43" t="n"/>
      <c r="AE60" s="44" t="n"/>
      <c r="AF60" s="45">
        <f>'HCAD Cost'!AF60:AH60</f>
        <v/>
      </c>
      <c r="AG60" s="43" t="n"/>
      <c r="AH60" s="44" t="n"/>
      <c r="AI60" s="55">
        <f>VLOOKUP($D60,#REF!,18,FALSE)</f>
        <v/>
      </c>
      <c r="AJ60" s="44" t="n"/>
      <c r="AK60" s="96">
        <f>SUM((O60*V60)*AI60)</f>
        <v/>
      </c>
      <c r="AL60" s="60" t="n"/>
    </row>
    <row r="61" hidden="1" outlineLevel="2" ht="30.75" customFormat="1" customHeight="1" s="12">
      <c r="B61" s="12">
        <f>SELECTION!B23</f>
        <v/>
      </c>
      <c r="D61" s="26">
        <f>IF($B61="","",(VLOOKUP($B61,SELECTION!$B$10:$CC$50,VLOOKUP(D$47,'[1]Table Name'!$O$2:$Q$100,3,FALSE),FALSE)))</f>
        <v/>
      </c>
      <c r="E61" s="45">
        <f>IF($B61="","",(VLOOKUP($B61,SELECTION!$B$10:$CC$50,VLOOKUP(E$47,'[1]Table Name'!$O$2:$Q$100,3,FALSE),FALSE)))</f>
        <v/>
      </c>
      <c r="F61" s="43" t="n"/>
      <c r="G61" s="43" t="n"/>
      <c r="H61" s="44" t="n"/>
      <c r="I61" s="45">
        <f>IF($B61="","",(VLOOKUP($B61,SELECTION!$B$10:$CC$50,VLOOKUP(I$47,'[1]Table Name'!$O$2:$Q$100,3,FALSE),FALSE)))</f>
        <v/>
      </c>
      <c r="J61" s="44" t="n"/>
      <c r="K61" s="45">
        <f>IF($B61="","",(VLOOKUP($B61,SELECTION!$B$10:$CC$50,VLOOKUP(K$47,'[1]Table Name'!$O$2:$Q$100,3,FALSE),FALSE)))</f>
        <v/>
      </c>
      <c r="L61" s="44" t="n"/>
      <c r="M61" s="45">
        <f>IF($B61="","",(VLOOKUP($B61,SELECTION!$B$10:$CC$50,VLOOKUP(M$47,'[1]Table Name'!$O$2:$Q$100,3,FALSE),FALSE)))</f>
        <v/>
      </c>
      <c r="N61" s="44" t="n"/>
      <c r="O61" s="51">
        <f>IF($B61="","",(VLOOKUP($B61,SELECTION!$B$10:$CC$50,VLOOKUP(Y$9,'[1]Table Name'!$O$2:$Q$100,3,FALSE),FALSE)))</f>
        <v/>
      </c>
      <c r="P61" s="44" t="n"/>
      <c r="Q61" s="45">
        <f>IF($B61="","",(VLOOKUP($B61,SELECTION!$B$10:$CC$50,VLOOKUP(Q$47,'[1]Table Name'!$O$2:$Q$100,3,FALSE),FALSE)))</f>
        <v/>
      </c>
      <c r="R61" s="43" t="n"/>
      <c r="S61" s="44" t="n"/>
      <c r="T61" s="45" t="n"/>
      <c r="U61" s="44" t="n"/>
      <c r="V61" s="49">
        <f>VLOOKUP($D61,#REF!,14,FALSE)</f>
        <v/>
      </c>
      <c r="W61" s="44" t="n"/>
      <c r="X61" s="49">
        <f>VLOOKUP($D61,#REF!,15,FALSE)</f>
        <v/>
      </c>
      <c r="Y61" s="44" t="n"/>
      <c r="Z61" s="45">
        <f>'HCAD Cost'!Z61:AB61</f>
        <v/>
      </c>
      <c r="AA61" s="43" t="n"/>
      <c r="AB61" s="44" t="n"/>
      <c r="AC61" s="45">
        <f>'HCAD Cost'!AC61:AE61</f>
        <v/>
      </c>
      <c r="AD61" s="43" t="n"/>
      <c r="AE61" s="44" t="n"/>
      <c r="AF61" s="45">
        <f>'HCAD Cost'!AF61:AH61</f>
        <v/>
      </c>
      <c r="AG61" s="43" t="n"/>
      <c r="AH61" s="44" t="n"/>
      <c r="AI61" s="55">
        <f>VLOOKUP($D61,#REF!,18,FALSE)</f>
        <v/>
      </c>
      <c r="AJ61" s="44" t="n"/>
      <c r="AK61" s="96">
        <f>SUM((O61*V61)*AI61)</f>
        <v/>
      </c>
      <c r="AL61" s="60" t="n"/>
    </row>
    <row r="62" hidden="1" outlineLevel="2" ht="30.75" customFormat="1" customHeight="1" s="12">
      <c r="B62" s="12">
        <f>SELECTION!B24</f>
        <v/>
      </c>
      <c r="D62" s="26">
        <f>IF($B62="","",(VLOOKUP($B62,SELECTION!$B$10:$CC$50,VLOOKUP(D$47,'[1]Table Name'!$O$2:$Q$100,3,FALSE),FALSE)))</f>
        <v/>
      </c>
      <c r="E62" s="45">
        <f>IF($B62="","",(VLOOKUP($B62,SELECTION!$B$10:$CC$50,VLOOKUP(E$47,'[1]Table Name'!$O$2:$Q$100,3,FALSE),FALSE)))</f>
        <v/>
      </c>
      <c r="F62" s="43" t="n"/>
      <c r="G62" s="43" t="n"/>
      <c r="H62" s="44" t="n"/>
      <c r="I62" s="45">
        <f>IF($B62="","",(VLOOKUP($B62,SELECTION!$B$10:$CC$50,VLOOKUP(I$47,'[1]Table Name'!$O$2:$Q$100,3,FALSE),FALSE)))</f>
        <v/>
      </c>
      <c r="J62" s="44" t="n"/>
      <c r="K62" s="45">
        <f>IF($B62="","",(VLOOKUP($B62,SELECTION!$B$10:$CC$50,VLOOKUP(K$47,'[1]Table Name'!$O$2:$Q$100,3,FALSE),FALSE)))</f>
        <v/>
      </c>
      <c r="L62" s="44" t="n"/>
      <c r="M62" s="45">
        <f>IF($B62="","",(VLOOKUP($B62,SELECTION!$B$10:$CC$50,VLOOKUP(M$47,'[1]Table Name'!$O$2:$Q$100,3,FALSE),FALSE)))</f>
        <v/>
      </c>
      <c r="N62" s="44" t="n"/>
      <c r="O62" s="51">
        <f>IF($B62="","",(VLOOKUP($B62,SELECTION!$B$10:$CC$50,VLOOKUP(Y$9,'[1]Table Name'!$O$2:$Q$100,3,FALSE),FALSE)))</f>
        <v/>
      </c>
      <c r="P62" s="44" t="n"/>
      <c r="Q62" s="45">
        <f>IF($B62="","",(VLOOKUP($B62,SELECTION!$B$10:$CC$50,VLOOKUP(Q$47,'[1]Table Name'!$O$2:$Q$100,3,FALSE),FALSE)))</f>
        <v/>
      </c>
      <c r="R62" s="43" t="n"/>
      <c r="S62" s="44" t="n"/>
      <c r="T62" s="45" t="n"/>
      <c r="U62" s="44" t="n"/>
      <c r="V62" s="49">
        <f>VLOOKUP($D62,#REF!,14,FALSE)</f>
        <v/>
      </c>
      <c r="W62" s="44" t="n"/>
      <c r="X62" s="49">
        <f>VLOOKUP($D62,#REF!,15,FALSE)</f>
        <v/>
      </c>
      <c r="Y62" s="44" t="n"/>
      <c r="Z62" s="45">
        <f>'HCAD Cost'!Z62:AB62</f>
        <v/>
      </c>
      <c r="AA62" s="43" t="n"/>
      <c r="AB62" s="44" t="n"/>
      <c r="AC62" s="45">
        <f>'HCAD Cost'!AC62:AE62</f>
        <v/>
      </c>
      <c r="AD62" s="43" t="n"/>
      <c r="AE62" s="44" t="n"/>
      <c r="AF62" s="45">
        <f>'HCAD Cost'!AF62:AH62</f>
        <v/>
      </c>
      <c r="AG62" s="43" t="n"/>
      <c r="AH62" s="44" t="n"/>
      <c r="AI62" s="55">
        <f>VLOOKUP($D62,#REF!,18,FALSE)</f>
        <v/>
      </c>
      <c r="AJ62" s="44" t="n"/>
      <c r="AK62" s="96">
        <f>SUM((O62*V62)*AI62)</f>
        <v/>
      </c>
      <c r="AL62" s="60" t="n"/>
    </row>
    <row r="63" hidden="1" outlineLevel="2" ht="30.75" customFormat="1" customHeight="1" s="12">
      <c r="B63" s="12">
        <f>SELECTION!B25</f>
        <v/>
      </c>
      <c r="D63" s="26">
        <f>IF($B63="","",(VLOOKUP($B63,SELECTION!$B$10:$CC$50,VLOOKUP(D$47,'[1]Table Name'!$O$2:$Q$100,3,FALSE),FALSE)))</f>
        <v/>
      </c>
      <c r="E63" s="45">
        <f>IF($B63="","",(VLOOKUP($B63,SELECTION!$B$10:$CC$50,VLOOKUP(E$47,'[1]Table Name'!$O$2:$Q$100,3,FALSE),FALSE)))</f>
        <v/>
      </c>
      <c r="F63" s="43" t="n"/>
      <c r="G63" s="43" t="n"/>
      <c r="H63" s="44" t="n"/>
      <c r="I63" s="45">
        <f>IF($B63="","",(VLOOKUP($B63,SELECTION!$B$10:$CC$50,VLOOKUP(I$47,'[1]Table Name'!$O$2:$Q$100,3,FALSE),FALSE)))</f>
        <v/>
      </c>
      <c r="J63" s="44" t="n"/>
      <c r="K63" s="45">
        <f>IF($B63="","",(VLOOKUP($B63,SELECTION!$B$10:$CC$50,VLOOKUP(K$47,'[1]Table Name'!$O$2:$Q$100,3,FALSE),FALSE)))</f>
        <v/>
      </c>
      <c r="L63" s="44" t="n"/>
      <c r="M63" s="45">
        <f>IF($B63="","",(VLOOKUP($B63,SELECTION!$B$10:$CC$50,VLOOKUP(M$47,'[1]Table Name'!$O$2:$Q$100,3,FALSE),FALSE)))</f>
        <v/>
      </c>
      <c r="N63" s="44" t="n"/>
      <c r="O63" s="51">
        <f>IF($B63="","",(VLOOKUP($B63,SELECTION!$B$10:$CC$50,VLOOKUP(Y$9,'[1]Table Name'!$O$2:$Q$100,3,FALSE),FALSE)))</f>
        <v/>
      </c>
      <c r="P63" s="44" t="n"/>
      <c r="Q63" s="45">
        <f>IF($B63="","",(VLOOKUP($B63,SELECTION!$B$10:$CC$50,VLOOKUP(Q$47,'[1]Table Name'!$O$2:$Q$100,3,FALSE),FALSE)))</f>
        <v/>
      </c>
      <c r="R63" s="43" t="n"/>
      <c r="S63" s="44" t="n"/>
      <c r="T63" s="45" t="n"/>
      <c r="U63" s="44" t="n"/>
      <c r="V63" s="49">
        <f>VLOOKUP($D63,#REF!,14,FALSE)</f>
        <v/>
      </c>
      <c r="W63" s="44" t="n"/>
      <c r="X63" s="49">
        <f>VLOOKUP($D63,#REF!,15,FALSE)</f>
        <v/>
      </c>
      <c r="Y63" s="44" t="n"/>
      <c r="Z63" s="45">
        <f>'HCAD Cost'!Z63:AB63</f>
        <v/>
      </c>
      <c r="AA63" s="43" t="n"/>
      <c r="AB63" s="44" t="n"/>
      <c r="AC63" s="45">
        <f>'HCAD Cost'!AC63:AE63</f>
        <v/>
      </c>
      <c r="AD63" s="43" t="n"/>
      <c r="AE63" s="44" t="n"/>
      <c r="AF63" s="45">
        <f>'HCAD Cost'!AF63:AH63</f>
        <v/>
      </c>
      <c r="AG63" s="43" t="n"/>
      <c r="AH63" s="44" t="n"/>
      <c r="AI63" s="55">
        <f>VLOOKUP($D63,#REF!,18,FALSE)</f>
        <v/>
      </c>
      <c r="AJ63" s="44" t="n"/>
      <c r="AK63" s="96">
        <f>SUM((O63*V63)*AI63)</f>
        <v/>
      </c>
      <c r="AL63" s="60" t="n"/>
    </row>
    <row r="64" hidden="1" outlineLevel="2" ht="30.75" customFormat="1" customHeight="1" s="12">
      <c r="B64" s="12">
        <f>SELECTION!B26</f>
        <v/>
      </c>
      <c r="D64" s="26">
        <f>IF($B64="","",(VLOOKUP($B64,SELECTION!$B$10:$CC$50,VLOOKUP(D$47,'[1]Table Name'!$O$2:$Q$100,3,FALSE),FALSE)))</f>
        <v/>
      </c>
      <c r="E64" s="45">
        <f>IF($B64="","",(VLOOKUP($B64,SELECTION!$B$10:$CC$50,VLOOKUP(E$47,'[1]Table Name'!$O$2:$Q$100,3,FALSE),FALSE)))</f>
        <v/>
      </c>
      <c r="F64" s="43" t="n"/>
      <c r="G64" s="43" t="n"/>
      <c r="H64" s="44" t="n"/>
      <c r="I64" s="45">
        <f>IF($B64="","",(VLOOKUP($B64,SELECTION!$B$10:$CC$50,VLOOKUP(I$47,'[1]Table Name'!$O$2:$Q$100,3,FALSE),FALSE)))</f>
        <v/>
      </c>
      <c r="J64" s="44" t="n"/>
      <c r="K64" s="45">
        <f>IF($B64="","",(VLOOKUP($B64,SELECTION!$B$10:$CC$50,VLOOKUP(K$47,'[1]Table Name'!$O$2:$Q$100,3,FALSE),FALSE)))</f>
        <v/>
      </c>
      <c r="L64" s="44" t="n"/>
      <c r="M64" s="45">
        <f>IF($B64="","",(VLOOKUP($B64,SELECTION!$B$10:$CC$50,VLOOKUP(M$47,'[1]Table Name'!$O$2:$Q$100,3,FALSE),FALSE)))</f>
        <v/>
      </c>
      <c r="N64" s="44" t="n"/>
      <c r="O64" s="51">
        <f>IF($B64="","",(VLOOKUP($B64,SELECTION!$B$10:$CC$50,VLOOKUP(Y$9,'[1]Table Name'!$O$2:$Q$100,3,FALSE),FALSE)))</f>
        <v/>
      </c>
      <c r="P64" s="44" t="n"/>
      <c r="Q64" s="45">
        <f>IF($B64="","",(VLOOKUP($B64,SELECTION!$B$10:$CC$50,VLOOKUP(Q$47,'[1]Table Name'!$O$2:$Q$100,3,FALSE),FALSE)))</f>
        <v/>
      </c>
      <c r="R64" s="43" t="n"/>
      <c r="S64" s="44" t="n"/>
      <c r="T64" s="45" t="n"/>
      <c r="U64" s="44" t="n"/>
      <c r="V64" s="49">
        <f>VLOOKUP($D64,#REF!,14,FALSE)</f>
        <v/>
      </c>
      <c r="W64" s="44" t="n"/>
      <c r="X64" s="49">
        <f>VLOOKUP($D64,#REF!,15,FALSE)</f>
        <v/>
      </c>
      <c r="Y64" s="44" t="n"/>
      <c r="Z64" s="45">
        <f>'HCAD Cost'!Z64:AB64</f>
        <v/>
      </c>
      <c r="AA64" s="43" t="n"/>
      <c r="AB64" s="44" t="n"/>
      <c r="AC64" s="45">
        <f>'HCAD Cost'!AC64:AE64</f>
        <v/>
      </c>
      <c r="AD64" s="43" t="n"/>
      <c r="AE64" s="44" t="n"/>
      <c r="AF64" s="45">
        <f>'HCAD Cost'!AF64:AH64</f>
        <v/>
      </c>
      <c r="AG64" s="43" t="n"/>
      <c r="AH64" s="44" t="n"/>
      <c r="AI64" s="55">
        <f>VLOOKUP($D64,#REF!,18,FALSE)</f>
        <v/>
      </c>
      <c r="AJ64" s="44" t="n"/>
      <c r="AK64" s="96">
        <f>SUM((O64*V64)*AI64)</f>
        <v/>
      </c>
      <c r="AL64" s="60" t="n"/>
    </row>
    <row r="65" hidden="1" outlineLevel="2" ht="30.75" customFormat="1" customHeight="1" s="12">
      <c r="B65" s="12">
        <f>SELECTION!B27</f>
        <v/>
      </c>
      <c r="D65" s="26">
        <f>IF($B65="","",(VLOOKUP($B65,SELECTION!$B$10:$CC$50,VLOOKUP(D$47,'[1]Table Name'!$O$2:$Q$100,3,FALSE),FALSE)))</f>
        <v/>
      </c>
      <c r="E65" s="45">
        <f>IF($B65="","",(VLOOKUP($B65,SELECTION!$B$10:$CC$50,VLOOKUP(E$47,'[1]Table Name'!$O$2:$Q$100,3,FALSE),FALSE)))</f>
        <v/>
      </c>
      <c r="F65" s="43" t="n"/>
      <c r="G65" s="43" t="n"/>
      <c r="H65" s="44" t="n"/>
      <c r="I65" s="45">
        <f>IF($B65="","",(VLOOKUP($B65,SELECTION!$B$10:$CC$50,VLOOKUP(I$47,'[1]Table Name'!$O$2:$Q$100,3,FALSE),FALSE)))</f>
        <v/>
      </c>
      <c r="J65" s="44" t="n"/>
      <c r="K65" s="45">
        <f>IF($B65="","",(VLOOKUP($B65,SELECTION!$B$10:$CC$50,VLOOKUP(K$47,'[1]Table Name'!$O$2:$Q$100,3,FALSE),FALSE)))</f>
        <v/>
      </c>
      <c r="L65" s="44" t="n"/>
      <c r="M65" s="45">
        <f>IF($B65="","",(VLOOKUP($B65,SELECTION!$B$10:$CC$50,VLOOKUP(M$47,'[1]Table Name'!$O$2:$Q$100,3,FALSE),FALSE)))</f>
        <v/>
      </c>
      <c r="N65" s="44" t="n"/>
      <c r="O65" s="51">
        <f>IF($B65="","",(VLOOKUP($B65,SELECTION!$B$10:$CC$50,VLOOKUP(Y$9,'[1]Table Name'!$O$2:$Q$100,3,FALSE),FALSE)))</f>
        <v/>
      </c>
      <c r="P65" s="44" t="n"/>
      <c r="Q65" s="45">
        <f>IF($B65="","",(VLOOKUP($B65,SELECTION!$B$10:$CC$50,VLOOKUP(Q$47,'[1]Table Name'!$O$2:$Q$100,3,FALSE),FALSE)))</f>
        <v/>
      </c>
      <c r="R65" s="43" t="n"/>
      <c r="S65" s="44" t="n"/>
      <c r="T65" s="45" t="n"/>
      <c r="U65" s="44" t="n"/>
      <c r="V65" s="49">
        <f>VLOOKUP($D65,#REF!,14,FALSE)</f>
        <v/>
      </c>
      <c r="W65" s="44" t="n"/>
      <c r="X65" s="49">
        <f>VLOOKUP($D65,#REF!,15,FALSE)</f>
        <v/>
      </c>
      <c r="Y65" s="44" t="n"/>
      <c r="Z65" s="45">
        <f>'HCAD Cost'!Z65:AB65</f>
        <v/>
      </c>
      <c r="AA65" s="43" t="n"/>
      <c r="AB65" s="44" t="n"/>
      <c r="AC65" s="45">
        <f>'HCAD Cost'!AC65:AE65</f>
        <v/>
      </c>
      <c r="AD65" s="43" t="n"/>
      <c r="AE65" s="44" t="n"/>
      <c r="AF65" s="45">
        <f>'HCAD Cost'!AF65:AH65</f>
        <v/>
      </c>
      <c r="AG65" s="43" t="n"/>
      <c r="AH65" s="44" t="n"/>
      <c r="AI65" s="55">
        <f>VLOOKUP($D65,#REF!,18,FALSE)</f>
        <v/>
      </c>
      <c r="AJ65" s="44" t="n"/>
      <c r="AK65" s="96">
        <f>SUM((O65*V65)*AI65)</f>
        <v/>
      </c>
      <c r="AL65" s="60" t="n"/>
    </row>
    <row r="66" hidden="1" outlineLevel="2" ht="30.75" customFormat="1" customHeight="1" s="12">
      <c r="B66" s="12">
        <f>SELECTION!B28</f>
        <v/>
      </c>
      <c r="D66" s="26">
        <f>IF($B66="","",(VLOOKUP($B66,SELECTION!$B$10:$CC$50,VLOOKUP(D$47,'[1]Table Name'!$O$2:$Q$100,3,FALSE),FALSE)))</f>
        <v/>
      </c>
      <c r="E66" s="45">
        <f>IF($B66="","",(VLOOKUP($B66,SELECTION!$B$10:$CC$50,VLOOKUP(E$47,'[1]Table Name'!$O$2:$Q$100,3,FALSE),FALSE)))</f>
        <v/>
      </c>
      <c r="F66" s="43" t="n"/>
      <c r="G66" s="43" t="n"/>
      <c r="H66" s="44" t="n"/>
      <c r="I66" s="45">
        <f>IF($B66="","",(VLOOKUP($B66,SELECTION!$B$10:$CC$50,VLOOKUP(I$47,'[1]Table Name'!$O$2:$Q$100,3,FALSE),FALSE)))</f>
        <v/>
      </c>
      <c r="J66" s="44" t="n"/>
      <c r="K66" s="45">
        <f>IF($B66="","",(VLOOKUP($B66,SELECTION!$B$10:$CC$50,VLOOKUP(K$47,'[1]Table Name'!$O$2:$Q$100,3,FALSE),FALSE)))</f>
        <v/>
      </c>
      <c r="L66" s="44" t="n"/>
      <c r="M66" s="45">
        <f>IF($B66="","",(VLOOKUP($B66,SELECTION!$B$10:$CC$50,VLOOKUP(M$47,'[1]Table Name'!$O$2:$Q$100,3,FALSE),FALSE)))</f>
        <v/>
      </c>
      <c r="N66" s="44" t="n"/>
      <c r="O66" s="51">
        <f>IF($B66="","",(VLOOKUP($B66,SELECTION!$B$10:$CC$50,VLOOKUP(Y$9,'[1]Table Name'!$O$2:$Q$100,3,FALSE),FALSE)))</f>
        <v/>
      </c>
      <c r="P66" s="44" t="n"/>
      <c r="Q66" s="45">
        <f>IF($B66="","",(VLOOKUP($B66,SELECTION!$B$10:$CC$50,VLOOKUP(Q$47,'[1]Table Name'!$O$2:$Q$100,3,FALSE),FALSE)))</f>
        <v/>
      </c>
      <c r="R66" s="43" t="n"/>
      <c r="S66" s="44" t="n"/>
      <c r="T66" s="45" t="n"/>
      <c r="U66" s="44" t="n"/>
      <c r="V66" s="49">
        <f>VLOOKUP($D66,#REF!,14,FALSE)</f>
        <v/>
      </c>
      <c r="W66" s="44" t="n"/>
      <c r="X66" s="49">
        <f>VLOOKUP($D66,#REF!,15,FALSE)</f>
        <v/>
      </c>
      <c r="Y66" s="44" t="n"/>
      <c r="Z66" s="45">
        <f>'HCAD Cost'!Z66:AB66</f>
        <v/>
      </c>
      <c r="AA66" s="43" t="n"/>
      <c r="AB66" s="44" t="n"/>
      <c r="AC66" s="45">
        <f>'HCAD Cost'!AC66:AE66</f>
        <v/>
      </c>
      <c r="AD66" s="43" t="n"/>
      <c r="AE66" s="44" t="n"/>
      <c r="AF66" s="45">
        <f>'HCAD Cost'!AF66:AH66</f>
        <v/>
      </c>
      <c r="AG66" s="43" t="n"/>
      <c r="AH66" s="44" t="n"/>
      <c r="AI66" s="55">
        <f>VLOOKUP($D66,#REF!,18,FALSE)</f>
        <v/>
      </c>
      <c r="AJ66" s="44" t="n"/>
      <c r="AK66" s="96">
        <f>SUM((O66*V66)*AI66)</f>
        <v/>
      </c>
      <c r="AL66" s="60" t="n"/>
    </row>
    <row r="67" hidden="1" outlineLevel="2" ht="30.75" customFormat="1" customHeight="1" s="12">
      <c r="B67" s="12">
        <f>SELECTION!B29</f>
        <v/>
      </c>
      <c r="D67" s="26">
        <f>IF($B67="","",(VLOOKUP($B67,SELECTION!$B$10:$CC$50,VLOOKUP(D$47,'[1]Table Name'!$O$2:$Q$100,3,FALSE),FALSE)))</f>
        <v/>
      </c>
      <c r="E67" s="45">
        <f>IF($B67="","",(VLOOKUP($B67,SELECTION!$B$10:$CC$50,VLOOKUP(E$47,'[1]Table Name'!$O$2:$Q$100,3,FALSE),FALSE)))</f>
        <v/>
      </c>
      <c r="F67" s="43" t="n"/>
      <c r="G67" s="43" t="n"/>
      <c r="H67" s="44" t="n"/>
      <c r="I67" s="45">
        <f>IF($B67="","",(VLOOKUP($B67,SELECTION!$B$10:$CC$50,VLOOKUP(I$47,'[1]Table Name'!$O$2:$Q$100,3,FALSE),FALSE)))</f>
        <v/>
      </c>
      <c r="J67" s="44" t="n"/>
      <c r="K67" s="45">
        <f>IF($B67="","",(VLOOKUP($B67,SELECTION!$B$10:$CC$50,VLOOKUP(K$47,'[1]Table Name'!$O$2:$Q$100,3,FALSE),FALSE)))</f>
        <v/>
      </c>
      <c r="L67" s="44" t="n"/>
      <c r="M67" s="45">
        <f>IF($B67="","",(VLOOKUP($B67,SELECTION!$B$10:$CC$50,VLOOKUP(M$47,'[1]Table Name'!$O$2:$Q$100,3,FALSE),FALSE)))</f>
        <v/>
      </c>
      <c r="N67" s="44" t="n"/>
      <c r="O67" s="51">
        <f>IF($B67="","",(VLOOKUP($B67,SELECTION!$B$10:$CC$50,VLOOKUP(Y$9,'[1]Table Name'!$O$2:$Q$100,3,FALSE),FALSE)))</f>
        <v/>
      </c>
      <c r="P67" s="44" t="n"/>
      <c r="Q67" s="45">
        <f>IF($B67="","",(VLOOKUP($B67,SELECTION!$B$10:$CC$50,VLOOKUP(Q$47,'[1]Table Name'!$O$2:$Q$100,3,FALSE),FALSE)))</f>
        <v/>
      </c>
      <c r="R67" s="43" t="n"/>
      <c r="S67" s="44" t="n"/>
      <c r="T67" s="45" t="n"/>
      <c r="U67" s="44" t="n"/>
      <c r="V67" s="49">
        <f>VLOOKUP($D67,#REF!,14,FALSE)</f>
        <v/>
      </c>
      <c r="W67" s="44" t="n"/>
      <c r="X67" s="49">
        <f>VLOOKUP($D67,#REF!,15,FALSE)</f>
        <v/>
      </c>
      <c r="Y67" s="44" t="n"/>
      <c r="Z67" s="45">
        <f>'HCAD Cost'!Z67:AB67</f>
        <v/>
      </c>
      <c r="AA67" s="43" t="n"/>
      <c r="AB67" s="44" t="n"/>
      <c r="AC67" s="45">
        <f>'HCAD Cost'!AC67:AE67</f>
        <v/>
      </c>
      <c r="AD67" s="43" t="n"/>
      <c r="AE67" s="44" t="n"/>
      <c r="AF67" s="45">
        <f>'HCAD Cost'!AF67:AH67</f>
        <v/>
      </c>
      <c r="AG67" s="43" t="n"/>
      <c r="AH67" s="44" t="n"/>
      <c r="AI67" s="55">
        <f>VLOOKUP($D67,#REF!,18,FALSE)</f>
        <v/>
      </c>
      <c r="AJ67" s="44" t="n"/>
      <c r="AK67" s="96">
        <f>SUM((O67*V67)*AI67)</f>
        <v/>
      </c>
      <c r="AL67" s="60" t="n"/>
    </row>
    <row r="68" hidden="1" outlineLevel="2" ht="30.75" customFormat="1" customHeight="1" s="12">
      <c r="B68" s="12">
        <f>SELECTION!B30</f>
        <v/>
      </c>
      <c r="D68" s="26">
        <f>IF($B68="","",(VLOOKUP($B68,SELECTION!$B$10:$CC$50,VLOOKUP(D$47,'[1]Table Name'!$O$2:$Q$100,3,FALSE),FALSE)))</f>
        <v/>
      </c>
      <c r="E68" s="45">
        <f>IF($B68="","",(VLOOKUP($B68,SELECTION!$B$10:$CC$50,VLOOKUP(E$47,'[1]Table Name'!$O$2:$Q$100,3,FALSE),FALSE)))</f>
        <v/>
      </c>
      <c r="F68" s="43" t="n"/>
      <c r="G68" s="43" t="n"/>
      <c r="H68" s="44" t="n"/>
      <c r="I68" s="45">
        <f>IF($B68="","",(VLOOKUP($B68,SELECTION!$B$10:$CC$50,VLOOKUP(I$47,'[1]Table Name'!$O$2:$Q$100,3,FALSE),FALSE)))</f>
        <v/>
      </c>
      <c r="J68" s="44" t="n"/>
      <c r="K68" s="45">
        <f>IF($B68="","",(VLOOKUP($B68,SELECTION!$B$10:$CC$50,VLOOKUP(K$47,'[1]Table Name'!$O$2:$Q$100,3,FALSE),FALSE)))</f>
        <v/>
      </c>
      <c r="L68" s="44" t="n"/>
      <c r="M68" s="45">
        <f>IF($B68="","",(VLOOKUP($B68,SELECTION!$B$10:$CC$50,VLOOKUP(M$47,'[1]Table Name'!$O$2:$Q$100,3,FALSE),FALSE)))</f>
        <v/>
      </c>
      <c r="N68" s="44" t="n"/>
      <c r="O68" s="51">
        <f>IF($B68="","",(VLOOKUP($B68,SELECTION!$B$10:$CC$50,VLOOKUP(Y$9,'[1]Table Name'!$O$2:$Q$100,3,FALSE),FALSE)))</f>
        <v/>
      </c>
      <c r="P68" s="44" t="n"/>
      <c r="Q68" s="45">
        <f>IF($B68="","",(VLOOKUP($B68,SELECTION!$B$10:$CC$50,VLOOKUP(Q$47,'[1]Table Name'!$O$2:$Q$100,3,FALSE),FALSE)))</f>
        <v/>
      </c>
      <c r="R68" s="43" t="n"/>
      <c r="S68" s="44" t="n"/>
      <c r="T68" s="45" t="n"/>
      <c r="U68" s="44" t="n"/>
      <c r="V68" s="49">
        <f>VLOOKUP($D68,#REF!,14,FALSE)</f>
        <v/>
      </c>
      <c r="W68" s="44" t="n"/>
      <c r="X68" s="49">
        <f>VLOOKUP($D68,#REF!,15,FALSE)</f>
        <v/>
      </c>
      <c r="Y68" s="44" t="n"/>
      <c r="Z68" s="45">
        <f>'HCAD Cost'!Z68:AB68</f>
        <v/>
      </c>
      <c r="AA68" s="43" t="n"/>
      <c r="AB68" s="44" t="n"/>
      <c r="AC68" s="45">
        <f>'HCAD Cost'!AC68:AE68</f>
        <v/>
      </c>
      <c r="AD68" s="43" t="n"/>
      <c r="AE68" s="44" t="n"/>
      <c r="AF68" s="45">
        <f>'HCAD Cost'!AF68:AH68</f>
        <v/>
      </c>
      <c r="AG68" s="43" t="n"/>
      <c r="AH68" s="44" t="n"/>
      <c r="AI68" s="55">
        <f>VLOOKUP($D68,#REF!,18,FALSE)</f>
        <v/>
      </c>
      <c r="AJ68" s="44" t="n"/>
      <c r="AK68" s="96">
        <f>SUM((O68*V68)*AI68)</f>
        <v/>
      </c>
      <c r="AL68" s="60" t="n"/>
    </row>
    <row r="69" hidden="1" outlineLevel="2" ht="30.75" customFormat="1" customHeight="1" s="12">
      <c r="B69" s="12">
        <f>SELECTION!B31</f>
        <v/>
      </c>
      <c r="D69" s="26">
        <f>IF($B69="","",(VLOOKUP($B69,SELECTION!$B$10:$CC$50,VLOOKUP(D$47,'[1]Table Name'!$O$2:$Q$100,3,FALSE),FALSE)))</f>
        <v/>
      </c>
      <c r="E69" s="45">
        <f>IF($B69="","",(VLOOKUP($B69,SELECTION!$B$10:$CC$50,VLOOKUP(E$47,'[1]Table Name'!$O$2:$Q$100,3,FALSE),FALSE)))</f>
        <v/>
      </c>
      <c r="F69" s="43" t="n"/>
      <c r="G69" s="43" t="n"/>
      <c r="H69" s="44" t="n"/>
      <c r="I69" s="45">
        <f>IF($B69="","",(VLOOKUP($B69,SELECTION!$B$10:$CC$50,VLOOKUP(I$47,'[1]Table Name'!$O$2:$Q$100,3,FALSE),FALSE)))</f>
        <v/>
      </c>
      <c r="J69" s="44" t="n"/>
      <c r="K69" s="45">
        <f>IF($B69="","",(VLOOKUP($B69,SELECTION!$B$10:$CC$50,VLOOKUP(K$47,'[1]Table Name'!$O$2:$Q$100,3,FALSE),FALSE)))</f>
        <v/>
      </c>
      <c r="L69" s="44" t="n"/>
      <c r="M69" s="45">
        <f>IF($B69="","",(VLOOKUP($B69,SELECTION!$B$10:$CC$50,VLOOKUP(M$47,'[1]Table Name'!$O$2:$Q$100,3,FALSE),FALSE)))</f>
        <v/>
      </c>
      <c r="N69" s="44" t="n"/>
      <c r="O69" s="51">
        <f>IF($B69="","",(VLOOKUP($B69,SELECTION!$B$10:$CC$50,VLOOKUP(Y$9,'[1]Table Name'!$O$2:$Q$100,3,FALSE),FALSE)))</f>
        <v/>
      </c>
      <c r="P69" s="44" t="n"/>
      <c r="Q69" s="45">
        <f>IF($B69="","",(VLOOKUP($B69,SELECTION!$B$10:$CC$50,VLOOKUP(Q$47,'[1]Table Name'!$O$2:$Q$100,3,FALSE),FALSE)))</f>
        <v/>
      </c>
      <c r="R69" s="43" t="n"/>
      <c r="S69" s="44" t="n"/>
      <c r="T69" s="45" t="n"/>
      <c r="U69" s="44" t="n"/>
      <c r="V69" s="49">
        <f>VLOOKUP($D69,#REF!,14,FALSE)</f>
        <v/>
      </c>
      <c r="W69" s="44" t="n"/>
      <c r="X69" s="49">
        <f>VLOOKUP($D69,#REF!,15,FALSE)</f>
        <v/>
      </c>
      <c r="Y69" s="44" t="n"/>
      <c r="Z69" s="45">
        <f>'HCAD Cost'!Z69:AB69</f>
        <v/>
      </c>
      <c r="AA69" s="43" t="n"/>
      <c r="AB69" s="44" t="n"/>
      <c r="AC69" s="45">
        <f>'HCAD Cost'!AC69:AE69</f>
        <v/>
      </c>
      <c r="AD69" s="43" t="n"/>
      <c r="AE69" s="44" t="n"/>
      <c r="AF69" s="45">
        <f>'HCAD Cost'!AF69:AH69</f>
        <v/>
      </c>
      <c r="AG69" s="43" t="n"/>
      <c r="AH69" s="44" t="n"/>
      <c r="AI69" s="55">
        <f>VLOOKUP($D69,#REF!,18,FALSE)</f>
        <v/>
      </c>
      <c r="AJ69" s="44" t="n"/>
      <c r="AK69" s="96">
        <f>SUM((O69*V69)*AI69)</f>
        <v/>
      </c>
      <c r="AL69" s="60" t="n"/>
    </row>
    <row r="70" hidden="1" outlineLevel="2" ht="30.75" customFormat="1" customHeight="1" s="12">
      <c r="B70" s="12">
        <f>SELECTION!B32</f>
        <v/>
      </c>
      <c r="D70" s="26">
        <f>IF($B70="","",(VLOOKUP($B70,SELECTION!$B$10:$CC$50,VLOOKUP(D$47,'[1]Table Name'!$O$2:$Q$100,3,FALSE),FALSE)))</f>
        <v/>
      </c>
      <c r="E70" s="45">
        <f>IF($B70="","",(VLOOKUP($B70,SELECTION!$B$10:$CC$50,VLOOKUP(E$47,'[1]Table Name'!$O$2:$Q$100,3,FALSE),FALSE)))</f>
        <v/>
      </c>
      <c r="F70" s="43" t="n"/>
      <c r="G70" s="43" t="n"/>
      <c r="H70" s="44" t="n"/>
      <c r="I70" s="45">
        <f>IF($B70="","",(VLOOKUP($B70,SELECTION!$B$10:$CC$50,VLOOKUP(I$47,'[1]Table Name'!$O$2:$Q$100,3,FALSE),FALSE)))</f>
        <v/>
      </c>
      <c r="J70" s="44" t="n"/>
      <c r="K70" s="45">
        <f>IF($B70="","",(VLOOKUP($B70,SELECTION!$B$10:$CC$50,VLOOKUP(K$47,'[1]Table Name'!$O$2:$Q$100,3,FALSE),FALSE)))</f>
        <v/>
      </c>
      <c r="L70" s="44" t="n"/>
      <c r="M70" s="45">
        <f>IF($B70="","",(VLOOKUP($B70,SELECTION!$B$10:$CC$50,VLOOKUP(M$47,'[1]Table Name'!$O$2:$Q$100,3,FALSE),FALSE)))</f>
        <v/>
      </c>
      <c r="N70" s="44" t="n"/>
      <c r="O70" s="51">
        <f>IF($B70="","",(VLOOKUP($B70,SELECTION!$B$10:$CC$50,VLOOKUP(Y$9,'[1]Table Name'!$O$2:$Q$100,3,FALSE),FALSE)))</f>
        <v/>
      </c>
      <c r="P70" s="44" t="n"/>
      <c r="Q70" s="45">
        <f>IF($B70="","",(VLOOKUP($B70,SELECTION!$B$10:$CC$50,VLOOKUP(Q$47,'[1]Table Name'!$O$2:$Q$100,3,FALSE),FALSE)))</f>
        <v/>
      </c>
      <c r="R70" s="43" t="n"/>
      <c r="S70" s="44" t="n"/>
      <c r="T70" s="45" t="n"/>
      <c r="U70" s="44" t="n"/>
      <c r="V70" s="49">
        <f>VLOOKUP($D70,#REF!,14,FALSE)</f>
        <v/>
      </c>
      <c r="W70" s="44" t="n"/>
      <c r="X70" s="49">
        <f>VLOOKUP($D70,#REF!,15,FALSE)</f>
        <v/>
      </c>
      <c r="Y70" s="44" t="n"/>
      <c r="Z70" s="45">
        <f>'HCAD Cost'!Z70:AB70</f>
        <v/>
      </c>
      <c r="AA70" s="43" t="n"/>
      <c r="AB70" s="44" t="n"/>
      <c r="AC70" s="45">
        <f>'HCAD Cost'!AC70:AE70</f>
        <v/>
      </c>
      <c r="AD70" s="43" t="n"/>
      <c r="AE70" s="44" t="n"/>
      <c r="AF70" s="45">
        <f>'HCAD Cost'!AF70:AH70</f>
        <v/>
      </c>
      <c r="AG70" s="43" t="n"/>
      <c r="AH70" s="44" t="n"/>
      <c r="AI70" s="55">
        <f>VLOOKUP($D70,#REF!,18,FALSE)</f>
        <v/>
      </c>
      <c r="AJ70" s="44" t="n"/>
      <c r="AK70" s="96">
        <f>SUM((O70*V70)*AI70)</f>
        <v/>
      </c>
      <c r="AL70" s="60" t="n"/>
    </row>
    <row r="71" hidden="1" outlineLevel="2" ht="30.75" customFormat="1" customHeight="1" s="12">
      <c r="B71" s="12">
        <f>SELECTION!B33</f>
        <v/>
      </c>
      <c r="D71" s="26">
        <f>IF($B71="","",(VLOOKUP($B71,SELECTION!$B$10:$CC$50,VLOOKUP(D$47,'[1]Table Name'!$O$2:$Q$100,3,FALSE),FALSE)))</f>
        <v/>
      </c>
      <c r="E71" s="45">
        <f>IF($B71="","",(VLOOKUP($B71,SELECTION!$B$10:$CC$50,VLOOKUP(E$47,'[1]Table Name'!$O$2:$Q$100,3,FALSE),FALSE)))</f>
        <v/>
      </c>
      <c r="F71" s="43" t="n"/>
      <c r="G71" s="43" t="n"/>
      <c r="H71" s="44" t="n"/>
      <c r="I71" s="45">
        <f>IF($B71="","",(VLOOKUP($B71,SELECTION!$B$10:$CC$50,VLOOKUP(I$47,'[1]Table Name'!$O$2:$Q$100,3,FALSE),FALSE)))</f>
        <v/>
      </c>
      <c r="J71" s="44" t="n"/>
      <c r="K71" s="45">
        <f>IF($B71="","",(VLOOKUP($B71,SELECTION!$B$10:$CC$50,VLOOKUP(K$47,'[1]Table Name'!$O$2:$Q$100,3,FALSE),FALSE)))</f>
        <v/>
      </c>
      <c r="L71" s="44" t="n"/>
      <c r="M71" s="45">
        <f>IF($B71="","",(VLOOKUP($B71,SELECTION!$B$10:$CC$50,VLOOKUP(M$47,'[1]Table Name'!$O$2:$Q$100,3,FALSE),FALSE)))</f>
        <v/>
      </c>
      <c r="N71" s="44" t="n"/>
      <c r="O71" s="51">
        <f>IF($B71="","",(VLOOKUP($B71,SELECTION!$B$10:$CC$50,VLOOKUP(Y$9,'[1]Table Name'!$O$2:$Q$100,3,FALSE),FALSE)))</f>
        <v/>
      </c>
      <c r="P71" s="44" t="n"/>
      <c r="Q71" s="45">
        <f>IF($B71="","",(VLOOKUP($B71,SELECTION!$B$10:$CC$50,VLOOKUP(Q$47,'[1]Table Name'!$O$2:$Q$100,3,FALSE),FALSE)))</f>
        <v/>
      </c>
      <c r="R71" s="43" t="n"/>
      <c r="S71" s="44" t="n"/>
      <c r="T71" s="45" t="n"/>
      <c r="U71" s="44" t="n"/>
      <c r="V71" s="49">
        <f>VLOOKUP($D71,#REF!,14,FALSE)</f>
        <v/>
      </c>
      <c r="W71" s="44" t="n"/>
      <c r="X71" s="49">
        <f>VLOOKUP($D71,#REF!,15,FALSE)</f>
        <v/>
      </c>
      <c r="Y71" s="44" t="n"/>
      <c r="Z71" s="45">
        <f>'HCAD Cost'!Z71:AB71</f>
        <v/>
      </c>
      <c r="AA71" s="43" t="n"/>
      <c r="AB71" s="44" t="n"/>
      <c r="AC71" s="45">
        <f>'HCAD Cost'!AC71:AE71</f>
        <v/>
      </c>
      <c r="AD71" s="43" t="n"/>
      <c r="AE71" s="44" t="n"/>
      <c r="AF71" s="45">
        <f>'HCAD Cost'!AF71:AH71</f>
        <v/>
      </c>
      <c r="AG71" s="43" t="n"/>
      <c r="AH71" s="44" t="n"/>
      <c r="AI71" s="55">
        <f>VLOOKUP($D71,#REF!,18,FALSE)</f>
        <v/>
      </c>
      <c r="AJ71" s="44" t="n"/>
      <c r="AK71" s="96">
        <f>SUM((O71*V71)*AI71)</f>
        <v/>
      </c>
      <c r="AL71" s="60" t="n"/>
    </row>
    <row r="72" hidden="1" outlineLevel="2" ht="30.75" customFormat="1" customHeight="1" s="12">
      <c r="B72" s="12">
        <f>SELECTION!B34</f>
        <v/>
      </c>
      <c r="D72" s="26">
        <f>IF($B72="","",(VLOOKUP($B72,SELECTION!$B$10:$CC$50,VLOOKUP(D$47,'[1]Table Name'!$O$2:$Q$100,3,FALSE),FALSE)))</f>
        <v/>
      </c>
      <c r="E72" s="45">
        <f>IF($B72="","",(VLOOKUP($B72,SELECTION!$B$10:$CC$50,VLOOKUP(E$47,'[1]Table Name'!$O$2:$Q$100,3,FALSE),FALSE)))</f>
        <v/>
      </c>
      <c r="F72" s="43" t="n"/>
      <c r="G72" s="43" t="n"/>
      <c r="H72" s="44" t="n"/>
      <c r="I72" s="45">
        <f>IF($B72="","",(VLOOKUP($B72,SELECTION!$B$10:$CC$50,VLOOKUP(I$47,'[1]Table Name'!$O$2:$Q$100,3,FALSE),FALSE)))</f>
        <v/>
      </c>
      <c r="J72" s="44" t="n"/>
      <c r="K72" s="45">
        <f>IF($B72="","",(VLOOKUP($B72,SELECTION!$B$10:$CC$50,VLOOKUP(K$47,'[1]Table Name'!$O$2:$Q$100,3,FALSE),FALSE)))</f>
        <v/>
      </c>
      <c r="L72" s="44" t="n"/>
      <c r="M72" s="45">
        <f>IF($B72="","",(VLOOKUP($B72,SELECTION!$B$10:$CC$50,VLOOKUP(M$47,'[1]Table Name'!$O$2:$Q$100,3,FALSE),FALSE)))</f>
        <v/>
      </c>
      <c r="N72" s="44" t="n"/>
      <c r="O72" s="51">
        <f>IF($B72="","",(VLOOKUP($B72,SELECTION!$B$10:$CC$50,VLOOKUP(Y$9,'[1]Table Name'!$O$2:$Q$100,3,FALSE),FALSE)))</f>
        <v/>
      </c>
      <c r="P72" s="44" t="n"/>
      <c r="Q72" s="45">
        <f>IF($B72="","",(VLOOKUP($B72,SELECTION!$B$10:$CC$50,VLOOKUP(Q$47,'[1]Table Name'!$O$2:$Q$100,3,FALSE),FALSE)))</f>
        <v/>
      </c>
      <c r="R72" s="43" t="n"/>
      <c r="S72" s="44" t="n"/>
      <c r="T72" s="45" t="n"/>
      <c r="U72" s="44" t="n"/>
      <c r="V72" s="49">
        <f>VLOOKUP($D72,#REF!,14,FALSE)</f>
        <v/>
      </c>
      <c r="W72" s="44" t="n"/>
      <c r="X72" s="49">
        <f>VLOOKUP($D72,#REF!,15,FALSE)</f>
        <v/>
      </c>
      <c r="Y72" s="44" t="n"/>
      <c r="Z72" s="45">
        <f>'HCAD Cost'!Z72:AB72</f>
        <v/>
      </c>
      <c r="AA72" s="43" t="n"/>
      <c r="AB72" s="44" t="n"/>
      <c r="AC72" s="45">
        <f>'HCAD Cost'!AC72:AE72</f>
        <v/>
      </c>
      <c r="AD72" s="43" t="n"/>
      <c r="AE72" s="44" t="n"/>
      <c r="AF72" s="45">
        <f>'HCAD Cost'!AF72:AH72</f>
        <v/>
      </c>
      <c r="AG72" s="43" t="n"/>
      <c r="AH72" s="44" t="n"/>
      <c r="AI72" s="55">
        <f>VLOOKUP($D72,#REF!,18,FALSE)</f>
        <v/>
      </c>
      <c r="AJ72" s="44" t="n"/>
      <c r="AK72" s="96">
        <f>SUM((O72*V72)*AI72)</f>
        <v/>
      </c>
      <c r="AL72" s="60" t="n"/>
    </row>
    <row r="73" hidden="1" outlineLevel="2" ht="30.75" customFormat="1" customHeight="1" s="12">
      <c r="B73" s="12">
        <f>SELECTION!B35</f>
        <v/>
      </c>
      <c r="D73" s="26">
        <f>IF($B73="","",(VLOOKUP($B73,SELECTION!$B$10:$CC$50,VLOOKUP(D$47,'[1]Table Name'!$O$2:$Q$100,3,FALSE),FALSE)))</f>
        <v/>
      </c>
      <c r="E73" s="45">
        <f>IF($B73="","",(VLOOKUP($B73,SELECTION!$B$10:$CC$50,VLOOKUP(E$47,'[1]Table Name'!$O$2:$Q$100,3,FALSE),FALSE)))</f>
        <v/>
      </c>
      <c r="F73" s="43" t="n"/>
      <c r="G73" s="43" t="n"/>
      <c r="H73" s="44" t="n"/>
      <c r="I73" s="45">
        <f>IF($B73="","",(VLOOKUP($B73,SELECTION!$B$10:$CC$50,VLOOKUP(I$47,'[1]Table Name'!$O$2:$Q$100,3,FALSE),FALSE)))</f>
        <v/>
      </c>
      <c r="J73" s="44" t="n"/>
      <c r="K73" s="45">
        <f>IF($B73="","",(VLOOKUP($B73,SELECTION!$B$10:$CC$50,VLOOKUP(K$47,'[1]Table Name'!$O$2:$Q$100,3,FALSE),FALSE)))</f>
        <v/>
      </c>
      <c r="L73" s="44" t="n"/>
      <c r="M73" s="45">
        <f>IF($B73="","",(VLOOKUP($B73,SELECTION!$B$10:$CC$50,VLOOKUP(M$47,'[1]Table Name'!$O$2:$Q$100,3,FALSE),FALSE)))</f>
        <v/>
      </c>
      <c r="N73" s="44" t="n"/>
      <c r="O73" s="51">
        <f>IF($B73="","",(VLOOKUP($B73,SELECTION!$B$10:$CC$50,VLOOKUP(Y$9,'[1]Table Name'!$O$2:$Q$100,3,FALSE),FALSE)))</f>
        <v/>
      </c>
      <c r="P73" s="44" t="n"/>
      <c r="Q73" s="45">
        <f>IF($B73="","",(VLOOKUP($B73,SELECTION!$B$10:$CC$50,VLOOKUP(Q$47,'[1]Table Name'!$O$2:$Q$100,3,FALSE),FALSE)))</f>
        <v/>
      </c>
      <c r="R73" s="43" t="n"/>
      <c r="S73" s="44" t="n"/>
      <c r="T73" s="45" t="n"/>
      <c r="U73" s="44" t="n"/>
      <c r="V73" s="49">
        <f>VLOOKUP($D73,#REF!,14,FALSE)</f>
        <v/>
      </c>
      <c r="W73" s="44" t="n"/>
      <c r="X73" s="49">
        <f>VLOOKUP($D73,#REF!,15,FALSE)</f>
        <v/>
      </c>
      <c r="Y73" s="44" t="n"/>
      <c r="Z73" s="45">
        <f>'HCAD Cost'!Z73:AB73</f>
        <v/>
      </c>
      <c r="AA73" s="43" t="n"/>
      <c r="AB73" s="44" t="n"/>
      <c r="AC73" s="45">
        <f>'HCAD Cost'!AC73:AE73</f>
        <v/>
      </c>
      <c r="AD73" s="43" t="n"/>
      <c r="AE73" s="44" t="n"/>
      <c r="AF73" s="45">
        <f>'HCAD Cost'!AF73:AH73</f>
        <v/>
      </c>
      <c r="AG73" s="43" t="n"/>
      <c r="AH73" s="44" t="n"/>
      <c r="AI73" s="55">
        <f>VLOOKUP($D73,#REF!,18,FALSE)</f>
        <v/>
      </c>
      <c r="AJ73" s="44" t="n"/>
      <c r="AK73" s="96">
        <f>SUM((O73*V73)*AI73)</f>
        <v/>
      </c>
      <c r="AL73" s="60" t="n"/>
    </row>
    <row r="74" hidden="1" outlineLevel="2" ht="30.75" customFormat="1" customHeight="1" s="12">
      <c r="B74" s="12">
        <f>SELECTION!B36</f>
        <v/>
      </c>
      <c r="D74" s="26">
        <f>IF($B74="","",(VLOOKUP($B74,SELECTION!$B$10:$CC$50,VLOOKUP(D$47,'[1]Table Name'!$O$2:$Q$100,3,FALSE),FALSE)))</f>
        <v/>
      </c>
      <c r="E74" s="45">
        <f>IF($B74="","",(VLOOKUP($B74,SELECTION!$B$10:$CC$50,VLOOKUP(E$47,'[1]Table Name'!$O$2:$Q$100,3,FALSE),FALSE)))</f>
        <v/>
      </c>
      <c r="F74" s="43" t="n"/>
      <c r="G74" s="43" t="n"/>
      <c r="H74" s="44" t="n"/>
      <c r="I74" s="45">
        <f>IF($B74="","",(VLOOKUP($B74,SELECTION!$B$10:$CC$50,VLOOKUP(I$47,'[1]Table Name'!$O$2:$Q$100,3,FALSE),FALSE)))</f>
        <v/>
      </c>
      <c r="J74" s="44" t="n"/>
      <c r="K74" s="45">
        <f>IF($B74="","",(VLOOKUP($B74,SELECTION!$B$10:$CC$50,VLOOKUP(K$47,'[1]Table Name'!$O$2:$Q$100,3,FALSE),FALSE)))</f>
        <v/>
      </c>
      <c r="L74" s="44" t="n"/>
      <c r="M74" s="45">
        <f>IF($B74="","",(VLOOKUP($B74,SELECTION!$B$10:$CC$50,VLOOKUP(M$47,'[1]Table Name'!$O$2:$Q$100,3,FALSE),FALSE)))</f>
        <v/>
      </c>
      <c r="N74" s="44" t="n"/>
      <c r="O74" s="51">
        <f>IF($B74="","",(VLOOKUP($B74,SELECTION!$B$10:$CC$50,VLOOKUP(Y$9,'[1]Table Name'!$O$2:$Q$100,3,FALSE),FALSE)))</f>
        <v/>
      </c>
      <c r="P74" s="44" t="n"/>
      <c r="Q74" s="45">
        <f>IF($B74="","",(VLOOKUP($B74,SELECTION!$B$10:$CC$50,VLOOKUP(Q$47,'[1]Table Name'!$O$2:$Q$100,3,FALSE),FALSE)))</f>
        <v/>
      </c>
      <c r="R74" s="43" t="n"/>
      <c r="S74" s="44" t="n"/>
      <c r="T74" s="45" t="n"/>
      <c r="U74" s="44" t="n"/>
      <c r="V74" s="49">
        <f>VLOOKUP($D74,#REF!,14,FALSE)</f>
        <v/>
      </c>
      <c r="W74" s="44" t="n"/>
      <c r="X74" s="49">
        <f>VLOOKUP($D74,#REF!,15,FALSE)</f>
        <v/>
      </c>
      <c r="Y74" s="44" t="n"/>
      <c r="Z74" s="45">
        <f>'HCAD Cost'!Z74:AB74</f>
        <v/>
      </c>
      <c r="AA74" s="43" t="n"/>
      <c r="AB74" s="44" t="n"/>
      <c r="AC74" s="45">
        <f>'HCAD Cost'!AC74:AE74</f>
        <v/>
      </c>
      <c r="AD74" s="43" t="n"/>
      <c r="AE74" s="44" t="n"/>
      <c r="AF74" s="45">
        <f>'HCAD Cost'!AF74:AH74</f>
        <v/>
      </c>
      <c r="AG74" s="43" t="n"/>
      <c r="AH74" s="44" t="n"/>
      <c r="AI74" s="55">
        <f>VLOOKUP($D74,#REF!,18,FALSE)</f>
        <v/>
      </c>
      <c r="AJ74" s="44" t="n"/>
      <c r="AK74" s="96">
        <f>SUM((O74*V74)*AI74)</f>
        <v/>
      </c>
      <c r="AL74" s="60" t="n"/>
    </row>
    <row r="75" hidden="1" outlineLevel="2" ht="30.75" customFormat="1" customHeight="1" s="12">
      <c r="B75" s="12">
        <f>SELECTION!B37</f>
        <v/>
      </c>
      <c r="D75" s="26">
        <f>IF($B75="","",(VLOOKUP($B75,SELECTION!$B$10:$CC$50,VLOOKUP(D$47,'[1]Table Name'!$O$2:$Q$100,3,FALSE),FALSE)))</f>
        <v/>
      </c>
      <c r="E75" s="45">
        <f>IF($B75="","",(VLOOKUP($B75,SELECTION!$B$10:$CC$50,VLOOKUP(E$47,'[1]Table Name'!$O$2:$Q$100,3,FALSE),FALSE)))</f>
        <v/>
      </c>
      <c r="F75" s="43" t="n"/>
      <c r="G75" s="43" t="n"/>
      <c r="H75" s="44" t="n"/>
      <c r="I75" s="45">
        <f>IF($B75="","",(VLOOKUP($B75,SELECTION!$B$10:$CC$50,VLOOKUP(I$47,'[1]Table Name'!$O$2:$Q$100,3,FALSE),FALSE)))</f>
        <v/>
      </c>
      <c r="J75" s="44" t="n"/>
      <c r="K75" s="45">
        <f>IF($B75="","",(VLOOKUP($B75,SELECTION!$B$10:$CC$50,VLOOKUP(K$47,'[1]Table Name'!$O$2:$Q$100,3,FALSE),FALSE)))</f>
        <v/>
      </c>
      <c r="L75" s="44" t="n"/>
      <c r="M75" s="45">
        <f>IF($B75="","",(VLOOKUP($B75,SELECTION!$B$10:$CC$50,VLOOKUP(M$47,'[1]Table Name'!$O$2:$Q$100,3,FALSE),FALSE)))</f>
        <v/>
      </c>
      <c r="N75" s="44" t="n"/>
      <c r="O75" s="51">
        <f>IF($B75="","",(VLOOKUP($B75,SELECTION!$B$10:$CC$50,VLOOKUP(Y$9,'[1]Table Name'!$O$2:$Q$100,3,FALSE),FALSE)))</f>
        <v/>
      </c>
      <c r="P75" s="44" t="n"/>
      <c r="Q75" s="45">
        <f>IF($B75="","",(VLOOKUP($B75,SELECTION!$B$10:$CC$50,VLOOKUP(Q$47,'[1]Table Name'!$O$2:$Q$100,3,FALSE),FALSE)))</f>
        <v/>
      </c>
      <c r="R75" s="43" t="n"/>
      <c r="S75" s="44" t="n"/>
      <c r="T75" s="45" t="n"/>
      <c r="U75" s="44" t="n"/>
      <c r="V75" s="49">
        <f>VLOOKUP($D75,#REF!,14,FALSE)</f>
        <v/>
      </c>
      <c r="W75" s="44" t="n"/>
      <c r="X75" s="49">
        <f>VLOOKUP($D75,#REF!,15,FALSE)</f>
        <v/>
      </c>
      <c r="Y75" s="44" t="n"/>
      <c r="Z75" s="45">
        <f>'HCAD Cost'!Z75:AB75</f>
        <v/>
      </c>
      <c r="AA75" s="43" t="n"/>
      <c r="AB75" s="44" t="n"/>
      <c r="AC75" s="45">
        <f>'HCAD Cost'!AC75:AE75</f>
        <v/>
      </c>
      <c r="AD75" s="43" t="n"/>
      <c r="AE75" s="44" t="n"/>
      <c r="AF75" s="45">
        <f>'HCAD Cost'!AF75:AH75</f>
        <v/>
      </c>
      <c r="AG75" s="43" t="n"/>
      <c r="AH75" s="44" t="n"/>
      <c r="AI75" s="55">
        <f>VLOOKUP($D75,#REF!,18,FALSE)</f>
        <v/>
      </c>
      <c r="AJ75" s="44" t="n"/>
      <c r="AK75" s="96">
        <f>SUM((O75*V75)*AI75)</f>
        <v/>
      </c>
      <c r="AL75" s="60" t="n"/>
    </row>
    <row r="76" hidden="1" outlineLevel="2" ht="30.75" customFormat="1" customHeight="1" s="12">
      <c r="B76" s="12">
        <f>SELECTION!B38</f>
        <v/>
      </c>
      <c r="D76" s="26">
        <f>IF($B76="","",(VLOOKUP($B76,SELECTION!$B$10:$CC$50,VLOOKUP(D$47,'[1]Table Name'!$O$2:$Q$100,3,FALSE),FALSE)))</f>
        <v/>
      </c>
      <c r="E76" s="45">
        <f>IF($B76="","",(VLOOKUP($B76,SELECTION!$B$10:$CC$50,VLOOKUP(E$47,'[1]Table Name'!$O$2:$Q$100,3,FALSE),FALSE)))</f>
        <v/>
      </c>
      <c r="F76" s="43" t="n"/>
      <c r="G76" s="43" t="n"/>
      <c r="H76" s="44" t="n"/>
      <c r="I76" s="45">
        <f>IF($B76="","",(VLOOKUP($B76,SELECTION!$B$10:$CC$50,VLOOKUP(I$47,'[1]Table Name'!$O$2:$Q$100,3,FALSE),FALSE)))</f>
        <v/>
      </c>
      <c r="J76" s="44" t="n"/>
      <c r="K76" s="45">
        <f>IF($B76="","",(VLOOKUP($B76,SELECTION!$B$10:$CC$50,VLOOKUP(K$47,'[1]Table Name'!$O$2:$Q$100,3,FALSE),FALSE)))</f>
        <v/>
      </c>
      <c r="L76" s="44" t="n"/>
      <c r="M76" s="45">
        <f>IF($B76="","",(VLOOKUP($B76,SELECTION!$B$10:$CC$50,VLOOKUP(M$47,'[1]Table Name'!$O$2:$Q$100,3,FALSE),FALSE)))</f>
        <v/>
      </c>
      <c r="N76" s="44" t="n"/>
      <c r="O76" s="51">
        <f>IF($B76="","",(VLOOKUP($B76,SELECTION!$B$10:$CC$50,VLOOKUP(Y$9,'[1]Table Name'!$O$2:$Q$100,3,FALSE),FALSE)))</f>
        <v/>
      </c>
      <c r="P76" s="44" t="n"/>
      <c r="Q76" s="45">
        <f>IF($B76="","",(VLOOKUP($B76,SELECTION!$B$10:$CC$50,VLOOKUP(Q$47,'[1]Table Name'!$O$2:$Q$100,3,FALSE),FALSE)))</f>
        <v/>
      </c>
      <c r="R76" s="43" t="n"/>
      <c r="S76" s="44" t="n"/>
      <c r="T76" s="45" t="n"/>
      <c r="U76" s="44" t="n"/>
      <c r="V76" s="49">
        <f>VLOOKUP($D76,#REF!,14,FALSE)</f>
        <v/>
      </c>
      <c r="W76" s="44" t="n"/>
      <c r="X76" s="49">
        <f>VLOOKUP($D76,#REF!,15,FALSE)</f>
        <v/>
      </c>
      <c r="Y76" s="44" t="n"/>
      <c r="Z76" s="45">
        <f>'HCAD Cost'!Z76:AB76</f>
        <v/>
      </c>
      <c r="AA76" s="43" t="n"/>
      <c r="AB76" s="44" t="n"/>
      <c r="AC76" s="45">
        <f>'HCAD Cost'!AC76:AE76</f>
        <v/>
      </c>
      <c r="AD76" s="43" t="n"/>
      <c r="AE76" s="44" t="n"/>
      <c r="AF76" s="45">
        <f>'HCAD Cost'!AF76:AH76</f>
        <v/>
      </c>
      <c r="AG76" s="43" t="n"/>
      <c r="AH76" s="44" t="n"/>
      <c r="AI76" s="55">
        <f>VLOOKUP($D76,#REF!,18,FALSE)</f>
        <v/>
      </c>
      <c r="AJ76" s="44" t="n"/>
      <c r="AK76" s="96">
        <f>SUM((O76*V76)*AI76)</f>
        <v/>
      </c>
      <c r="AL76" s="60" t="n"/>
    </row>
    <row r="77" hidden="1" outlineLevel="2" ht="30.75" customFormat="1" customHeight="1" s="12">
      <c r="B77" s="12">
        <f>SELECTION!B39</f>
        <v/>
      </c>
      <c r="D77" s="26">
        <f>IF($B77="","",(VLOOKUP($B77,SELECTION!$B$10:$CC$50,VLOOKUP(D$47,'[1]Table Name'!$O$2:$Q$100,3,FALSE),FALSE)))</f>
        <v/>
      </c>
      <c r="E77" s="45">
        <f>IF($B77="","",(VLOOKUP($B77,SELECTION!$B$10:$CC$50,VLOOKUP(E$47,'[1]Table Name'!$O$2:$Q$100,3,FALSE),FALSE)))</f>
        <v/>
      </c>
      <c r="F77" s="43" t="n"/>
      <c r="G77" s="43" t="n"/>
      <c r="H77" s="44" t="n"/>
      <c r="I77" s="45">
        <f>IF($B77="","",(VLOOKUP($B77,SELECTION!$B$10:$CC$50,VLOOKUP(I$47,'[1]Table Name'!$O$2:$Q$100,3,FALSE),FALSE)))</f>
        <v/>
      </c>
      <c r="J77" s="44" t="n"/>
      <c r="K77" s="45">
        <f>IF($B77="","",(VLOOKUP($B77,SELECTION!$B$10:$CC$50,VLOOKUP(K$47,'[1]Table Name'!$O$2:$Q$100,3,FALSE),FALSE)))</f>
        <v/>
      </c>
      <c r="L77" s="44" t="n"/>
      <c r="M77" s="45">
        <f>IF($B77="","",(VLOOKUP($B77,SELECTION!$B$10:$CC$50,VLOOKUP(M$47,'[1]Table Name'!$O$2:$Q$100,3,FALSE),FALSE)))</f>
        <v/>
      </c>
      <c r="N77" s="44" t="n"/>
      <c r="O77" s="51">
        <f>IF($B77="","",(VLOOKUP($B77,SELECTION!$B$10:$CC$50,VLOOKUP(Y$9,'[1]Table Name'!$O$2:$Q$100,3,FALSE),FALSE)))</f>
        <v/>
      </c>
      <c r="P77" s="44" t="n"/>
      <c r="Q77" s="45">
        <f>IF($B77="","",(VLOOKUP($B77,SELECTION!$B$10:$CC$50,VLOOKUP(Q$47,'[1]Table Name'!$O$2:$Q$100,3,FALSE),FALSE)))</f>
        <v/>
      </c>
      <c r="R77" s="43" t="n"/>
      <c r="S77" s="44" t="n"/>
      <c r="T77" s="45" t="n"/>
      <c r="U77" s="44" t="n"/>
      <c r="V77" s="49">
        <f>IF($B77="","",(AK77/AI77)/O77)</f>
        <v/>
      </c>
      <c r="W77" s="44" t="n"/>
      <c r="X77" s="49">
        <f>V77</f>
        <v/>
      </c>
      <c r="Y77" s="44" t="n"/>
      <c r="Z77" s="45" t="n"/>
      <c r="AA77" s="43" t="n"/>
      <c r="AB77" s="44" t="n"/>
      <c r="AC77" s="45" t="n"/>
      <c r="AD77" s="43" t="n"/>
      <c r="AE77" s="44" t="n"/>
      <c r="AF77" s="45" t="n"/>
      <c r="AG77" s="43" t="n"/>
      <c r="AH77" s="44" t="n"/>
      <c r="AI77" s="55">
        <f>IF($B77="","",1-VALUE((VLOOKUP($B77,SELECTION!$B$10:$CC$50,VLOOKUP(AI$41,'[1]Table Name'!$O$2:$Q$100,3,FALSE),FALSE))))</f>
        <v/>
      </c>
      <c r="AJ77" s="44" t="n"/>
      <c r="AK77" s="96">
        <f>SUM((O77*V77)*AI77)</f>
        <v/>
      </c>
      <c r="AL77" s="60" t="n"/>
    </row>
    <row r="78" hidden="1" outlineLevel="2" ht="30.75" customFormat="1" customHeight="1" s="12">
      <c r="B78" s="12">
        <f>SELECTION!B40</f>
        <v/>
      </c>
      <c r="D78" s="26">
        <f>IF($B78="","",(VLOOKUP($B78,SELECTION!$B$10:$CC$50,VLOOKUP(D$47,'[1]Table Name'!$O$2:$Q$100,3,FALSE),FALSE)))</f>
        <v/>
      </c>
      <c r="E78" s="45">
        <f>IF($B78="","",(VLOOKUP($B78,SELECTION!$B$10:$CC$50,VLOOKUP(E$47,'[1]Table Name'!$O$2:$Q$100,3,FALSE),FALSE)))</f>
        <v/>
      </c>
      <c r="F78" s="43" t="n"/>
      <c r="G78" s="43" t="n"/>
      <c r="H78" s="44" t="n"/>
      <c r="I78" s="45">
        <f>IF($B78="","",(VLOOKUP($B78,SELECTION!$B$10:$CC$50,VLOOKUP(I$47,'[1]Table Name'!$O$2:$Q$100,3,FALSE),FALSE)))</f>
        <v/>
      </c>
      <c r="J78" s="44" t="n"/>
      <c r="K78" s="45">
        <f>IF($B78="","",(VLOOKUP($B78,SELECTION!$B$10:$CC$50,VLOOKUP(K$47,'[1]Table Name'!$O$2:$Q$100,3,FALSE),FALSE)))</f>
        <v/>
      </c>
      <c r="L78" s="44" t="n"/>
      <c r="M78" s="45">
        <f>IF($B78="","",(VLOOKUP($B78,SELECTION!$B$10:$CC$50,VLOOKUP(M$47,'[1]Table Name'!$O$2:$Q$100,3,FALSE),FALSE)))</f>
        <v/>
      </c>
      <c r="N78" s="44" t="n"/>
      <c r="O78" s="51">
        <f>IF($B78="","",(VLOOKUP($B78,SELECTION!$B$10:$CC$50,VLOOKUP(Y$9,'[1]Table Name'!$O$2:$Q$100,3,FALSE),FALSE)))</f>
        <v/>
      </c>
      <c r="P78" s="44" t="n"/>
      <c r="Q78" s="45">
        <f>IF($B78="","",(VLOOKUP($B78,SELECTION!$B$10:$CC$50,VLOOKUP(Q$47,'[1]Table Name'!$O$2:$Q$100,3,FALSE),FALSE)))</f>
        <v/>
      </c>
      <c r="R78" s="43" t="n"/>
      <c r="S78" s="44" t="n"/>
      <c r="T78" s="45" t="n"/>
      <c r="U78" s="44" t="n"/>
      <c r="V78" s="49">
        <f>IF($B78="","",(AK78/AI78)/O78)</f>
        <v/>
      </c>
      <c r="W78" s="44" t="n"/>
      <c r="X78" s="49">
        <f>V78</f>
        <v/>
      </c>
      <c r="Y78" s="44" t="n"/>
      <c r="Z78" s="45" t="n"/>
      <c r="AA78" s="43" t="n"/>
      <c r="AB78" s="44" t="n"/>
      <c r="AC78" s="45" t="n"/>
      <c r="AD78" s="43" t="n"/>
      <c r="AE78" s="44" t="n"/>
      <c r="AF78" s="45" t="n"/>
      <c r="AG78" s="43" t="n"/>
      <c r="AH78" s="44" t="n"/>
      <c r="AI78" s="55">
        <f>IF($B78="","",1-VALUE((VLOOKUP($B78,SELECTION!$B$10:$CC$50,VLOOKUP(AI$41,'[1]Table Name'!$O$2:$Q$100,3,FALSE),FALSE))))</f>
        <v/>
      </c>
      <c r="AJ78" s="44" t="n"/>
      <c r="AK78" s="96">
        <f>SUM((O78*V78)*AI78)</f>
        <v/>
      </c>
      <c r="AL78" s="60" t="n"/>
    </row>
    <row r="79" hidden="1" outlineLevel="2" ht="30.75" customFormat="1" customHeight="1" s="12">
      <c r="B79" s="12">
        <f>SELECTION!B41</f>
        <v/>
      </c>
      <c r="D79" s="26">
        <f>IF($B79="","",(VLOOKUP($B79,SELECTION!$B$10:$CC$50,VLOOKUP(D$47,'[1]Table Name'!$O$2:$Q$100,3,FALSE),FALSE)))</f>
        <v/>
      </c>
      <c r="E79" s="45">
        <f>IF($B79="","",(VLOOKUP($B79,SELECTION!$B$10:$CC$50,VLOOKUP(E$47,'[1]Table Name'!$O$2:$Q$100,3,FALSE),FALSE)))</f>
        <v/>
      </c>
      <c r="F79" s="43" t="n"/>
      <c r="G79" s="43" t="n"/>
      <c r="H79" s="44" t="n"/>
      <c r="I79" s="45">
        <f>IF($B79="","",(VLOOKUP($B79,SELECTION!$B$10:$CC$50,VLOOKUP(I$47,'[1]Table Name'!$O$2:$Q$100,3,FALSE),FALSE)))</f>
        <v/>
      </c>
      <c r="J79" s="44" t="n"/>
      <c r="K79" s="45">
        <f>IF($B79="","",(VLOOKUP($B79,SELECTION!$B$10:$CC$50,VLOOKUP(K$47,'[1]Table Name'!$O$2:$Q$100,3,FALSE),FALSE)))</f>
        <v/>
      </c>
      <c r="L79" s="44" t="n"/>
      <c r="M79" s="45">
        <f>IF($B79="","",(VLOOKUP($B79,SELECTION!$B$10:$CC$50,VLOOKUP(M$47,'[1]Table Name'!$O$2:$Q$100,3,FALSE),FALSE)))</f>
        <v/>
      </c>
      <c r="N79" s="44" t="n"/>
      <c r="O79" s="51">
        <f>IF($B79="","",(VLOOKUP($B79,SELECTION!$B$10:$CC$50,VLOOKUP(Y$9,'[1]Table Name'!$O$2:$Q$100,3,FALSE),FALSE)))</f>
        <v/>
      </c>
      <c r="P79" s="44" t="n"/>
      <c r="Q79" s="45">
        <f>IF($B79="","",(VLOOKUP($B79,SELECTION!$B$10:$CC$50,VLOOKUP(Q$47,'[1]Table Name'!$O$2:$Q$100,3,FALSE),FALSE)))</f>
        <v/>
      </c>
      <c r="R79" s="43" t="n"/>
      <c r="S79" s="44" t="n"/>
      <c r="T79" s="45" t="n"/>
      <c r="U79" s="44" t="n"/>
      <c r="V79" s="49">
        <f>IF($B79="","",(AK79/AI79)/O79)</f>
        <v/>
      </c>
      <c r="W79" s="44" t="n"/>
      <c r="X79" s="49">
        <f>V79</f>
        <v/>
      </c>
      <c r="Y79" s="44" t="n"/>
      <c r="Z79" s="45" t="n"/>
      <c r="AA79" s="43" t="n"/>
      <c r="AB79" s="44" t="n"/>
      <c r="AC79" s="45" t="n"/>
      <c r="AD79" s="43" t="n"/>
      <c r="AE79" s="44" t="n"/>
      <c r="AF79" s="45" t="n"/>
      <c r="AG79" s="43" t="n"/>
      <c r="AH79" s="44" t="n"/>
      <c r="AI79" s="55">
        <f>IF($B79="","",1-VALUE((VLOOKUP($B79,SELECTION!$B$10:$CC$50,VLOOKUP(AI$41,'[1]Table Name'!$O$2:$Q$100,3,FALSE),FALSE))))</f>
        <v/>
      </c>
      <c r="AJ79" s="44" t="n"/>
      <c r="AK79" s="96">
        <f>SUM((O79*V79)*AI79)</f>
        <v/>
      </c>
      <c r="AL79" s="60" t="n"/>
    </row>
    <row r="80" hidden="1" outlineLevel="2" ht="30.75" customFormat="1" customHeight="1" s="12">
      <c r="B80" s="12">
        <f>SELECTION!B42</f>
        <v/>
      </c>
      <c r="D80" s="26">
        <f>IF($B80="","",(VLOOKUP($B80,SELECTION!$B$10:$CC$50,VLOOKUP(D$47,'[1]Table Name'!$O$2:$Q$100,3,FALSE),FALSE)))</f>
        <v/>
      </c>
      <c r="E80" s="45">
        <f>IF($B80="","",(VLOOKUP($B80,SELECTION!$B$10:$CC$50,VLOOKUP(E$47,'[1]Table Name'!$O$2:$Q$100,3,FALSE),FALSE)))</f>
        <v/>
      </c>
      <c r="F80" s="43" t="n"/>
      <c r="G80" s="43" t="n"/>
      <c r="H80" s="44" t="n"/>
      <c r="I80" s="45">
        <f>IF($B80="","",(VLOOKUP($B80,SELECTION!$B$10:$CC$50,VLOOKUP(I$47,'[1]Table Name'!$O$2:$Q$100,3,FALSE),FALSE)))</f>
        <v/>
      </c>
      <c r="J80" s="44" t="n"/>
      <c r="K80" s="45">
        <f>IF($B80="","",(VLOOKUP($B80,SELECTION!$B$10:$CC$50,VLOOKUP(K$47,'[1]Table Name'!$O$2:$Q$100,3,FALSE),FALSE)))</f>
        <v/>
      </c>
      <c r="L80" s="44" t="n"/>
      <c r="M80" s="45">
        <f>IF($B80="","",(VLOOKUP($B80,SELECTION!$B$10:$CC$50,VLOOKUP(M$47,'[1]Table Name'!$O$2:$Q$100,3,FALSE),FALSE)))</f>
        <v/>
      </c>
      <c r="N80" s="44" t="n"/>
      <c r="O80" s="51">
        <f>IF($B80="","",(VLOOKUP($B80,SELECTION!$B$10:$CC$50,VLOOKUP(Y$9,'[1]Table Name'!$O$2:$Q$100,3,FALSE),FALSE)))</f>
        <v/>
      </c>
      <c r="P80" s="44" t="n"/>
      <c r="Q80" s="45">
        <f>IF($B80="","",(VLOOKUP($B80,SELECTION!$B$10:$CC$50,VLOOKUP(Q$47,'[1]Table Name'!$O$2:$Q$100,3,FALSE),FALSE)))</f>
        <v/>
      </c>
      <c r="R80" s="43" t="n"/>
      <c r="S80" s="44" t="n"/>
      <c r="T80" s="45" t="n"/>
      <c r="U80" s="44" t="n"/>
      <c r="V80" s="49" t="n"/>
      <c r="W80" s="44" t="n"/>
      <c r="X80" s="49" t="n"/>
      <c r="Y80" s="44" t="n"/>
      <c r="Z80" s="45" t="n"/>
      <c r="AA80" s="43" t="n"/>
      <c r="AB80" s="44" t="n"/>
      <c r="AC80" s="45" t="n"/>
      <c r="AD80" s="43" t="n"/>
      <c r="AE80" s="44" t="n"/>
      <c r="AF80" s="45" t="n"/>
      <c r="AG80" s="43" t="n"/>
      <c r="AH80" s="44" t="n"/>
      <c r="AI80" s="55" t="n"/>
      <c r="AJ80" s="44" t="n"/>
      <c r="AK80" s="96">
        <f>SUM((O80*V80)*AI80)</f>
        <v/>
      </c>
      <c r="AL80" s="60" t="n"/>
    </row>
    <row r="81" hidden="1" outlineLevel="2" ht="30.75" customFormat="1" customHeight="1" s="12">
      <c r="B81" s="12">
        <f>SELECTION!B43</f>
        <v/>
      </c>
      <c r="D81" s="26">
        <f>IF($B81="","",(VLOOKUP($B81,SELECTION!$B$10:$CC$50,VLOOKUP(D$47,'[1]Table Name'!$O$2:$Q$100,3,FALSE),FALSE)))</f>
        <v/>
      </c>
      <c r="E81" s="45">
        <f>IF($B81="","",(VLOOKUP($B81,SELECTION!$B$10:$CC$50,VLOOKUP(E$47,'[1]Table Name'!$O$2:$Q$100,3,FALSE),FALSE)))</f>
        <v/>
      </c>
      <c r="F81" s="43" t="n"/>
      <c r="G81" s="43" t="n"/>
      <c r="H81" s="44" t="n"/>
      <c r="I81" s="45">
        <f>IF($B81="","",(VLOOKUP($B81,SELECTION!$B$10:$CC$50,VLOOKUP(I$47,'[1]Table Name'!$O$2:$Q$100,3,FALSE),FALSE)))</f>
        <v/>
      </c>
      <c r="J81" s="44" t="n"/>
      <c r="K81" s="45">
        <f>IF($B81="","",(VLOOKUP($B81,SELECTION!$B$10:$CC$50,VLOOKUP(K$47,'[1]Table Name'!$O$2:$Q$100,3,FALSE),FALSE)))</f>
        <v/>
      </c>
      <c r="L81" s="44" t="n"/>
      <c r="M81" s="45">
        <f>IF($B81="","",(VLOOKUP($B81,SELECTION!$B$10:$CC$50,VLOOKUP(M$47,'[1]Table Name'!$O$2:$Q$100,3,FALSE),FALSE)))</f>
        <v/>
      </c>
      <c r="N81" s="44" t="n"/>
      <c r="O81" s="51">
        <f>IF($B81="","",(VLOOKUP($B81,SELECTION!$B$10:$CC$50,VLOOKUP(Y$9,'[1]Table Name'!$O$2:$Q$100,3,FALSE),FALSE)))</f>
        <v/>
      </c>
      <c r="P81" s="44" t="n"/>
      <c r="Q81" s="45">
        <f>IF($B81="","",(VLOOKUP($B81,SELECTION!$B$10:$CC$50,VLOOKUP(Q$47,'[1]Table Name'!$O$2:$Q$100,3,FALSE),FALSE)))</f>
        <v/>
      </c>
      <c r="R81" s="43" t="n"/>
      <c r="S81" s="44" t="n"/>
      <c r="T81" s="45" t="n"/>
      <c r="U81" s="44" t="n"/>
      <c r="V81" s="49" t="n"/>
      <c r="W81" s="44" t="n"/>
      <c r="X81" s="49" t="n"/>
      <c r="Y81" s="44" t="n"/>
      <c r="Z81" s="45" t="n"/>
      <c r="AA81" s="43" t="n"/>
      <c r="AB81" s="44" t="n"/>
      <c r="AC81" s="45" t="n"/>
      <c r="AD81" s="43" t="n"/>
      <c r="AE81" s="44" t="n"/>
      <c r="AF81" s="45" t="n"/>
      <c r="AG81" s="43" t="n"/>
      <c r="AH81" s="44" t="n"/>
      <c r="AI81" s="55" t="n"/>
      <c r="AJ81" s="44" t="n"/>
      <c r="AK81" s="96">
        <f>SUM((O81*V81)*AI81)</f>
        <v/>
      </c>
      <c r="AL81" s="60" t="n"/>
    </row>
    <row r="82" hidden="1" outlineLevel="2" ht="30.75" customFormat="1" customHeight="1" s="12">
      <c r="B82" s="12">
        <f>SELECTION!B44</f>
        <v/>
      </c>
      <c r="D82" s="26">
        <f>IF($B82="","",(VLOOKUP($B82,SELECTION!$B$10:$CC$50,VLOOKUP(D$47,'[1]Table Name'!$O$2:$Q$100,3,FALSE),FALSE)))</f>
        <v/>
      </c>
      <c r="E82" s="45">
        <f>IF($B82="","",(VLOOKUP($B82,SELECTION!$B$10:$CC$50,VLOOKUP(E$47,'[1]Table Name'!$O$2:$Q$100,3,FALSE),FALSE)))</f>
        <v/>
      </c>
      <c r="F82" s="43" t="n"/>
      <c r="G82" s="43" t="n"/>
      <c r="H82" s="44" t="n"/>
      <c r="I82" s="45">
        <f>IF($B82="","",(VLOOKUP($B82,SELECTION!$B$10:$CC$50,VLOOKUP(I$47,'[1]Table Name'!$O$2:$Q$100,3,FALSE),FALSE)))</f>
        <v/>
      </c>
      <c r="J82" s="44" t="n"/>
      <c r="K82" s="45">
        <f>IF($B82="","",(VLOOKUP($B82,SELECTION!$B$10:$CC$50,VLOOKUP(K$47,'[1]Table Name'!$O$2:$Q$100,3,FALSE),FALSE)))</f>
        <v/>
      </c>
      <c r="L82" s="44" t="n"/>
      <c r="M82" s="45">
        <f>IF($B82="","",(VLOOKUP($B82,SELECTION!$B$10:$CC$50,VLOOKUP(M$47,'[1]Table Name'!$O$2:$Q$100,3,FALSE),FALSE)))</f>
        <v/>
      </c>
      <c r="N82" s="44" t="n"/>
      <c r="O82" s="51">
        <f>IF($B82="","",(VLOOKUP($B82,SELECTION!$B$10:$CC$50,VLOOKUP(Y$9,'[1]Table Name'!$O$2:$Q$100,3,FALSE),FALSE)))</f>
        <v/>
      </c>
      <c r="P82" s="44" t="n"/>
      <c r="Q82" s="45">
        <f>IF($B82="","",(VLOOKUP($B82,SELECTION!$B$10:$CC$50,VLOOKUP(Q$47,'[1]Table Name'!$O$2:$Q$100,3,FALSE),FALSE)))</f>
        <v/>
      </c>
      <c r="R82" s="43" t="n"/>
      <c r="S82" s="44" t="n"/>
      <c r="T82" s="45" t="n"/>
      <c r="U82" s="44" t="n"/>
      <c r="V82" s="49" t="n"/>
      <c r="W82" s="44" t="n"/>
      <c r="X82" s="49" t="n"/>
      <c r="Y82" s="44" t="n"/>
      <c r="Z82" s="45" t="n"/>
      <c r="AA82" s="43" t="n"/>
      <c r="AB82" s="44" t="n"/>
      <c r="AC82" s="45" t="n"/>
      <c r="AD82" s="43" t="n"/>
      <c r="AE82" s="44" t="n"/>
      <c r="AF82" s="45" t="n"/>
      <c r="AG82" s="43" t="n"/>
      <c r="AH82" s="44" t="n"/>
      <c r="AI82" s="55" t="n"/>
      <c r="AJ82" s="44" t="n"/>
      <c r="AK82" s="96">
        <f>SUM((O82*V82)*AI82)</f>
        <v/>
      </c>
      <c r="AL82" s="60" t="n"/>
    </row>
    <row r="83" hidden="1" outlineLevel="2" ht="30.75" customFormat="1" customHeight="1" s="12">
      <c r="B83" s="12">
        <f>SELECTION!B45</f>
        <v/>
      </c>
      <c r="D83" s="26">
        <f>IF($B83="","",(VLOOKUP($B83,SELECTION!$B$10:$CC$50,VLOOKUP(D$47,'[1]Table Name'!$O$2:$Q$100,3,FALSE),FALSE)))</f>
        <v/>
      </c>
      <c r="E83" s="45">
        <f>IF($B83="","",(VLOOKUP($B83,SELECTION!$B$10:$CC$50,VLOOKUP(E$47,'[1]Table Name'!$O$2:$Q$100,3,FALSE),FALSE)))</f>
        <v/>
      </c>
      <c r="F83" s="43" t="n"/>
      <c r="G83" s="43" t="n"/>
      <c r="H83" s="44" t="n"/>
      <c r="I83" s="45">
        <f>IF($B83="","",(VLOOKUP($B83,SELECTION!$B$10:$CC$50,VLOOKUP(I$47,'[1]Table Name'!$O$2:$Q$100,3,FALSE),FALSE)))</f>
        <v/>
      </c>
      <c r="J83" s="44" t="n"/>
      <c r="K83" s="45">
        <f>IF($B83="","",(VLOOKUP($B83,SELECTION!$B$10:$CC$50,VLOOKUP(K$47,'[1]Table Name'!$O$2:$Q$100,3,FALSE),FALSE)))</f>
        <v/>
      </c>
      <c r="L83" s="44" t="n"/>
      <c r="M83" s="45">
        <f>IF($B83="","",(VLOOKUP($B83,SELECTION!$B$10:$CC$50,VLOOKUP(M$47,'[1]Table Name'!$O$2:$Q$100,3,FALSE),FALSE)))</f>
        <v/>
      </c>
      <c r="N83" s="44" t="n"/>
      <c r="O83" s="51">
        <f>IF($B83="","",(VLOOKUP($B83,SELECTION!$B$10:$CC$50,VLOOKUP(Y$9,'[1]Table Name'!$O$2:$Q$100,3,FALSE),FALSE)))</f>
        <v/>
      </c>
      <c r="P83" s="44" t="n"/>
      <c r="Q83" s="45">
        <f>IF($B83="","",(VLOOKUP($B83,SELECTION!$B$10:$CC$50,VLOOKUP(Q$47,'[1]Table Name'!$O$2:$Q$100,3,FALSE),FALSE)))</f>
        <v/>
      </c>
      <c r="R83" s="43" t="n"/>
      <c r="S83" s="44" t="n"/>
      <c r="T83" s="45" t="n"/>
      <c r="U83" s="44" t="n"/>
      <c r="V83" s="49" t="n"/>
      <c r="W83" s="44" t="n"/>
      <c r="X83" s="49" t="n"/>
      <c r="Y83" s="44" t="n"/>
      <c r="Z83" s="45" t="n"/>
      <c r="AA83" s="43" t="n"/>
      <c r="AB83" s="44" t="n"/>
      <c r="AC83" s="45" t="n"/>
      <c r="AD83" s="43" t="n"/>
      <c r="AE83" s="44" t="n"/>
      <c r="AF83" s="45" t="n"/>
      <c r="AG83" s="43" t="n"/>
      <c r="AH83" s="44" t="n"/>
      <c r="AI83" s="55" t="n"/>
      <c r="AJ83" s="44" t="n"/>
      <c r="AK83" s="96">
        <f>SUM((O83*V83)*AI83)</f>
        <v/>
      </c>
      <c r="AL83" s="60" t="n"/>
    </row>
    <row r="84" hidden="1" outlineLevel="2" ht="18.75" customFormat="1" customHeight="1" s="12">
      <c r="B84" s="12">
        <f>SELECTION!B46</f>
        <v/>
      </c>
      <c r="D84" s="26">
        <f>IF($B84="","",(VLOOKUP($B84,SELECTION!$B$10:$CC$50,VLOOKUP(D$47,'[1]Table Name'!$O$2:$Q$100,3,FALSE),FALSE)))</f>
        <v/>
      </c>
      <c r="E84" s="45">
        <f>IF($B84="","",(VLOOKUP($B84,SELECTION!$B$10:$CC$50,VLOOKUP(E$47,'[1]Table Name'!$O$2:$Q$100,3,FALSE),FALSE)))</f>
        <v/>
      </c>
      <c r="F84" s="43" t="n"/>
      <c r="G84" s="43" t="n"/>
      <c r="H84" s="44" t="n"/>
      <c r="I84" s="45">
        <f>IF($B84="","",(VLOOKUP($B84,SELECTION!$B$10:$CC$50,VLOOKUP(I$47,'[1]Table Name'!$O$2:$Q$100,3,FALSE),FALSE)))</f>
        <v/>
      </c>
      <c r="J84" s="44" t="n"/>
      <c r="K84" s="45">
        <f>IF($B84="","",(VLOOKUP($B84,SELECTION!$B$10:$CC$50,VLOOKUP(K$47,'[1]Table Name'!$O$2:$Q$100,3,FALSE),FALSE)))</f>
        <v/>
      </c>
      <c r="L84" s="44" t="n"/>
      <c r="M84" s="45">
        <f>IF($B84="","",(VLOOKUP($B84,SELECTION!$B$10:$CC$50,VLOOKUP(M$47,'[1]Table Name'!$O$2:$Q$100,3,FALSE),FALSE)))</f>
        <v/>
      </c>
      <c r="N84" s="44" t="n"/>
      <c r="O84" s="51">
        <f>IF($B84="","",(VLOOKUP($B84,SELECTION!$B$10:$CC$50,VLOOKUP(Y$9,'[1]Table Name'!$O$2:$Q$100,3,FALSE),FALSE)))</f>
        <v/>
      </c>
      <c r="P84" s="44" t="n"/>
      <c r="Q84" s="45">
        <f>IF($B84="","",(VLOOKUP($B84,SELECTION!$B$10:$CC$50,VLOOKUP(Q$47,'[1]Table Name'!$O$2:$Q$100,3,FALSE),FALSE)))</f>
        <v/>
      </c>
      <c r="R84" s="43" t="n"/>
      <c r="S84" s="44" t="n"/>
      <c r="T84" s="45" t="n"/>
      <c r="U84" s="44" t="n"/>
      <c r="V84" s="49" t="n"/>
      <c r="W84" s="44" t="n"/>
      <c r="X84" s="49" t="n"/>
      <c r="Y84" s="44" t="n"/>
      <c r="Z84" s="45" t="n"/>
      <c r="AA84" s="43" t="n"/>
      <c r="AB84" s="44" t="n"/>
      <c r="AC84" s="45" t="n"/>
      <c r="AD84" s="43" t="n"/>
      <c r="AE84" s="44" t="n"/>
      <c r="AF84" s="45" t="n"/>
      <c r="AG84" s="43" t="n"/>
      <c r="AH84" s="44" t="n"/>
      <c r="AI84" s="55" t="n"/>
      <c r="AJ84" s="44" t="n"/>
      <c r="AK84" s="96">
        <f>SUM((O84*V84)*AI84)</f>
        <v/>
      </c>
      <c r="AL84" s="60" t="n"/>
    </row>
    <row r="85" collapsed="1" ht="30.75" customFormat="1" customHeight="1" s="12" thickBot="1">
      <c r="B85" s="12">
        <f>SELECTION!B47</f>
        <v/>
      </c>
      <c r="D85" s="27" t="n"/>
      <c r="E85" s="63" t="n"/>
      <c r="F85" s="64" t="n"/>
      <c r="G85" s="64" t="n"/>
      <c r="H85" s="65" t="n"/>
      <c r="I85" s="63" t="n"/>
      <c r="J85" s="65" t="n"/>
      <c r="K85" s="63" t="n"/>
      <c r="L85" s="65" t="n"/>
      <c r="M85" s="63" t="n"/>
      <c r="N85" s="65" t="n"/>
      <c r="O85" s="89">
        <f>IF($B85="","",(VLOOKUP($B85,SELECTION!$B$10:$CC$50,VLOOKUP(Y$9,'[1]Table Name'!$O$2:$Q$100,3,FALSE),FALSE)))</f>
        <v/>
      </c>
      <c r="P85" s="65" t="n"/>
      <c r="Q85" s="63">
        <f>IF($B85="","",(VLOOKUP($B85,SELECTION!$B$10:$CC$50,VLOOKUP(Q$47,'[1]Table Name'!$O$2:$Q$100,3,FALSE),FALSE)))</f>
        <v/>
      </c>
      <c r="R85" s="64" t="n"/>
      <c r="S85" s="65" t="n"/>
      <c r="T85" s="63" t="n"/>
      <c r="U85" s="65" t="n"/>
      <c r="V85" s="88" t="n"/>
      <c r="W85" s="65" t="n"/>
      <c r="X85" s="88" t="n"/>
      <c r="Y85" s="65" t="n"/>
      <c r="Z85" s="63" t="n"/>
      <c r="AA85" s="64" t="n"/>
      <c r="AB85" s="65" t="n"/>
      <c r="AC85" s="63" t="n"/>
      <c r="AD85" s="64" t="n"/>
      <c r="AE85" s="65" t="n"/>
      <c r="AF85" s="63" t="n"/>
      <c r="AG85" s="64" t="n"/>
      <c r="AH85" s="65" t="n"/>
      <c r="AI85" s="66" t="n"/>
      <c r="AJ85" s="65" t="n"/>
      <c r="AK85" s="96">
        <f>SUM((O85*V85)*AI85)</f>
        <v/>
      </c>
      <c r="AL85" s="60" t="n"/>
    </row>
    <row r="86" hidden="1" outlineLevel="1"/>
    <row r="87" collapsed="1"/>
    <row r="92">
      <c r="D92" s="68">
        <f>IF(B92="","",D38+1)</f>
        <v/>
      </c>
    </row>
    <row r="93">
      <c r="D93" s="68">
        <f>IF(B93="","",D92+1)</f>
        <v/>
      </c>
    </row>
    <row r="94">
      <c r="D94" s="68">
        <f>IF(B94="","",D93+1)</f>
        <v/>
      </c>
    </row>
    <row r="95">
      <c r="D95" s="68">
        <f>IF(B95="","",D94+1)</f>
        <v/>
      </c>
    </row>
    <row r="96">
      <c r="D96" s="68">
        <f>IF(B96="","",D95+1)</f>
        <v/>
      </c>
    </row>
    <row r="97">
      <c r="D97" s="68">
        <f>IF(B97="","",D96+1)</f>
        <v/>
      </c>
    </row>
    <row r="98">
      <c r="D98" s="68">
        <f>IF(B98="","",D97+1)</f>
        <v/>
      </c>
    </row>
    <row r="99">
      <c r="D99" s="68">
        <f>IF(B99="","",D98+1)</f>
        <v/>
      </c>
    </row>
    <row r="100">
      <c r="D100" s="68">
        <f>IF(B100="","",D99+1)</f>
        <v/>
      </c>
    </row>
    <row r="101">
      <c r="D101" s="68">
        <f>IF(B101="","",D100+1)</f>
        <v/>
      </c>
    </row>
    <row r="102">
      <c r="D102" s="68">
        <f>IF(B102="","",D101+1)</f>
        <v/>
      </c>
    </row>
    <row r="103">
      <c r="D103" s="68">
        <f>IF(B103="","",D102+1)</f>
        <v/>
      </c>
    </row>
  </sheetData>
  <mergeCells count="766">
    <mergeCell ref="AD34:AF34"/>
    <mergeCell ref="AF63:AH63"/>
    <mergeCell ref="AD28:AF28"/>
    <mergeCell ref="V73:W73"/>
    <mergeCell ref="Q78:S78"/>
    <mergeCell ref="AK62:AL62"/>
    <mergeCell ref="AD36:AF36"/>
    <mergeCell ref="AD30:AF30"/>
    <mergeCell ref="M79:N79"/>
    <mergeCell ref="X66:Y66"/>
    <mergeCell ref="Z68:AB68"/>
    <mergeCell ref="M70:N70"/>
    <mergeCell ref="M60:N60"/>
    <mergeCell ref="Q80:S80"/>
    <mergeCell ref="Z67:AB67"/>
    <mergeCell ref="K81:L81"/>
    <mergeCell ref="T62:U62"/>
    <mergeCell ref="AK51:AL51"/>
    <mergeCell ref="O63:P63"/>
    <mergeCell ref="E62:H62"/>
    <mergeCell ref="V84:W84"/>
    <mergeCell ref="I66:J66"/>
    <mergeCell ref="Z69:AB69"/>
    <mergeCell ref="M74:N74"/>
    <mergeCell ref="T34:V34"/>
    <mergeCell ref="O74:P74"/>
    <mergeCell ref="T28:V28"/>
    <mergeCell ref="T64:U64"/>
    <mergeCell ref="E64:H64"/>
    <mergeCell ref="AG42:AI42"/>
    <mergeCell ref="AI76:AJ76"/>
    <mergeCell ref="O55:P55"/>
    <mergeCell ref="T51:U51"/>
    <mergeCell ref="AK76:AL76"/>
    <mergeCell ref="E51:H51"/>
    <mergeCell ref="V51:W51"/>
    <mergeCell ref="X80:Y80"/>
    <mergeCell ref="E82:H82"/>
    <mergeCell ref="T30:V30"/>
    <mergeCell ref="T29:V29"/>
    <mergeCell ref="Q77:S77"/>
    <mergeCell ref="AC57:AE57"/>
    <mergeCell ref="AD29:AF29"/>
    <mergeCell ref="E65:H65"/>
    <mergeCell ref="O33:Q33"/>
    <mergeCell ref="AI77:AJ77"/>
    <mergeCell ref="AK77:AL77"/>
    <mergeCell ref="P24:Q24"/>
    <mergeCell ref="M50:N50"/>
    <mergeCell ref="T67:U67"/>
    <mergeCell ref="AK75:AL75"/>
    <mergeCell ref="AJ38:AL38"/>
    <mergeCell ref="P26:Q26"/>
    <mergeCell ref="AC58:AE58"/>
    <mergeCell ref="T82:U82"/>
    <mergeCell ref="Z62:AB62"/>
    <mergeCell ref="Z56:AB56"/>
    <mergeCell ref="I61:J61"/>
    <mergeCell ref="E75:H75"/>
    <mergeCell ref="Z64:AB64"/>
    <mergeCell ref="AG45:AI45"/>
    <mergeCell ref="Q59:S59"/>
    <mergeCell ref="Z51:AB51"/>
    <mergeCell ref="AJ33:AL33"/>
    <mergeCell ref="I54:J54"/>
    <mergeCell ref="AG37:AI37"/>
    <mergeCell ref="AI24:AJ24"/>
    <mergeCell ref="AK24:AL24"/>
    <mergeCell ref="Q61:S61"/>
    <mergeCell ref="V74:W74"/>
    <mergeCell ref="I56:J56"/>
    <mergeCell ref="AJ35:AL35"/>
    <mergeCell ref="X74:Y74"/>
    <mergeCell ref="K56:L56"/>
    <mergeCell ref="Q48:S48"/>
    <mergeCell ref="X68:Y68"/>
    <mergeCell ref="AI26:AJ26"/>
    <mergeCell ref="E33:N33"/>
    <mergeCell ref="AK26:AL26"/>
    <mergeCell ref="G25:O25"/>
    <mergeCell ref="O51:P51"/>
    <mergeCell ref="AD42:AF42"/>
    <mergeCell ref="AC70:AE70"/>
    <mergeCell ref="X76:Y76"/>
    <mergeCell ref="E35:N35"/>
    <mergeCell ref="O71:P71"/>
    <mergeCell ref="AF77:AH77"/>
    <mergeCell ref="O58:P58"/>
    <mergeCell ref="AK65:AL65"/>
    <mergeCell ref="Z77:AB77"/>
    <mergeCell ref="X69:Y69"/>
    <mergeCell ref="AA43:AC43"/>
    <mergeCell ref="M76:N76"/>
    <mergeCell ref="O76:P76"/>
    <mergeCell ref="T72:U72"/>
    <mergeCell ref="O73:P73"/>
    <mergeCell ref="AC71:AE71"/>
    <mergeCell ref="T42:V42"/>
    <mergeCell ref="I59:J59"/>
    <mergeCell ref="Z75:AB75"/>
    <mergeCell ref="V65:W65"/>
    <mergeCell ref="T57:U57"/>
    <mergeCell ref="T44:V44"/>
    <mergeCell ref="O41:Q41"/>
    <mergeCell ref="O77:P77"/>
    <mergeCell ref="O35:Q35"/>
    <mergeCell ref="K54:L54"/>
    <mergeCell ref="O43:Q43"/>
    <mergeCell ref="Y25:AA25"/>
    <mergeCell ref="AI83:AJ83"/>
    <mergeCell ref="T58:U58"/>
    <mergeCell ref="AC18:AG18"/>
    <mergeCell ref="AK83:AL83"/>
    <mergeCell ref="AC85:AE85"/>
    <mergeCell ref="T54:U54"/>
    <mergeCell ref="Q49:S49"/>
    <mergeCell ref="AD32:AF32"/>
    <mergeCell ref="AC60:AE60"/>
    <mergeCell ref="V26:X26"/>
    <mergeCell ref="AI85:AJ85"/>
    <mergeCell ref="AB9:AC9"/>
    <mergeCell ref="T83:U83"/>
    <mergeCell ref="O59:P59"/>
    <mergeCell ref="AJ41:AL41"/>
    <mergeCell ref="I62:J62"/>
    <mergeCell ref="V49:W49"/>
    <mergeCell ref="T85:U85"/>
    <mergeCell ref="Z65:AB65"/>
    <mergeCell ref="T60:U60"/>
    <mergeCell ref="O61:P61"/>
    <mergeCell ref="AG38:AI38"/>
    <mergeCell ref="T84:U84"/>
    <mergeCell ref="AI47:AJ47"/>
    <mergeCell ref="AJ43:AL43"/>
    <mergeCell ref="E84:H84"/>
    <mergeCell ref="O48:P48"/>
    <mergeCell ref="I64:J64"/>
    <mergeCell ref="E78:H78"/>
    <mergeCell ref="I51:J51"/>
    <mergeCell ref="Q62:S62"/>
    <mergeCell ref="AG40:AI40"/>
    <mergeCell ref="K57:L57"/>
    <mergeCell ref="AC78:AE78"/>
    <mergeCell ref="Q54:S54"/>
    <mergeCell ref="V80:W80"/>
    <mergeCell ref="E80:H80"/>
    <mergeCell ref="Q64:S64"/>
    <mergeCell ref="I65:J65"/>
    <mergeCell ref="V55:W55"/>
    <mergeCell ref="X77:Y77"/>
    <mergeCell ref="E24:F24"/>
    <mergeCell ref="R38:S38"/>
    <mergeCell ref="AC79:AE79"/>
    <mergeCell ref="AD45:AF45"/>
    <mergeCell ref="AC73:AE73"/>
    <mergeCell ref="Z83:AB83"/>
    <mergeCell ref="E81:H81"/>
    <mergeCell ref="R40:S40"/>
    <mergeCell ref="T65:U65"/>
    <mergeCell ref="I75:J75"/>
    <mergeCell ref="K75:L75"/>
    <mergeCell ref="Z78:AB78"/>
    <mergeCell ref="T79:U79"/>
    <mergeCell ref="X49:Y49"/>
    <mergeCell ref="T73:U73"/>
    <mergeCell ref="AG43:AI43"/>
    <mergeCell ref="V60:W60"/>
    <mergeCell ref="Q57:S57"/>
    <mergeCell ref="Z80:AB80"/>
    <mergeCell ref="AF71:AH71"/>
    <mergeCell ref="E29:N29"/>
    <mergeCell ref="AK84:AL84"/>
    <mergeCell ref="AK59:AL59"/>
    <mergeCell ref="K70:L70"/>
    <mergeCell ref="D12:K12"/>
    <mergeCell ref="T38:V38"/>
    <mergeCell ref="M57:N57"/>
    <mergeCell ref="AF73:AH73"/>
    <mergeCell ref="I78:J78"/>
    <mergeCell ref="E31:N31"/>
    <mergeCell ref="O67:P67"/>
    <mergeCell ref="AA28:AC28"/>
    <mergeCell ref="AK80:AL80"/>
    <mergeCell ref="Q52:S52"/>
    <mergeCell ref="V57:W57"/>
    <mergeCell ref="D14:K14"/>
    <mergeCell ref="E59:H59"/>
    <mergeCell ref="AA30:AC30"/>
    <mergeCell ref="AB25:AD25"/>
    <mergeCell ref="AC67:AE67"/>
    <mergeCell ref="E61:H61"/>
    <mergeCell ref="V58:W58"/>
    <mergeCell ref="R28:S28"/>
    <mergeCell ref="Y26:AA26"/>
    <mergeCell ref="V52:W52"/>
    <mergeCell ref="X52:Y52"/>
    <mergeCell ref="AC69:AE69"/>
    <mergeCell ref="W38:Z38"/>
    <mergeCell ref="R30:S30"/>
    <mergeCell ref="K50:L50"/>
    <mergeCell ref="W40:Z40"/>
    <mergeCell ref="Q70:S70"/>
    <mergeCell ref="T31:V31"/>
    <mergeCell ref="I71:J71"/>
    <mergeCell ref="I58:J58"/>
    <mergeCell ref="AE8:AF8"/>
    <mergeCell ref="E42:N42"/>
    <mergeCell ref="K58:L58"/>
    <mergeCell ref="AF47:AH47"/>
    <mergeCell ref="K52:L52"/>
    <mergeCell ref="W33:Z33"/>
    <mergeCell ref="D27:AL27"/>
    <mergeCell ref="Z84:AB84"/>
    <mergeCell ref="Z59:AB59"/>
    <mergeCell ref="E44:N44"/>
    <mergeCell ref="R41:S41"/>
    <mergeCell ref="T70:U70"/>
    <mergeCell ref="AI66:AJ66"/>
    <mergeCell ref="AF61:AH61"/>
    <mergeCell ref="V70:W70"/>
    <mergeCell ref="I83:J83"/>
    <mergeCell ref="AF48:AH48"/>
    <mergeCell ref="K53:L53"/>
    <mergeCell ref="T81:U81"/>
    <mergeCell ref="T56:U56"/>
    <mergeCell ref="O82:P82"/>
    <mergeCell ref="R43:S43"/>
    <mergeCell ref="M47:N47"/>
    <mergeCell ref="AI68:AJ68"/>
    <mergeCell ref="V47:W47"/>
    <mergeCell ref="Q83:S83"/>
    <mergeCell ref="I84:J84"/>
    <mergeCell ref="AI67:AJ67"/>
    <mergeCell ref="E49:H49"/>
    <mergeCell ref="AI61:AJ61"/>
    <mergeCell ref="AK67:AL67"/>
    <mergeCell ref="AA34:AC34"/>
    <mergeCell ref="K78:L78"/>
    <mergeCell ref="AK61:AL61"/>
    <mergeCell ref="Q58:S58"/>
    <mergeCell ref="AI48:AJ48"/>
    <mergeCell ref="Z81:AB81"/>
    <mergeCell ref="AK48:AL48"/>
    <mergeCell ref="Q85:S85"/>
    <mergeCell ref="V76:W76"/>
    <mergeCell ref="AI69:AJ69"/>
    <mergeCell ref="AA36:AC36"/>
    <mergeCell ref="I80:J80"/>
    <mergeCell ref="K80:L80"/>
    <mergeCell ref="Q60:S60"/>
    <mergeCell ref="V48:W48"/>
    <mergeCell ref="K55:L55"/>
    <mergeCell ref="AF74:AH74"/>
    <mergeCell ref="E32:N32"/>
    <mergeCell ref="K79:L79"/>
    <mergeCell ref="R34:S34"/>
    <mergeCell ref="W28:Z28"/>
    <mergeCell ref="G24:O24"/>
    <mergeCell ref="M73:N73"/>
    <mergeCell ref="R25:S25"/>
    <mergeCell ref="D46:AL46"/>
    <mergeCell ref="T25:U25"/>
    <mergeCell ref="V77:W77"/>
    <mergeCell ref="AF76:AH76"/>
    <mergeCell ref="AA31:AC31"/>
    <mergeCell ref="R36:S36"/>
    <mergeCell ref="G26:O26"/>
    <mergeCell ref="AG39:AI39"/>
    <mergeCell ref="AC20:AG20"/>
    <mergeCell ref="O38:Q38"/>
    <mergeCell ref="T66:U66"/>
    <mergeCell ref="T39:V39"/>
    <mergeCell ref="V66:W66"/>
    <mergeCell ref="V53:W53"/>
    <mergeCell ref="AJ2:AL2"/>
    <mergeCell ref="W41:Z41"/>
    <mergeCell ref="Q71:S71"/>
    <mergeCell ref="AF67:AH67"/>
    <mergeCell ref="T32:V32"/>
    <mergeCell ref="K66:L66"/>
    <mergeCell ref="X59:Y59"/>
    <mergeCell ref="Z61:AB61"/>
    <mergeCell ref="M66:N66"/>
    <mergeCell ref="AK49:AL49"/>
    <mergeCell ref="M63:N63"/>
    <mergeCell ref="M53:N53"/>
    <mergeCell ref="W43:Z43"/>
    <mergeCell ref="AF69:AH69"/>
    <mergeCell ref="AI57:AJ57"/>
    <mergeCell ref="Q73:S73"/>
    <mergeCell ref="I74:J74"/>
    <mergeCell ref="V61:W61"/>
    <mergeCell ref="K74:L74"/>
    <mergeCell ref="K68:L68"/>
    <mergeCell ref="E45:N45"/>
    <mergeCell ref="M68:N68"/>
    <mergeCell ref="X48:Y48"/>
    <mergeCell ref="AF62:AH62"/>
    <mergeCell ref="M55:N55"/>
    <mergeCell ref="M67:N67"/>
    <mergeCell ref="O83:P83"/>
    <mergeCell ref="M48:N48"/>
    <mergeCell ref="V79:W79"/>
    <mergeCell ref="AF64:AH64"/>
    <mergeCell ref="AF51:AH51"/>
    <mergeCell ref="M69:N69"/>
    <mergeCell ref="Q84:S84"/>
    <mergeCell ref="E50:H50"/>
    <mergeCell ref="W34:Z34"/>
    <mergeCell ref="AK54:AL54"/>
    <mergeCell ref="E52:H52"/>
    <mergeCell ref="AK64:AL64"/>
    <mergeCell ref="W36:Z36"/>
    <mergeCell ref="M81:N81"/>
    <mergeCell ref="AC52:AE52"/>
    <mergeCell ref="AI72:AJ72"/>
    <mergeCell ref="AK72:AL72"/>
    <mergeCell ref="O47:P47"/>
    <mergeCell ref="X51:Y51"/>
    <mergeCell ref="Z49:AB49"/>
    <mergeCell ref="AC81:AE81"/>
    <mergeCell ref="AF82:AH82"/>
    <mergeCell ref="W31:Z31"/>
    <mergeCell ref="AE24:AF24"/>
    <mergeCell ref="AG24:AH24"/>
    <mergeCell ref="Z57:AB57"/>
    <mergeCell ref="AC47:AE47"/>
    <mergeCell ref="R39:S39"/>
    <mergeCell ref="AE26:AF26"/>
    <mergeCell ref="V68:W68"/>
    <mergeCell ref="AG26:AH26"/>
    <mergeCell ref="Z50:AB50"/>
    <mergeCell ref="E70:H70"/>
    <mergeCell ref="AI82:AJ82"/>
    <mergeCell ref="AC76:AE76"/>
    <mergeCell ref="AK82:AL82"/>
    <mergeCell ref="Q79:S79"/>
    <mergeCell ref="E57:H57"/>
    <mergeCell ref="V67:W67"/>
    <mergeCell ref="I49:J49"/>
    <mergeCell ref="AJ28:AL28"/>
    <mergeCell ref="X67:Y67"/>
    <mergeCell ref="AK57:AL57"/>
    <mergeCell ref="AD31:AF31"/>
    <mergeCell ref="X61:Y61"/>
    <mergeCell ref="AJ3:AL3"/>
    <mergeCell ref="Z52:AB52"/>
    <mergeCell ref="T47:U47"/>
    <mergeCell ref="AH17:AL17"/>
    <mergeCell ref="AI65:AJ65"/>
    <mergeCell ref="AF59:AH59"/>
    <mergeCell ref="Q81:S81"/>
    <mergeCell ref="V69:W69"/>
    <mergeCell ref="AC63:AE63"/>
    <mergeCell ref="AJ30:AL30"/>
    <mergeCell ref="AC50:AE50"/>
    <mergeCell ref="E58:H58"/>
    <mergeCell ref="Q74:S74"/>
    <mergeCell ref="AK58:AL58"/>
    <mergeCell ref="AH19:AL19"/>
    <mergeCell ref="X62:Y62"/>
    <mergeCell ref="O69:P69"/>
    <mergeCell ref="Q76:S76"/>
    <mergeCell ref="AF72:AH72"/>
    <mergeCell ref="AK60:AL60"/>
    <mergeCell ref="K77:L77"/>
    <mergeCell ref="E83:H83"/>
    <mergeCell ref="X64:Y64"/>
    <mergeCell ref="M77:N77"/>
    <mergeCell ref="O34:Q34"/>
    <mergeCell ref="O28:Q28"/>
    <mergeCell ref="O64:P64"/>
    <mergeCell ref="E60:H60"/>
    <mergeCell ref="T52:U52"/>
    <mergeCell ref="M72:N72"/>
    <mergeCell ref="O36:Q36"/>
    <mergeCell ref="O72:P72"/>
    <mergeCell ref="AB26:AD26"/>
    <mergeCell ref="O30:Q30"/>
    <mergeCell ref="AK70:AL70"/>
    <mergeCell ref="AD44:AF44"/>
    <mergeCell ref="O29:Q29"/>
    <mergeCell ref="K49:L49"/>
    <mergeCell ref="AF54:AH54"/>
    <mergeCell ref="AC53:AE53"/>
    <mergeCell ref="M59:N59"/>
    <mergeCell ref="AI78:AJ78"/>
    <mergeCell ref="V82:W82"/>
    <mergeCell ref="W39:Z39"/>
    <mergeCell ref="O44:Q44"/>
    <mergeCell ref="T49:U49"/>
    <mergeCell ref="O31:Q31"/>
    <mergeCell ref="AC55:AE55"/>
    <mergeCell ref="AF83:AH83"/>
    <mergeCell ref="AK71:AL71"/>
    <mergeCell ref="AJ34:AL34"/>
    <mergeCell ref="M82:N82"/>
    <mergeCell ref="T78:U78"/>
    <mergeCell ref="AF85:AH85"/>
    <mergeCell ref="M54:N54"/>
    <mergeCell ref="AK73:AL73"/>
    <mergeCell ref="O54:P54"/>
    <mergeCell ref="T50:U50"/>
    <mergeCell ref="AJ36:AL36"/>
    <mergeCell ref="E71:H71"/>
    <mergeCell ref="T80:U80"/>
    <mergeCell ref="Z60:AB60"/>
    <mergeCell ref="AJ29:AL29"/>
    <mergeCell ref="AG33:AI33"/>
    <mergeCell ref="T37:V37"/>
    <mergeCell ref="AD37:AF37"/>
    <mergeCell ref="E79:H79"/>
    <mergeCell ref="E73:H73"/>
    <mergeCell ref="AI25:AJ25"/>
    <mergeCell ref="AJ44:AL44"/>
    <mergeCell ref="AK85:AL85"/>
    <mergeCell ref="AJ31:AL31"/>
    <mergeCell ref="M85:N85"/>
    <mergeCell ref="I52:J52"/>
    <mergeCell ref="AG35:AI35"/>
    <mergeCell ref="Z55:AB55"/>
    <mergeCell ref="O60:P60"/>
    <mergeCell ref="AG34:AI34"/>
    <mergeCell ref="AD38:AF38"/>
    <mergeCell ref="AC66:AE66"/>
    <mergeCell ref="E74:H74"/>
    <mergeCell ref="X72:Y72"/>
    <mergeCell ref="Z70:AB70"/>
    <mergeCell ref="R33:S33"/>
    <mergeCell ref="AC77:AE77"/>
    <mergeCell ref="AC74:AE74"/>
    <mergeCell ref="AA39:AC39"/>
    <mergeCell ref="AC68:AE68"/>
    <mergeCell ref="X70:Y70"/>
    <mergeCell ref="AC17:AG17"/>
    <mergeCell ref="T24:U24"/>
    <mergeCell ref="Z71:AB71"/>
    <mergeCell ref="Z58:AB58"/>
    <mergeCell ref="AI84:AJ84"/>
    <mergeCell ref="I70:J70"/>
    <mergeCell ref="AC72:AE72"/>
    <mergeCell ref="T53:U53"/>
    <mergeCell ref="T40:V40"/>
    <mergeCell ref="X82:Y82"/>
    <mergeCell ref="I57:J57"/>
    <mergeCell ref="Z73:AB73"/>
    <mergeCell ref="T68:U68"/>
    <mergeCell ref="Z48:AB48"/>
    <mergeCell ref="O65:P65"/>
    <mergeCell ref="K63:L63"/>
    <mergeCell ref="T55:U55"/>
    <mergeCell ref="AI80:AJ80"/>
    <mergeCell ref="E67:H67"/>
    <mergeCell ref="AI79:AJ79"/>
    <mergeCell ref="V25:X25"/>
    <mergeCell ref="V83:W83"/>
    <mergeCell ref="AK79:AL79"/>
    <mergeCell ref="X83:Y83"/>
    <mergeCell ref="E48:H48"/>
    <mergeCell ref="R42:S42"/>
    <mergeCell ref="X58:Y58"/>
    <mergeCell ref="AA32:AC32"/>
    <mergeCell ref="AF84:AH84"/>
    <mergeCell ref="AI81:AJ81"/>
    <mergeCell ref="AC48:AE48"/>
    <mergeCell ref="O62:P62"/>
    <mergeCell ref="AK81:AL81"/>
    <mergeCell ref="X85:Y85"/>
    <mergeCell ref="O56:P56"/>
    <mergeCell ref="Q47:S47"/>
    <mergeCell ref="X60:Y60"/>
    <mergeCell ref="AG41:AI41"/>
    <mergeCell ref="E25:F25"/>
    <mergeCell ref="T45:V45"/>
    <mergeCell ref="O85:P85"/>
    <mergeCell ref="AC62:AE62"/>
    <mergeCell ref="O57:P57"/>
    <mergeCell ref="AJ39:AL39"/>
    <mergeCell ref="I60:J60"/>
    <mergeCell ref="Q63:S63"/>
    <mergeCell ref="AG36:AI36"/>
    <mergeCell ref="Q50:S50"/>
    <mergeCell ref="AD40:AF40"/>
    <mergeCell ref="E76:H76"/>
    <mergeCell ref="E37:N37"/>
    <mergeCell ref="I47:J47"/>
    <mergeCell ref="K47:L47"/>
    <mergeCell ref="T63:U63"/>
    <mergeCell ref="V63:W63"/>
    <mergeCell ref="AD41:AF41"/>
    <mergeCell ref="Z79:AB79"/>
    <mergeCell ref="D13:K13"/>
    <mergeCell ref="M75:N75"/>
    <mergeCell ref="T74:U74"/>
    <mergeCell ref="O75:P75"/>
    <mergeCell ref="T71:U71"/>
    <mergeCell ref="AD43:AF43"/>
    <mergeCell ref="AJ32:AL32"/>
    <mergeCell ref="X73:Y73"/>
    <mergeCell ref="T76:U76"/>
    <mergeCell ref="AI54:AJ54"/>
    <mergeCell ref="K71:L71"/>
    <mergeCell ref="Z74:AB74"/>
    <mergeCell ref="O79:P79"/>
    <mergeCell ref="T33:V33"/>
    <mergeCell ref="T69:U69"/>
    <mergeCell ref="AA29:AC29"/>
    <mergeCell ref="O70:P70"/>
    <mergeCell ref="AI62:AJ62"/>
    <mergeCell ref="I79:J79"/>
    <mergeCell ref="I73:J73"/>
    <mergeCell ref="AI56:AJ56"/>
    <mergeCell ref="AJ40:AL40"/>
    <mergeCell ref="AK56:AL56"/>
    <mergeCell ref="K73:L73"/>
    <mergeCell ref="Z76:AB76"/>
    <mergeCell ref="D15:K15"/>
    <mergeCell ref="AA44:AC44"/>
    <mergeCell ref="O81:P81"/>
    <mergeCell ref="T35:V35"/>
    <mergeCell ref="X84:Y84"/>
    <mergeCell ref="Q55:S55"/>
    <mergeCell ref="AA37:AC37"/>
    <mergeCell ref="R29:S29"/>
    <mergeCell ref="AG32:AI32"/>
    <mergeCell ref="AC64:AE64"/>
    <mergeCell ref="E72:H72"/>
    <mergeCell ref="AI59:AJ59"/>
    <mergeCell ref="AC82:AE82"/>
    <mergeCell ref="R31:S31"/>
    <mergeCell ref="AK25:AL25"/>
    <mergeCell ref="T59:U59"/>
    <mergeCell ref="R24:S24"/>
    <mergeCell ref="AJ45:AL45"/>
    <mergeCell ref="V59:W59"/>
    <mergeCell ref="AI49:AJ49"/>
    <mergeCell ref="AC65:AE65"/>
    <mergeCell ref="I53:J53"/>
    <mergeCell ref="R26:S26"/>
    <mergeCell ref="K59:L59"/>
    <mergeCell ref="I68:J68"/>
    <mergeCell ref="T26:U26"/>
    <mergeCell ref="AA42:AC42"/>
    <mergeCell ref="I55:J55"/>
    <mergeCell ref="W30:Z30"/>
    <mergeCell ref="Q66:S66"/>
    <mergeCell ref="I67:J67"/>
    <mergeCell ref="AF56:AH56"/>
    <mergeCell ref="V54:W54"/>
    <mergeCell ref="Q53:S53"/>
    <mergeCell ref="K61:L61"/>
    <mergeCell ref="E38:N38"/>
    <mergeCell ref="X79:Y79"/>
    <mergeCell ref="AB8:AC8"/>
    <mergeCell ref="M61:N61"/>
    <mergeCell ref="I48:J48"/>
    <mergeCell ref="K48:L48"/>
    <mergeCell ref="Q68:S68"/>
    <mergeCell ref="AC75:AE75"/>
    <mergeCell ref="X81:Y81"/>
    <mergeCell ref="E40:N40"/>
    <mergeCell ref="AF57:AH57"/>
    <mergeCell ref="K62:L62"/>
    <mergeCell ref="AC83:AE83"/>
    <mergeCell ref="M56:N56"/>
    <mergeCell ref="T77:U77"/>
    <mergeCell ref="Q72:S72"/>
    <mergeCell ref="O78:P78"/>
    <mergeCell ref="V24:X24"/>
    <mergeCell ref="D23:AL23"/>
    <mergeCell ref="R44:S44"/>
    <mergeCell ref="I81:J81"/>
    <mergeCell ref="AI64:AJ64"/>
    <mergeCell ref="O53:P53"/>
    <mergeCell ref="X71:Y71"/>
    <mergeCell ref="AH18:AL18"/>
    <mergeCell ref="W29:Z29"/>
    <mergeCell ref="Z82:AB82"/>
    <mergeCell ref="V72:W72"/>
    <mergeCell ref="E47:H47"/>
    <mergeCell ref="I76:J76"/>
    <mergeCell ref="K76:L76"/>
    <mergeCell ref="AF75:AH75"/>
    <mergeCell ref="AI50:AJ50"/>
    <mergeCell ref="K67:L67"/>
    <mergeCell ref="R32:S32"/>
    <mergeCell ref="T61:U61"/>
    <mergeCell ref="Q56:S56"/>
    <mergeCell ref="AD39:AF39"/>
    <mergeCell ref="E63:H63"/>
    <mergeCell ref="AI75:AJ75"/>
    <mergeCell ref="AF70:AH70"/>
    <mergeCell ref="E28:N28"/>
    <mergeCell ref="AB24:AD24"/>
    <mergeCell ref="X54:Y54"/>
    <mergeCell ref="M62:N62"/>
    <mergeCell ref="E30:N30"/>
    <mergeCell ref="O66:P66"/>
    <mergeCell ref="O39:Q39"/>
    <mergeCell ref="AI52:AJ52"/>
    <mergeCell ref="I69:J69"/>
    <mergeCell ref="V62:W62"/>
    <mergeCell ref="K69:L69"/>
    <mergeCell ref="V56:W56"/>
    <mergeCell ref="X56:Y56"/>
    <mergeCell ref="Z72:AB72"/>
    <mergeCell ref="W42:Z42"/>
    <mergeCell ref="Q67:S67"/>
    <mergeCell ref="O68:P68"/>
    <mergeCell ref="I77:J77"/>
    <mergeCell ref="AA45:AC45"/>
    <mergeCell ref="E85:H85"/>
    <mergeCell ref="V85:W85"/>
    <mergeCell ref="P25:Q25"/>
    <mergeCell ref="Q69:S69"/>
    <mergeCell ref="AI53:AJ53"/>
    <mergeCell ref="AK47:AL47"/>
    <mergeCell ref="K64:L64"/>
    <mergeCell ref="X57:Y57"/>
    <mergeCell ref="E41:N41"/>
    <mergeCell ref="M64:N64"/>
    <mergeCell ref="K51:L51"/>
    <mergeCell ref="AA35:AC35"/>
    <mergeCell ref="AF58:AH58"/>
    <mergeCell ref="M51:N51"/>
    <mergeCell ref="W37:Z37"/>
    <mergeCell ref="I72:J72"/>
    <mergeCell ref="AC84:AE84"/>
    <mergeCell ref="K72:L72"/>
    <mergeCell ref="AF50:AH50"/>
    <mergeCell ref="E43:N43"/>
    <mergeCell ref="R45:S45"/>
    <mergeCell ref="AF60:AH60"/>
    <mergeCell ref="AI70:AJ70"/>
    <mergeCell ref="D2:AI2"/>
    <mergeCell ref="M65:N65"/>
    <mergeCell ref="AC80:AE80"/>
    <mergeCell ref="AF52:AH52"/>
    <mergeCell ref="AC51:AE51"/>
    <mergeCell ref="AI63:AJ63"/>
    <mergeCell ref="AK63:AL63"/>
    <mergeCell ref="AK50:AL50"/>
    <mergeCell ref="E26:F26"/>
    <mergeCell ref="AA38:AC38"/>
    <mergeCell ref="T75:U75"/>
    <mergeCell ref="AI71:AJ71"/>
    <mergeCell ref="V75:W75"/>
    <mergeCell ref="W32:Z32"/>
    <mergeCell ref="I82:J82"/>
    <mergeCell ref="K82:L82"/>
    <mergeCell ref="X75:Y75"/>
    <mergeCell ref="AI58:AJ58"/>
    <mergeCell ref="Z85:AB85"/>
    <mergeCell ref="V50:W50"/>
    <mergeCell ref="AK52:AL52"/>
    <mergeCell ref="AF49:AH49"/>
    <mergeCell ref="Y24:AA24"/>
    <mergeCell ref="E34:N34"/>
    <mergeCell ref="AA40:AC40"/>
    <mergeCell ref="Q51:S51"/>
    <mergeCell ref="AF78:AH78"/>
    <mergeCell ref="E36:N36"/>
    <mergeCell ref="Q82:S82"/>
    <mergeCell ref="AA33:AC33"/>
    <mergeCell ref="AK66:AL66"/>
    <mergeCell ref="K83:L83"/>
    <mergeCell ref="AF65:AH65"/>
    <mergeCell ref="M83:N83"/>
    <mergeCell ref="AK53:AL53"/>
    <mergeCell ref="AE25:AF25"/>
    <mergeCell ref="AG25:AH25"/>
    <mergeCell ref="Z47:AB47"/>
    <mergeCell ref="M52:N52"/>
    <mergeCell ref="AF80:AH80"/>
    <mergeCell ref="M49:N49"/>
    <mergeCell ref="AI60:AJ60"/>
    <mergeCell ref="AF55:AH55"/>
    <mergeCell ref="V64:W64"/>
    <mergeCell ref="E66:H66"/>
    <mergeCell ref="K60:L60"/>
    <mergeCell ref="AJ37:AL37"/>
    <mergeCell ref="AK78:AL78"/>
    <mergeCell ref="E53:H53"/>
    <mergeCell ref="W44:Z44"/>
    <mergeCell ref="AH20:AL20"/>
    <mergeCell ref="T41:V41"/>
    <mergeCell ref="M78:N78"/>
    <mergeCell ref="O42:Q42"/>
    <mergeCell ref="AG28:AI28"/>
    <mergeCell ref="E68:H68"/>
    <mergeCell ref="E55:H55"/>
    <mergeCell ref="AI55:AJ55"/>
    <mergeCell ref="AC59:AE59"/>
    <mergeCell ref="R35:S35"/>
    <mergeCell ref="X65:Y65"/>
    <mergeCell ref="Z63:AB63"/>
    <mergeCell ref="AK55:AL55"/>
    <mergeCell ref="AG30:AI30"/>
    <mergeCell ref="T43:V43"/>
    <mergeCell ref="W45:Z45"/>
    <mergeCell ref="Q75:S75"/>
    <mergeCell ref="AC19:AG19"/>
    <mergeCell ref="T36:V36"/>
    <mergeCell ref="O37:Q37"/>
    <mergeCell ref="AC61:AE61"/>
    <mergeCell ref="X63:Y63"/>
    <mergeCell ref="X50:Y50"/>
    <mergeCell ref="K65:L65"/>
    <mergeCell ref="AJ42:AL42"/>
    <mergeCell ref="I63:J63"/>
    <mergeCell ref="AF66:AH66"/>
    <mergeCell ref="D3:AI3"/>
    <mergeCell ref="I50:J50"/>
    <mergeCell ref="Z66:AB66"/>
    <mergeCell ref="M71:N71"/>
    <mergeCell ref="AF53:AH53"/>
    <mergeCell ref="Z53:AB53"/>
    <mergeCell ref="M58:N58"/>
    <mergeCell ref="AI73:AJ73"/>
    <mergeCell ref="T48:U48"/>
    <mergeCell ref="AF68:AH68"/>
    <mergeCell ref="O32:Q32"/>
    <mergeCell ref="E54:H54"/>
    <mergeCell ref="AC54:AE54"/>
    <mergeCell ref="AA41:AC41"/>
    <mergeCell ref="AI74:AJ74"/>
    <mergeCell ref="E56:H56"/>
    <mergeCell ref="V81:W81"/>
    <mergeCell ref="I85:J85"/>
    <mergeCell ref="V78:W78"/>
    <mergeCell ref="O40:Q40"/>
    <mergeCell ref="K85:L85"/>
    <mergeCell ref="Q65:S65"/>
    <mergeCell ref="O49:P49"/>
    <mergeCell ref="AK74:AL74"/>
    <mergeCell ref="X78:Y78"/>
    <mergeCell ref="AK68:AL68"/>
    <mergeCell ref="R37:S37"/>
    <mergeCell ref="X53:Y53"/>
    <mergeCell ref="AF79:AH79"/>
    <mergeCell ref="AC56:AE56"/>
    <mergeCell ref="X47:Y47"/>
    <mergeCell ref="K84:L84"/>
    <mergeCell ref="M84:N84"/>
    <mergeCell ref="O84:P84"/>
    <mergeCell ref="AI51:AJ51"/>
    <mergeCell ref="AC49:AE49"/>
    <mergeCell ref="X55:Y55"/>
    <mergeCell ref="AF81:AH81"/>
    <mergeCell ref="E39:N39"/>
    <mergeCell ref="O50:P50"/>
    <mergeCell ref="AK69:AL69"/>
    <mergeCell ref="W35:Z35"/>
    <mergeCell ref="M80:N80"/>
    <mergeCell ref="O80:P80"/>
    <mergeCell ref="O52:P52"/>
    <mergeCell ref="AG29:AI29"/>
    <mergeCell ref="AD33:AF33"/>
    <mergeCell ref="E69:H69"/>
    <mergeCell ref="Z54:AB54"/>
    <mergeCell ref="AG44:AI44"/>
    <mergeCell ref="V71:W71"/>
    <mergeCell ref="O45:Q45"/>
    <mergeCell ref="AG31:AI31"/>
    <mergeCell ref="AD35:AF35"/>
    <mergeCell ref="E77:H77"/>
  </mergeCells>
  <conditionalFormatting sqref="AG29:AI45">
    <cfRule type="expression" priority="12" dxfId="0">
      <formula>AND(B29&lt;&gt;"",AG29="")</formula>
    </cfRule>
  </conditionalFormatting>
  <conditionalFormatting sqref="AA29:AF30 AA31:AC33 AA38:AF45 AD31:AF34">
    <cfRule type="expression" priority="11" dxfId="0">
      <formula>AND(B29&lt;&gt;"",AA29="")</formula>
    </cfRule>
  </conditionalFormatting>
  <conditionalFormatting sqref="Z48:AB85">
    <cfRule type="expression" priority="10" dxfId="0">
      <formula>AND(B48&lt;&gt;"",Z48="")</formula>
    </cfRule>
  </conditionalFormatting>
  <conditionalFormatting sqref="AC48:AE85">
    <cfRule type="expression" priority="9" dxfId="0">
      <formula>AND(B48&lt;&gt;"",AC48="")</formula>
    </cfRule>
  </conditionalFormatting>
  <conditionalFormatting sqref="AF48:AH85">
    <cfRule type="expression" priority="8" dxfId="0">
      <formula>AND(B48&lt;&gt;"",AF48="")</formula>
    </cfRule>
  </conditionalFormatting>
  <conditionalFormatting sqref="D14:K14">
    <cfRule type="expression" priority="7" dxfId="0">
      <formula>AND($D$12="",$D$14="")</formula>
    </cfRule>
  </conditionalFormatting>
  <conditionalFormatting sqref="T48:U85">
    <cfRule type="expression" priority="6" dxfId="0">
      <formula>AND(B48&lt;&gt;"",T48="")</formula>
    </cfRule>
  </conditionalFormatting>
  <conditionalFormatting sqref="AA34:AC36">
    <cfRule type="expression" priority="5" dxfId="0">
      <formula>AND(B34&lt;&gt;"",AA34="")</formula>
    </cfRule>
  </conditionalFormatting>
  <conditionalFormatting sqref="AD35:AF35">
    <cfRule type="expression" priority="4" dxfId="0">
      <formula>AND(E35&lt;&gt;"",AD35="")</formula>
    </cfRule>
  </conditionalFormatting>
  <conditionalFormatting sqref="AD36:AF36">
    <cfRule type="expression" priority="3" dxfId="0">
      <formula>AND(E36&lt;&gt;"",AD36="")</formula>
    </cfRule>
  </conditionalFormatting>
  <conditionalFormatting sqref="AA37:AF37">
    <cfRule type="expression" priority="1" dxfId="0">
      <formula>AND(B37&lt;&gt;"",AA37="")</formula>
    </cfRule>
  </conditionalFormatting>
  <pageMargins left="0.25" right="0.25" top="0.25" bottom="0.75" header="0.3" footer="0.3"/>
  <pageSetup orientation="landscape" scale="65" fitToHeight="0"/>
  <headerFooter alignWithMargins="0">
    <oddHeader>&amp;L&amp;10 </oddHeader>
    <oddFooter>&amp;CNettles &amp; Co.  Property Tax Consulting&amp;R&amp;D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4" transitionEvaluation="1">
    <outlinePr summaryBelow="1" summaryRight="1"/>
    <pageSetUpPr fitToPage="1"/>
  </sheetPr>
  <dimension ref="B2:AO108"/>
  <sheetViews>
    <sheetView defaultGridColor="0" topLeftCell="C1" colorId="22" zoomScale="85" zoomScaleNormal="70" workbookViewId="0">
      <selection activeCell="D48" sqref="D48"/>
    </sheetView>
  </sheetViews>
  <sheetFormatPr baseColWidth="8" defaultColWidth="9.6640625" defaultRowHeight="15.75" outlineLevelRow="2"/>
  <cols>
    <col hidden="1" outlineLevel="1" width="3.88671875" customWidth="1" style="68" min="1" max="1"/>
    <col hidden="1" outlineLevel="2" width="16.6640625" customWidth="1" style="68" min="2" max="2"/>
    <col collapsed="1" width="2.6640625" customWidth="1" style="68" min="3" max="3"/>
    <col width="4.6640625" customWidth="1" style="68" min="4" max="8"/>
    <col width="5.6640625" customWidth="1" style="68" min="9" max="10"/>
    <col width="4.6640625" customWidth="1" style="68" min="11" max="16"/>
    <col width="7" bestFit="1" customWidth="1" style="68" min="17" max="17"/>
    <col width="4.6640625" customWidth="1" style="68" min="18" max="37"/>
    <col width="6.33203125" customWidth="1" style="68" min="38" max="38"/>
    <col width="4.6640625" customWidth="1" style="68" min="39" max="39"/>
    <col width="11.109375" bestFit="1" customWidth="1" style="68" min="40" max="41"/>
    <col width="9.6640625" customWidth="1" style="68" min="42" max="43"/>
    <col width="9.6640625" customWidth="1" style="68" min="44" max="16384"/>
  </cols>
  <sheetData>
    <row r="2" ht="24" customHeight="1">
      <c r="D2" s="93" t="inlineStr">
        <is>
          <t>HCAD &amp; Nettles &amp; CO. COMPARISON SUMMARY</t>
        </is>
      </c>
      <c r="AJ2" s="81" t="inlineStr">
        <is>
          <t>HCAD ACCT #</t>
        </is>
      </c>
    </row>
    <row r="3" ht="24" customHeight="1">
      <c r="D3" s="93" t="inlineStr">
        <is>
          <t>COMMERCIAL COST APPROACH</t>
        </is>
      </c>
      <c r="AJ3" s="81">
        <f>SELECTION!B4</f>
        <v/>
      </c>
    </row>
    <row r="4" ht="8.25" customHeight="1" thickBot="1"/>
    <row r="5" ht="20.1" customHeight="1" thickBot="1">
      <c r="D5" s="29" t="inlineStr">
        <is>
          <t>OWENERSHIP</t>
        </is>
      </c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inlineStr">
        <is>
          <t>GENERAL CHARACTERISTICS</t>
        </is>
      </c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1" t="n"/>
    </row>
    <row r="6">
      <c r="B6" s="7" t="inlineStr">
        <is>
          <t>ownership</t>
        </is>
      </c>
      <c r="D6" s="14">
        <f>(VLOOKUP(SELECTION!$B$4,SELECTION!$C$7:$BZ$7,VLOOKUP(B6,'[1]Table Name'!$O$2:$P$100,2,FALSE),FALSE))</f>
        <v/>
      </c>
      <c r="E6" s="15" t="n"/>
      <c r="F6" s="15" t="n"/>
      <c r="G6" s="15" t="n"/>
      <c r="H6" s="15" t="n"/>
      <c r="I6" s="15" t="n"/>
      <c r="J6" s="15" t="n"/>
      <c r="K6" s="16" t="n"/>
      <c r="L6" s="22" t="inlineStr">
        <is>
          <t xml:space="preserve">Situs: </t>
        </is>
      </c>
      <c r="M6" s="15" t="n"/>
      <c r="N6" s="15" t="n"/>
      <c r="O6" s="15">
        <f>D7</f>
        <v/>
      </c>
      <c r="P6" s="15" t="n"/>
      <c r="Q6" s="15" t="n"/>
      <c r="R6" s="15" t="n"/>
      <c r="S6" s="15" t="n"/>
      <c r="T6" s="15" t="n"/>
      <c r="U6" s="15" t="n"/>
      <c r="V6" s="15" t="n"/>
      <c r="W6" s="15" t="n"/>
      <c r="X6" s="16" t="n"/>
      <c r="Y6" s="22" t="inlineStr">
        <is>
          <t>State Class:</t>
        </is>
      </c>
      <c r="Z6" s="15" t="n"/>
      <c r="AA6" s="15" t="n"/>
      <c r="AB6" s="15">
        <f>CONCATENATE(VLOOKUP(SELECTION!$B$4,SELECTION!$C$7:$BZ$7,VLOOKUP(Y6,'[1]Table Name'!$O$2:$P$100,2,FALSE),FALSE)," -- ",VLOOKUP(SELECTION!$B$4,SELECTION!$C$7:$BZ$7,VLOOKUP(Y6,'[1]Table Name'!$O$2:$P$100,2,FALSE)+1,FALSE))</f>
        <v/>
      </c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6" t="n"/>
    </row>
    <row r="7">
      <c r="B7" s="68" t="inlineStr">
        <is>
          <t>Address_1</t>
        </is>
      </c>
      <c r="D7" s="17">
        <f>(VLOOKUP(SELECTION!$B$4,SELECTION!$C$7:$BZ$7,VLOOKUP(B7,'[1]Table Name'!$O$2:$P$100,2,FALSE),FALSE))</f>
        <v/>
      </c>
      <c r="E7" s="13" t="n"/>
      <c r="F7" s="13" t="n"/>
      <c r="G7" s="13" t="n"/>
      <c r="H7" s="13" t="n"/>
      <c r="I7" s="13" t="n"/>
      <c r="J7" s="13" t="n"/>
      <c r="K7" s="18" t="n"/>
      <c r="L7" s="23" t="n"/>
      <c r="M7" s="13" t="n"/>
      <c r="N7" s="13" t="n"/>
      <c r="O7" s="13">
        <f>D8</f>
        <v/>
      </c>
      <c r="P7" s="13" t="n"/>
      <c r="Q7" s="13" t="n"/>
      <c r="R7" s="13" t="n"/>
      <c r="S7" s="13" t="n"/>
      <c r="T7" s="13" t="n"/>
      <c r="U7" s="13" t="n"/>
      <c r="V7" s="13" t="n"/>
      <c r="W7" s="13" t="n"/>
      <c r="X7" s="18" t="n"/>
      <c r="Y7" s="23" t="inlineStr">
        <is>
          <t>Land Use:</t>
        </is>
      </c>
      <c r="Z7" s="13" t="n"/>
      <c r="AA7" s="13" t="n"/>
      <c r="AB7" s="13">
        <f>CONCATENATE(VLOOKUP(SELECTION!$B$4,SELECTION!$C$7:$BZ$7,VLOOKUP(Y7,'[1]Table Name'!$O$2:$P$100,2,FALSE),FALSE)," -- ",VLOOKUP(SELECTION!$B$4,SELECTION!$C$7:$BZ$7,VLOOKUP(Y7,'[1]Table Name'!$O$2:$P$100,2,FALSE)+1,FALSE))</f>
        <v/>
      </c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8" t="n"/>
    </row>
    <row r="8">
      <c r="B8" s="68" t="inlineStr">
        <is>
          <t>City</t>
        </is>
      </c>
      <c r="D8" s="17">
        <f>CONCATENATE((VLOOKUP(SELECTION!$B$4,SELECTION!$C$7:$BZ$7,VLOOKUP(B8,'[1]Table Name'!$O$2:$P$100,2,FALSE),FALSE))," TX ",(VLOOKUP(SELECTION!$B$4,SELECTION!$C$7:$BZ$7,VLOOKUP(B9,'[1]Table Name'!$O$2:$P$100,2,FALSE),FALSE)))</f>
        <v/>
      </c>
      <c r="E8" s="13" t="n"/>
      <c r="F8" s="13" t="n"/>
      <c r="G8" s="13" t="n"/>
      <c r="H8" s="13" t="n"/>
      <c r="I8" s="13" t="n"/>
      <c r="J8" s="13" t="n"/>
      <c r="K8" s="18" t="n"/>
      <c r="L8" s="23" t="inlineStr">
        <is>
          <t>Legal:</t>
        </is>
      </c>
      <c r="M8" s="13" t="n"/>
      <c r="N8" s="13" t="n"/>
      <c r="O8" s="13">
        <f>(VLOOKUP(SELECTION!$B$4,SELECTION!$C$7:$BZ$7,VLOOKUP(L8,'[1]Table Name'!$O$2:$P$100,2,FALSE),FALSE))</f>
        <v/>
      </c>
      <c r="P8" s="13" t="n"/>
      <c r="Q8" s="13" t="n"/>
      <c r="R8" s="13" t="n"/>
      <c r="S8" s="13" t="n"/>
      <c r="T8" s="13" t="n"/>
      <c r="U8" s="13" t="n"/>
      <c r="V8" s="13" t="n"/>
      <c r="W8" s="13" t="n"/>
      <c r="X8" s="18" t="n"/>
      <c r="Y8" s="23" t="inlineStr">
        <is>
          <t>Land Area:</t>
        </is>
      </c>
      <c r="Z8" s="13" t="n"/>
      <c r="AA8" s="13" t="n"/>
      <c r="AB8" s="67">
        <f>(VLOOKUP(SELECTION!$B$4,SELECTION!$C$7:$BZ$7,VLOOKUP(Y8,'[1]Table Name'!$O$2:$P$100,2,FALSE),FALSE))</f>
        <v/>
      </c>
      <c r="AD8" s="13" t="inlineStr">
        <is>
          <t>SF  /</t>
        </is>
      </c>
      <c r="AE8" s="138">
        <f>AB8/43560</f>
        <v/>
      </c>
      <c r="AG8" s="13" t="inlineStr">
        <is>
          <t>Acres</t>
        </is>
      </c>
      <c r="AH8" s="13" t="n"/>
      <c r="AI8" s="13" t="n"/>
      <c r="AJ8" s="13" t="n"/>
      <c r="AK8" s="13" t="n"/>
      <c r="AL8" s="18" t="n"/>
    </row>
    <row r="9">
      <c r="B9" s="68" t="inlineStr">
        <is>
          <t>ZIP</t>
        </is>
      </c>
      <c r="D9" s="17" t="n"/>
      <c r="E9" s="13" t="n"/>
      <c r="F9" s="13" t="n"/>
      <c r="G9" s="13" t="n"/>
      <c r="H9" s="13" t="n"/>
      <c r="I9" s="13" t="n"/>
      <c r="J9" s="13" t="n"/>
      <c r="K9" s="18" t="n"/>
      <c r="L9" s="23" t="inlineStr">
        <is>
          <t>Legal2</t>
        </is>
      </c>
      <c r="M9" s="13" t="n"/>
      <c r="N9" s="13" t="n"/>
      <c r="O9" s="13">
        <f>(VLOOKUP(SELECTION!$B$4,SELECTION!$C$7:$BZ$7,VLOOKUP(L9,'[1]Table Name'!$O$2:$P$100,2,FALSE),FALSE))</f>
        <v/>
      </c>
      <c r="P9" s="13" t="n"/>
      <c r="Q9" s="13" t="n"/>
      <c r="R9" s="13" t="n"/>
      <c r="S9" s="13" t="n"/>
      <c r="T9" s="13" t="n"/>
      <c r="U9" s="13" t="n"/>
      <c r="V9" s="13" t="n"/>
      <c r="W9" s="13" t="n"/>
      <c r="X9" s="18" t="n"/>
      <c r="Y9" s="23" t="inlineStr">
        <is>
          <t>Building Area:</t>
        </is>
      </c>
      <c r="Z9" s="13" t="n"/>
      <c r="AA9" s="13" t="n"/>
      <c r="AB9" s="67">
        <f>(VLOOKUP(SELECTION!$B$4,SELECTION!$C$7:$BZ$7,VLOOKUP(Y9,'[1]Table Name'!$O$2:$P$100,2,FALSE),FALSE))</f>
        <v/>
      </c>
      <c r="AD9" s="139" t="inlineStr">
        <is>
          <t xml:space="preserve">SF    </t>
        </is>
      </c>
      <c r="AE9" s="139" t="n"/>
      <c r="AF9" s="139" t="n"/>
      <c r="AG9" s="13" t="n"/>
      <c r="AH9" s="13" t="n"/>
      <c r="AI9" s="13" t="n"/>
      <c r="AJ9" s="13" t="n"/>
      <c r="AK9" s="13" t="n"/>
      <c r="AL9" s="18" t="n"/>
    </row>
    <row r="10" ht="17.1" customHeight="1" thickBot="1">
      <c r="D10" s="17" t="n"/>
      <c r="E10" s="13" t="n"/>
      <c r="F10" s="13" t="n"/>
      <c r="G10" s="13" t="n"/>
      <c r="H10" s="13" t="n"/>
      <c r="I10" s="13" t="n"/>
      <c r="J10" s="13" t="n"/>
      <c r="K10" s="18" t="n"/>
      <c r="L10" s="23" t="inlineStr">
        <is>
          <t>ISD:</t>
        </is>
      </c>
      <c r="M10" s="13" t="n"/>
      <c r="N10" s="13" t="n"/>
      <c r="O10" s="13">
        <f>(VLOOKUP(SELECTION!$B$4,SELECTION!$C$7:$BZ$7,VLOOKUP(L10,'[1]Table Name'!$O$2:$P$100,2,FALSE),FALSE))</f>
        <v/>
      </c>
      <c r="P10" s="13" t="n"/>
      <c r="Q10" s="13" t="n"/>
      <c r="R10" s="13" t="n"/>
      <c r="S10" s="13" t="n"/>
      <c r="T10" s="13" t="n"/>
      <c r="U10" s="13" t="n"/>
      <c r="V10" s="13" t="n"/>
      <c r="W10" s="13" t="n"/>
      <c r="X10" s="18" t="n"/>
      <c r="Y10" s="23" t="inlineStr">
        <is>
          <t>Net Ren Area:</t>
        </is>
      </c>
      <c r="Z10" s="13" t="n"/>
      <c r="AA10" s="13" t="n"/>
      <c r="AB10" s="13">
        <f>(VLOOKUP(SELECTION!$B$4,SELECTION!$C$7:$BZ$7,VLOOKUP(Y10,'[1]Table Name'!$O$2:$P$100,2,FALSE),FALSE))</f>
        <v/>
      </c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8" t="n"/>
    </row>
    <row r="11">
      <c r="D11" s="33" t="inlineStr">
        <is>
          <t>EXEMPTIONS</t>
        </is>
      </c>
      <c r="E11" s="34" t="n"/>
      <c r="F11" s="34" t="n"/>
      <c r="G11" s="34" t="n"/>
      <c r="H11" s="34" t="n"/>
      <c r="I11" s="34" t="n"/>
      <c r="J11" s="34" t="n"/>
      <c r="K11" s="35" t="n"/>
      <c r="L11" s="23" t="inlineStr">
        <is>
          <t>MKT Area:</t>
        </is>
      </c>
      <c r="M11" s="13" t="n"/>
      <c r="N11" s="13" t="n"/>
      <c r="O11" s="13">
        <f>CONCATENATE(VLOOKUP(SELECTION!$B$4,SELECTION!$C$7:$BZ$7,VLOOKUP(L11,'[1]Table Name'!$O$2:$P$100,2,FALSE),FALSE)," -- ",VLOOKUP(SELECTION!$B$4,SELECTION!$C$7:$BZ$7,VLOOKUP(L11,'[1]Table Name'!$O$2:$P$100,2,FALSE)+1,FALSE))</f>
        <v/>
      </c>
      <c r="P11" s="13" t="n"/>
      <c r="Q11" s="13" t="n"/>
      <c r="R11" s="13" t="n"/>
      <c r="S11" s="13" t="n"/>
      <c r="T11" s="13" t="n"/>
      <c r="U11" s="13" t="n"/>
      <c r="V11" s="13" t="n"/>
      <c r="W11" s="13" t="n"/>
      <c r="X11" s="18" t="n"/>
      <c r="Y11" s="23" t="inlineStr">
        <is>
          <t>Facet:</t>
        </is>
      </c>
      <c r="Z11" s="13" t="n"/>
      <c r="AA11" s="13" t="n"/>
      <c r="AB11" s="13">
        <f>(VLOOKUP(SELECTION!$B$4,SELECTION!$C$7:$BZ$7,VLOOKUP(Y11,'[1]Table Name'!$O$2:$P$100,2,FALSE),FALSE))</f>
        <v/>
      </c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8" t="n"/>
    </row>
    <row r="12">
      <c r="D12" s="69" t="n"/>
      <c r="K12" s="70" t="n"/>
      <c r="L12" s="23" t="inlineStr">
        <is>
          <t>Nbhd Grp:</t>
        </is>
      </c>
      <c r="M12" s="13" t="n"/>
      <c r="N12" s="13" t="n"/>
      <c r="O12" s="13">
        <f>(VLOOKUP(SELECTION!$B$4,SELECTION!$C$7:$BZ$7,VLOOKUP(L12,'[1]Table Name'!$O$2:$P$100,2,FALSE),FALSE))</f>
        <v/>
      </c>
      <c r="P12" s="13" t="n"/>
      <c r="Q12" s="13" t="n"/>
      <c r="R12" s="13" t="n"/>
      <c r="S12" s="13" t="n"/>
      <c r="T12" s="13" t="n"/>
      <c r="U12" s="13" t="n"/>
      <c r="V12" s="13" t="n"/>
      <c r="W12" s="13" t="n"/>
      <c r="X12" s="18" t="n"/>
      <c r="Y12" s="23" t="inlineStr">
        <is>
          <t>Key Map:</t>
        </is>
      </c>
      <c r="Z12" s="13" t="n"/>
      <c r="AA12" s="13" t="n"/>
      <c r="AB12" s="13">
        <f>(VLOOKUP(SELECTION!$B$4,SELECTION!$C$7:$BZ$7,VLOOKUP(Y12,'[1]Table Name'!$O$2:$P$100,2,FALSE),FALSE))</f>
        <v/>
      </c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8" t="n"/>
    </row>
    <row r="13" ht="17.1" customHeight="1" thickBot="1">
      <c r="D13" s="69" t="n"/>
      <c r="K13" s="70" t="n"/>
      <c r="L13" s="23" t="inlineStr">
        <is>
          <t>Nbhd:</t>
        </is>
      </c>
      <c r="M13" s="13" t="n"/>
      <c r="N13" s="13" t="n"/>
      <c r="O13" s="13">
        <f>(VLOOKUP(SELECTION!$B$4,SELECTION!$C$7:$BZ$7,VLOOKUP(L13,'[1]Table Name'!$O$2:$P$100,2,FALSE),FALSE))</f>
        <v/>
      </c>
      <c r="P13" s="13" t="n"/>
      <c r="Q13" s="13" t="n"/>
      <c r="R13" s="13" t="n"/>
      <c r="S13" s="13" t="n"/>
      <c r="T13" s="13" t="n"/>
      <c r="U13" s="13" t="n"/>
      <c r="V13" s="13" t="n"/>
      <c r="W13" s="13" t="n"/>
      <c r="X13" s="18" t="n"/>
      <c r="Y13" s="17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8" t="n"/>
    </row>
    <row r="14">
      <c r="D14" s="71">
        <f>'HCAD Cost'!D14:K14</f>
        <v/>
      </c>
      <c r="E14" s="72" t="n"/>
      <c r="F14" s="72" t="n"/>
      <c r="G14" s="72" t="n"/>
      <c r="H14" s="72" t="n"/>
      <c r="I14" s="72" t="n"/>
      <c r="J14" s="72" t="n"/>
      <c r="K14" s="73" t="n"/>
      <c r="L14" s="23" t="inlineStr">
        <is>
          <t>Jurisdictions:</t>
        </is>
      </c>
      <c r="M14" s="13" t="n"/>
      <c r="N14" s="13" t="n"/>
      <c r="O14" s="13">
        <f>(VLOOKUP(SELECTION!$B$4,SELECTION!$C$7:$BZ$7,VLOOKUP(L14,'[1]Table Name'!$O$2:$P$100,2,FALSE),FALSE))</f>
        <v/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8" t="n"/>
      <c r="Y14" s="17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8" t="n"/>
    </row>
    <row r="15" ht="17.1" customHeight="1" thickBot="1">
      <c r="D15" s="90" t="n"/>
      <c r="E15" s="91" t="n"/>
      <c r="F15" s="91" t="n"/>
      <c r="G15" s="91" t="n"/>
      <c r="H15" s="91" t="n"/>
      <c r="I15" s="91" t="n"/>
      <c r="J15" s="91" t="n"/>
      <c r="K15" s="92" t="n"/>
      <c r="L15" s="19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1" t="n"/>
      <c r="Y15" s="19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1" t="n"/>
    </row>
    <row r="16" ht="20.1" customHeight="1" thickBot="1">
      <c r="D16" s="29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29" t="inlineStr">
        <is>
          <t>SUMMARY</t>
        </is>
      </c>
      <c r="T16" s="30" t="n"/>
      <c r="U16" s="30" t="n"/>
      <c r="V16" s="30" t="n"/>
      <c r="W16" s="30" t="n"/>
      <c r="X16" s="119" t="inlineStr">
        <is>
          <t>HCAD COST</t>
        </is>
      </c>
      <c r="Y16" s="77" t="n"/>
      <c r="Z16" s="77" t="n"/>
      <c r="AA16" s="77" t="n"/>
      <c r="AB16" s="78" t="n"/>
      <c r="AC16" s="110" t="inlineStr">
        <is>
          <t>DELTA</t>
        </is>
      </c>
      <c r="AD16" s="77" t="n"/>
      <c r="AE16" s="77" t="n"/>
      <c r="AF16" s="77" t="n"/>
      <c r="AG16" s="77" t="n"/>
      <c r="AH16" s="119" t="inlineStr">
        <is>
          <t>NETTLES COST</t>
        </is>
      </c>
      <c r="AI16" s="77" t="n"/>
      <c r="AJ16" s="77" t="n"/>
      <c r="AK16" s="77" t="n"/>
      <c r="AL16" s="78" t="n"/>
    </row>
    <row r="17">
      <c r="S17" s="87">
        <f>D23</f>
        <v/>
      </c>
      <c r="T17" s="47" t="n"/>
      <c r="U17" s="47" t="n"/>
      <c r="V17" s="47" t="n"/>
      <c r="W17" s="48" t="n"/>
      <c r="X17" s="83">
        <f>'HCAD Cost'!AH17</f>
        <v/>
      </c>
      <c r="Y17" s="47" t="n"/>
      <c r="Z17" s="47" t="n"/>
      <c r="AA17" s="47" t="n"/>
      <c r="AB17" s="48" t="n"/>
      <c r="AC17" s="129">
        <f>AH17-X17</f>
        <v/>
      </c>
      <c r="AD17" s="47" t="n"/>
      <c r="AE17" s="47" t="n"/>
      <c r="AF17" s="47" t="n"/>
      <c r="AG17" s="48" t="n"/>
      <c r="AH17" s="123">
        <f>'Nettles Cost'!AH17</f>
        <v/>
      </c>
      <c r="AI17" s="72" t="n"/>
      <c r="AJ17" s="72" t="n"/>
      <c r="AK17" s="72" t="n"/>
      <c r="AL17" s="109" t="n"/>
    </row>
    <row r="18">
      <c r="S18" s="62">
        <f>D26</f>
        <v/>
      </c>
      <c r="T18" s="43" t="n"/>
      <c r="U18" s="43" t="n"/>
      <c r="V18" s="43" t="n"/>
      <c r="W18" s="44" t="n"/>
      <c r="X18" s="84">
        <f>'HCAD Cost'!AH18</f>
        <v/>
      </c>
      <c r="Y18" s="43" t="n"/>
      <c r="Z18" s="43" t="n"/>
      <c r="AA18" s="43" t="n"/>
      <c r="AB18" s="44" t="n"/>
      <c r="AC18" s="111">
        <f>AH18-X18</f>
        <v/>
      </c>
      <c r="AD18" s="43" t="n"/>
      <c r="AE18" s="43" t="n"/>
      <c r="AF18" s="43" t="n"/>
      <c r="AG18" s="60" t="n"/>
      <c r="AH18" s="134">
        <f>'Nettles Cost'!AH18</f>
        <v/>
      </c>
      <c r="AI18" s="43" t="n"/>
      <c r="AJ18" s="43" t="n"/>
      <c r="AK18" s="43" t="n"/>
      <c r="AL18" s="44" t="n"/>
    </row>
    <row r="19">
      <c r="S19" s="62">
        <f>D45</f>
        <v/>
      </c>
      <c r="T19" s="43" t="n"/>
      <c r="U19" s="43" t="n"/>
      <c r="V19" s="43" t="n"/>
      <c r="W19" s="44" t="n"/>
      <c r="X19" s="141">
        <f>'HCAD Cost'!AH19</f>
        <v/>
      </c>
      <c r="Y19" s="43" t="n"/>
      <c r="Z19" s="43" t="n"/>
      <c r="AA19" s="43" t="n"/>
      <c r="AB19" s="44" t="n"/>
      <c r="AC19" s="111">
        <f>AH19-X19</f>
        <v/>
      </c>
      <c r="AD19" s="43" t="n"/>
      <c r="AE19" s="43" t="n"/>
      <c r="AF19" s="43" t="n"/>
      <c r="AG19" s="60" t="n"/>
      <c r="AH19" s="124">
        <f>'Nettles Cost'!AH19</f>
        <v/>
      </c>
      <c r="AI19" s="125" t="n"/>
      <c r="AJ19" s="125" t="n"/>
      <c r="AK19" s="125" t="n"/>
      <c r="AL19" s="126" t="n"/>
    </row>
    <row r="20" ht="17.1" customHeight="1" thickBot="1">
      <c r="S20" s="80" t="inlineStr">
        <is>
          <t>TOTAL COST APPROACH</t>
        </is>
      </c>
      <c r="T20" s="64" t="n"/>
      <c r="U20" s="64" t="n"/>
      <c r="V20" s="64" t="n"/>
      <c r="W20" s="65" t="n"/>
      <c r="X20" s="94">
        <f>SUM(X17:AB19)</f>
        <v/>
      </c>
      <c r="Y20" s="64" t="n"/>
      <c r="Z20" s="64" t="n"/>
      <c r="AA20" s="64" t="n"/>
      <c r="AB20" s="65" t="n"/>
      <c r="AC20" s="118">
        <f>AH20-X20</f>
        <v/>
      </c>
      <c r="AD20" s="64" t="n"/>
      <c r="AE20" s="64" t="n"/>
      <c r="AF20" s="64" t="n"/>
      <c r="AG20" s="65" t="n"/>
      <c r="AH20" s="94">
        <f>SUM(AH17:AL19)</f>
        <v/>
      </c>
      <c r="AI20" s="64" t="n"/>
      <c r="AJ20" s="64" t="n"/>
      <c r="AK20" s="64" t="n"/>
      <c r="AL20" s="65" t="n"/>
      <c r="AN20" s="142" t="n"/>
      <c r="AO20" s="143" t="n"/>
    </row>
    <row r="21" ht="8.25" customHeight="1" thickBot="1">
      <c r="AC21" s="83" t="n"/>
      <c r="AD21" s="47" t="n"/>
      <c r="AE21" s="47" t="n"/>
      <c r="AF21" s="47" t="n"/>
      <c r="AG21" s="48" t="n"/>
      <c r="AN21" s="143" t="n"/>
    </row>
    <row r="22" ht="20.1" customHeight="1" thickBot="1">
      <c r="D22" s="29" t="inlineStr">
        <is>
          <t>LAND LINES</t>
        </is>
      </c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  <c r="AL22" s="29" t="n"/>
      <c r="AN22" s="143" t="n"/>
    </row>
    <row r="23" ht="20.1" customHeight="1" thickBot="1">
      <c r="D23" s="76" t="inlineStr">
        <is>
          <t>MARKET VALUE LAND</t>
        </is>
      </c>
      <c r="E23" s="77" t="n"/>
      <c r="F23" s="77" t="n"/>
      <c r="G23" s="77" t="n"/>
      <c r="H23" s="77" t="n"/>
      <c r="I23" s="77" t="n"/>
      <c r="J23" s="77" t="n"/>
      <c r="K23" s="77" t="n"/>
      <c r="L23" s="77" t="n"/>
      <c r="M23" s="77" t="n"/>
      <c r="N23" s="77" t="n"/>
      <c r="O23" s="77" t="n"/>
      <c r="P23" s="77" t="n"/>
      <c r="Q23" s="77" t="n"/>
      <c r="R23" s="77" t="n"/>
      <c r="S23" s="77" t="n"/>
      <c r="T23" s="77" t="n"/>
      <c r="U23" s="77" t="n"/>
      <c r="V23" s="77" t="n"/>
      <c r="W23" s="77" t="n"/>
      <c r="X23" s="77" t="n"/>
      <c r="Y23" s="77" t="n"/>
      <c r="Z23" s="77" t="n"/>
      <c r="AA23" s="77" t="n"/>
      <c r="AB23" s="77" t="n"/>
      <c r="AC23" s="77" t="n"/>
      <c r="AD23" s="77" t="n"/>
      <c r="AE23" s="77" t="n"/>
      <c r="AF23" s="77" t="n"/>
      <c r="AG23" s="77" t="n"/>
      <c r="AH23" s="77" t="n"/>
      <c r="AI23" s="77" t="n"/>
      <c r="AJ23" s="77" t="n"/>
      <c r="AK23" s="77" t="n"/>
      <c r="AL23" s="78" t="n"/>
    </row>
    <row r="24" ht="33.75" customHeight="1">
      <c r="D24" s="28" t="inlineStr">
        <is>
          <t>LINE</t>
        </is>
      </c>
      <c r="E24" s="53" t="inlineStr">
        <is>
          <t>CODE</t>
        </is>
      </c>
      <c r="F24" s="48" t="n"/>
      <c r="G24" s="53" t="inlineStr">
        <is>
          <t>DESCRIPTION</t>
        </is>
      </c>
      <c r="H24" s="47" t="n"/>
      <c r="I24" s="47" t="n"/>
      <c r="J24" s="47" t="n"/>
      <c r="K24" s="47" t="n"/>
      <c r="L24" s="47" t="n"/>
      <c r="M24" s="48" t="n"/>
      <c r="N24" s="53">
        <f>'HCAD Cost'!T24</f>
        <v/>
      </c>
      <c r="O24" s="48" t="n"/>
      <c r="P24" s="53" t="inlineStr">
        <is>
          <t>NOTES</t>
        </is>
      </c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8" t="n"/>
      <c r="AA24" s="116">
        <f>X16</f>
        <v/>
      </c>
      <c r="AB24" s="47" t="n"/>
      <c r="AC24" s="47" t="n"/>
      <c r="AD24" s="48" t="n"/>
      <c r="AE24" s="53">
        <f>AC16</f>
        <v/>
      </c>
      <c r="AF24" s="47" t="n"/>
      <c r="AG24" s="47" t="n"/>
      <c r="AH24" s="48" t="n"/>
      <c r="AI24" s="131">
        <f>AH16</f>
        <v/>
      </c>
      <c r="AJ24" s="47" t="n"/>
      <c r="AK24" s="47" t="n"/>
      <c r="AL24" s="132" t="n"/>
    </row>
    <row r="25" ht="16.5" customFormat="1" customHeight="1" s="1" thickBot="1">
      <c r="B25" s="1">
        <f>SELECTION!B4</f>
        <v/>
      </c>
      <c r="D25" s="25" t="n">
        <v>1</v>
      </c>
      <c r="E25" s="85">
        <f>(VLOOKUP($B$25,SELECTION!$C$7:$CZ$7,VLOOKUP(Y$7,'[1]Table Name'!$O$2:$P$100,2,FALSE),FALSE))</f>
        <v/>
      </c>
      <c r="F25" s="65" t="n"/>
      <c r="G25" s="85">
        <f>(VLOOKUP($B$25,SELECTION!$C$7:$CZ$7,VLOOKUP(G$24,'[1]Table Name'!$O$2:$P$100,2,FALSE),FALSE))</f>
        <v/>
      </c>
      <c r="H25" s="64" t="n"/>
      <c r="I25" s="64" t="n"/>
      <c r="J25" s="64" t="n"/>
      <c r="K25" s="64" t="n"/>
      <c r="L25" s="64" t="n"/>
      <c r="M25" s="65" t="n"/>
      <c r="N25" s="136">
        <f>'HCAD Cost'!T25</f>
        <v/>
      </c>
      <c r="O25" s="65" t="n"/>
      <c r="P25" s="85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5" t="n"/>
      <c r="AA25" s="144">
        <f>'HCAD Cost'!AK25+'HCAD Cost'!AK26</f>
        <v/>
      </c>
      <c r="AB25" s="64" t="n"/>
      <c r="AC25" s="64" t="n"/>
      <c r="AD25" s="65" t="n"/>
      <c r="AE25" s="104">
        <f>AI25-AA25</f>
        <v/>
      </c>
      <c r="AF25" s="43" t="n"/>
      <c r="AG25" s="43" t="n"/>
      <c r="AH25" s="44" t="n"/>
      <c r="AI25" s="144">
        <f>'Nettles Cost'!AK25+'Nettles Cost'!AK26</f>
        <v/>
      </c>
      <c r="AJ25" s="64" t="n"/>
      <c r="AK25" s="64" t="n"/>
      <c r="AL25" s="65" t="n"/>
    </row>
    <row r="26" ht="20.1" customFormat="1" customHeight="1" s="1" thickBot="1">
      <c r="D26" s="76" t="inlineStr">
        <is>
          <t>EXTRA FEATURES</t>
        </is>
      </c>
      <c r="E26" s="77" t="n"/>
      <c r="F26" s="77" t="n"/>
      <c r="G26" s="77" t="n"/>
      <c r="H26" s="77" t="n"/>
      <c r="I26" s="77" t="n"/>
      <c r="J26" s="77" t="n"/>
      <c r="K26" s="77" t="n"/>
      <c r="L26" s="77" t="n"/>
      <c r="M26" s="77" t="n"/>
      <c r="N26" s="77" t="n"/>
      <c r="O26" s="77" t="n"/>
      <c r="P26" s="77" t="n"/>
      <c r="Q26" s="77" t="n"/>
      <c r="R26" s="77" t="n"/>
      <c r="S26" s="77" t="n"/>
      <c r="T26" s="77" t="n"/>
      <c r="U26" s="77" t="n"/>
      <c r="V26" s="77" t="n"/>
      <c r="W26" s="77" t="n"/>
      <c r="X26" s="77" t="n"/>
      <c r="Y26" s="77" t="n"/>
      <c r="Z26" s="77" t="n"/>
      <c r="AA26" s="77" t="n"/>
      <c r="AB26" s="77" t="n"/>
      <c r="AC26" s="77" t="n"/>
      <c r="AD26" s="77" t="n"/>
      <c r="AE26" s="77" t="n"/>
      <c r="AF26" s="77" t="n"/>
      <c r="AG26" s="77" t="n"/>
      <c r="AH26" s="77" t="n"/>
      <c r="AI26" s="77" t="n"/>
      <c r="AJ26" s="77" t="n"/>
      <c r="AK26" s="77" t="n"/>
      <c r="AL26" s="78" t="n"/>
    </row>
    <row r="27" ht="15.75" customFormat="1" customHeight="1" s="1" thickBot="1">
      <c r="D27" s="36" t="inlineStr">
        <is>
          <t>LINE</t>
        </is>
      </c>
      <c r="E27" s="135" t="inlineStr">
        <is>
          <t>DESCRIPTION</t>
        </is>
      </c>
      <c r="F27" s="72" t="n"/>
      <c r="G27" s="72" t="n"/>
      <c r="H27" s="72" t="n"/>
      <c r="I27" s="72" t="n"/>
      <c r="J27" s="72" t="n"/>
      <c r="K27" s="72" t="n"/>
      <c r="L27" s="72" t="n"/>
      <c r="M27" s="109" t="n"/>
      <c r="N27" s="112">
        <f>'HCAD Cost'!W28</f>
        <v/>
      </c>
      <c r="O27" s="109" t="n"/>
      <c r="P27" s="112" t="inlineStr">
        <is>
          <t>NOTES</t>
        </is>
      </c>
      <c r="Q27" s="72" t="n"/>
      <c r="R27" s="72" t="n"/>
      <c r="S27" s="72" t="n"/>
      <c r="T27" s="72" t="n"/>
      <c r="U27" s="72" t="n"/>
      <c r="V27" s="72" t="n"/>
      <c r="W27" s="72" t="n"/>
      <c r="X27" s="72" t="n"/>
      <c r="Y27" s="72" t="n"/>
      <c r="Z27" s="109" t="n"/>
      <c r="AA27" s="128">
        <f>AA24</f>
        <v/>
      </c>
      <c r="AB27" s="72" t="n"/>
      <c r="AC27" s="72" t="n"/>
      <c r="AD27" s="109" t="n"/>
      <c r="AE27" s="120">
        <f>AE24</f>
        <v/>
      </c>
      <c r="AF27" s="72" t="n"/>
      <c r="AG27" s="72" t="n"/>
      <c r="AH27" s="109" t="n"/>
      <c r="AI27" s="106">
        <f>AI24</f>
        <v/>
      </c>
      <c r="AJ27" s="72" t="n"/>
      <c r="AK27" s="72" t="n"/>
      <c r="AL27" s="73" t="n"/>
      <c r="AM27" s="68" t="n"/>
    </row>
    <row r="28" customFormat="1" s="1">
      <c r="B28" s="68">
        <f t="array" ref="B28">IF(ISERROR(INDEX('[1]HCAD Process EF'!$D$5:$D$1004,MATCH(0,COUNTIF(B$27:B27,'[1]HCAD Process EF'!$D$5:$D$1004)+('[1]HCAD Process EF'!$E$5:$E$1004&lt;&gt;$B$25),0))),0,INDEX('[1]HCAD Process EF'!$D$5:$D$1004,MATCH(0,COUNTIF(B$27:B27,'[1]HCAD Process EF'!$D$5:$D$1004)+('[1]HCAD Process EF'!$E$5:$E$1004&lt;&gt;$B$25),0)))</f>
        <v/>
      </c>
      <c r="D28" s="37">
        <f>IF(B28="","",1)</f>
        <v/>
      </c>
      <c r="E28" s="115">
        <f>IF($B28="","",(VLOOKUP($B28,'[1]HCAD Process EF'!$D$5:$O$1004,VLOOKUP(E$27,'[1]Table Name'!$U$2:$V$30,2,FALSE),FALSE)))</f>
        <v/>
      </c>
      <c r="F28" s="47" t="n"/>
      <c r="G28" s="47" t="n"/>
      <c r="H28" s="47" t="n"/>
      <c r="I28" s="47" t="n"/>
      <c r="J28" s="47" t="n"/>
      <c r="K28" s="47" t="n"/>
      <c r="L28" s="47" t="n"/>
      <c r="M28" s="48" t="n"/>
      <c r="N28" s="130">
        <f>IF($B28="","",(VLOOKUP($B28,'[1]HCAD Process EF'!$D$5:$O$1004,VLOOKUP(N$27,'[1]Table Name'!$U$2:$V$100,2,FALSE),FALSE)))</f>
        <v/>
      </c>
      <c r="O28" s="48" t="n"/>
      <c r="P28" s="52">
        <f>VLOOKUP(D28,#REF!,16,FALSE)</f>
        <v/>
      </c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4" t="n"/>
      <c r="AA28" s="145">
        <f>IF($D28="","",VLOOKUP($D28,'HCAD Cost'!$D$29:$AL$48,33,FALSE))</f>
        <v/>
      </c>
      <c r="AB28" s="47" t="n"/>
      <c r="AC28" s="47" t="n"/>
      <c r="AD28" s="48" t="n"/>
      <c r="AE28" s="127">
        <f>IF(D28="","",AI28-AA28)</f>
        <v/>
      </c>
      <c r="AF28" s="47" t="n"/>
      <c r="AG28" s="47" t="n"/>
      <c r="AH28" s="48" t="n"/>
      <c r="AI28" s="145">
        <f>IF($D28="","",VLOOKUP($D28,'Nettles Cost'!$D$29:$AL$48,33,FALSE))</f>
        <v/>
      </c>
      <c r="AJ28" s="47" t="n"/>
      <c r="AK28" s="47" t="n"/>
      <c r="AL28" s="48" t="n"/>
    </row>
    <row r="29" customFormat="1" s="1">
      <c r="B29" s="68">
        <f t="array" ref="B29">IF(ISERROR(INDEX('[1]HCAD Process EF'!$D$5:$D$1004,MATCH(0,COUNTIF(B$27:B28,'[1]HCAD Process EF'!$D$5:$D$1004)+('[1]HCAD Process EF'!$E$5:$E$1004&lt;&gt;$B$25),0))),0,INDEX('[1]HCAD Process EF'!$D$5:$D$1004,MATCH(0,COUNTIF(B$27:B28,'[1]HCAD Process EF'!$D$5:$D$1004)+('[1]HCAD Process EF'!$E$5:$E$1004&lt;&gt;$B$25),0)))</f>
        <v/>
      </c>
      <c r="D29" s="24">
        <f>IF(B29="","",D28+1)</f>
        <v/>
      </c>
      <c r="E29" s="114">
        <f>IF($B29="","",(VLOOKUP($B29,'[1]HCAD Process EF'!$D$5:$O$1004,VLOOKUP(E$27,'[1]Table Name'!$U$2:$V$30,2,FALSE),FALSE)))</f>
        <v/>
      </c>
      <c r="F29" s="43" t="n"/>
      <c r="G29" s="43" t="n"/>
      <c r="H29" s="43" t="n"/>
      <c r="I29" s="43" t="n"/>
      <c r="J29" s="43" t="n"/>
      <c r="K29" s="43" t="n"/>
      <c r="L29" s="43" t="n"/>
      <c r="M29" s="44" t="n"/>
      <c r="N29" s="105">
        <f>IF($B29="","",(VLOOKUP($B29,'[1]HCAD Process EF'!$D$5:$O$1004,VLOOKUP(N$27,'[1]Table Name'!$U$2:$V$100,2,FALSE),FALSE)))</f>
        <v/>
      </c>
      <c r="O29" s="44" t="n"/>
      <c r="P29" s="52">
        <f>VLOOKUP(D29,#REF!,16,FALSE)</f>
        <v/>
      </c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4" t="n"/>
      <c r="AA29" s="146">
        <f>IF($D29="","",VLOOKUP($D29,'HCAD Cost'!$D$29:$AL$48,33,FALSE))</f>
        <v/>
      </c>
      <c r="AB29" s="43" t="n"/>
      <c r="AC29" s="43" t="n"/>
      <c r="AD29" s="44" t="n"/>
      <c r="AE29" s="104">
        <f>IF(D29="","",AI29-AA29)</f>
        <v/>
      </c>
      <c r="AF29" s="43" t="n"/>
      <c r="AG29" s="43" t="n"/>
      <c r="AH29" s="44" t="n"/>
      <c r="AI29" s="146">
        <f>IF($D29="","",VLOOKUP($D29,'Nettles Cost'!$D$29:$AL$48,33,FALSE))</f>
        <v/>
      </c>
      <c r="AJ29" s="43" t="n"/>
      <c r="AK29" s="43" t="n"/>
      <c r="AL29" s="44" t="n"/>
    </row>
    <row r="30" customFormat="1" s="1">
      <c r="B30" s="68">
        <f t="array" ref="B30">IF(ISERROR(INDEX('[1]HCAD Process EF'!$D$5:$D$1004,MATCH(0,COUNTIF(B$27:B29,'[1]HCAD Process EF'!$D$5:$D$1004)+('[1]HCAD Process EF'!$E$5:$E$1004&lt;&gt;$B$25),0))),"",INDEX('[1]HCAD Process EF'!$D$5:$D$1004,MATCH(0,COUNTIF(B$27:B29,'[1]HCAD Process EF'!$D$5:$D$1004)+('[1]HCAD Process EF'!$E$5:$E$1004&lt;&gt;$B$25),0)))</f>
        <v/>
      </c>
      <c r="D30" s="24">
        <f>IF(B30="","",D29+1)</f>
        <v/>
      </c>
      <c r="E30" s="114">
        <f>IF($B30="","",(VLOOKUP($B30,'[1]HCAD Process EF'!$D$5:$O$1004,VLOOKUP(E$27,'[1]Table Name'!$U$2:$V$30,2,FALSE),FALSE)))</f>
        <v/>
      </c>
      <c r="F30" s="43" t="n"/>
      <c r="G30" s="43" t="n"/>
      <c r="H30" s="43" t="n"/>
      <c r="I30" s="43" t="n"/>
      <c r="J30" s="43" t="n"/>
      <c r="K30" s="43" t="n"/>
      <c r="L30" s="43" t="n"/>
      <c r="M30" s="44" t="n"/>
      <c r="N30" s="105">
        <f>IF($B30="","",(VLOOKUP($B30,'[1]HCAD Process EF'!$D$5:$O$1004,VLOOKUP(N$27,'[1]Table Name'!$U$2:$V$100,2,FALSE),FALSE)))</f>
        <v/>
      </c>
      <c r="O30" s="44" t="n"/>
      <c r="P30" s="52">
        <f>VLOOKUP(D30,#REF!,16,FALSE)</f>
        <v/>
      </c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4" t="n"/>
      <c r="AA30" s="146">
        <f>IF($D30="","",VLOOKUP($D30,'HCAD Cost'!$D$29:$AL$48,33,FALSE))</f>
        <v/>
      </c>
      <c r="AB30" s="43" t="n"/>
      <c r="AC30" s="43" t="n"/>
      <c r="AD30" s="44" t="n"/>
      <c r="AE30" s="104">
        <f>IF(D30="","",AI30-AA30)</f>
        <v/>
      </c>
      <c r="AF30" s="43" t="n"/>
      <c r="AG30" s="43" t="n"/>
      <c r="AH30" s="44" t="n"/>
      <c r="AI30" s="146">
        <f>IF($D30="","",VLOOKUP($D30,'Nettles Cost'!$D$29:$AL$48,33,FALSE))</f>
        <v/>
      </c>
      <c r="AJ30" s="43" t="n"/>
      <c r="AK30" s="43" t="n"/>
      <c r="AL30" s="44" t="n"/>
    </row>
    <row r="31" customFormat="1" s="1">
      <c r="B31" s="68">
        <f t="array" ref="B31">IF(ISERROR(INDEX('[1]HCAD Process EF'!$D$5:$D$1004,MATCH(0,COUNTIF(B$27:B30,'[1]HCAD Process EF'!$D$5:$D$1004)+('[1]HCAD Process EF'!$E$5:$E$1004&lt;&gt;$B$25),0))),"",INDEX('[1]HCAD Process EF'!$D$5:$D$1004,MATCH(0,COUNTIF(B$27:B30,'[1]HCAD Process EF'!$D$5:$D$1004)+('[1]HCAD Process EF'!$E$5:$E$1004&lt;&gt;$B$25),0)))</f>
        <v/>
      </c>
      <c r="D31" s="24">
        <f>IF(B31="","",D30+1)</f>
        <v/>
      </c>
      <c r="E31" s="114">
        <f>IF($B31="","",(VLOOKUP($B31,'[1]HCAD Process EF'!$D$5:$O$1004,VLOOKUP(E$27,'[1]Table Name'!$U$2:$V$30,2,FALSE),FALSE)))</f>
        <v/>
      </c>
      <c r="F31" s="43" t="n"/>
      <c r="G31" s="43" t="n"/>
      <c r="H31" s="43" t="n"/>
      <c r="I31" s="43" t="n"/>
      <c r="J31" s="43" t="n"/>
      <c r="K31" s="43" t="n"/>
      <c r="L31" s="43" t="n"/>
      <c r="M31" s="44" t="n"/>
      <c r="N31" s="105">
        <f>IF($B31="","",(VLOOKUP($B31,'[1]HCAD Process EF'!$D$5:$O$1004,VLOOKUP(N$27,'[1]Table Name'!$U$2:$V$100,2,FALSE),FALSE)))</f>
        <v/>
      </c>
      <c r="O31" s="44" t="n"/>
      <c r="P31" s="52">
        <f>VLOOKUP(D31,#REF!,16,FALSE)</f>
        <v/>
      </c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4" t="n"/>
      <c r="AA31" s="146">
        <f>IF($D31="","",VLOOKUP($D31,'HCAD Cost'!$D$29:$AL$48,33,FALSE))</f>
        <v/>
      </c>
      <c r="AB31" s="43" t="n"/>
      <c r="AC31" s="43" t="n"/>
      <c r="AD31" s="44" t="n"/>
      <c r="AE31" s="104">
        <f>IF(D31="","",AI31-AA31)</f>
        <v/>
      </c>
      <c r="AF31" s="43" t="n"/>
      <c r="AG31" s="43" t="n"/>
      <c r="AH31" s="44" t="n"/>
      <c r="AI31" s="146">
        <f>IF($D31="","",VLOOKUP($D31,'Nettles Cost'!$D$29:$AL$48,33,FALSE))</f>
        <v/>
      </c>
      <c r="AJ31" s="43" t="n"/>
      <c r="AK31" s="43" t="n"/>
      <c r="AL31" s="44" t="n"/>
    </row>
    <row r="32" customFormat="1" s="1">
      <c r="B32" s="68">
        <f t="array" ref="B32">IF(ISERROR(INDEX('[1]HCAD Process EF'!$D$5:$D$1004,MATCH(0,COUNTIF(B$27:B31,'[1]HCAD Process EF'!$D$5:$D$1004)+('[1]HCAD Process EF'!$E$5:$E$1004&lt;&gt;$B$25),0))),"",INDEX('[1]HCAD Process EF'!$D$5:$D$1004,MATCH(0,COUNTIF(B$27:B31,'[1]HCAD Process EF'!$D$5:$D$1004)+('[1]HCAD Process EF'!$E$5:$E$1004&lt;&gt;$B$25),0)))</f>
        <v/>
      </c>
      <c r="D32" s="24">
        <f>IF(B32="","",D31+1)</f>
        <v/>
      </c>
      <c r="E32" s="114">
        <f>IF($B32="","",(VLOOKUP($B32,'[1]HCAD Process EF'!$D$5:$O$1004,VLOOKUP(E$27,'[1]Table Name'!$U$2:$V$30,2,FALSE),FALSE)))</f>
        <v/>
      </c>
      <c r="F32" s="43" t="n"/>
      <c r="G32" s="43" t="n"/>
      <c r="H32" s="43" t="n"/>
      <c r="I32" s="43" t="n"/>
      <c r="J32" s="43" t="n"/>
      <c r="K32" s="43" t="n"/>
      <c r="L32" s="43" t="n"/>
      <c r="M32" s="44" t="n"/>
      <c r="N32" s="105">
        <f>IF($B32="","",(VLOOKUP($B32,'[1]HCAD Process EF'!$D$5:$O$1004,VLOOKUP(N$27,'[1]Table Name'!$U$2:$V$100,2,FALSE),FALSE)))</f>
        <v/>
      </c>
      <c r="O32" s="44" t="n"/>
      <c r="P32" s="52">
        <f>VLOOKUP(D32,#REF!,16,FALSE)</f>
        <v/>
      </c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4" t="n"/>
      <c r="AA32" s="146">
        <f>IF($D32="","",VLOOKUP($D32,'HCAD Cost'!$D$29:$AL$48,33,FALSE))</f>
        <v/>
      </c>
      <c r="AB32" s="43" t="n"/>
      <c r="AC32" s="43" t="n"/>
      <c r="AD32" s="44" t="n"/>
      <c r="AE32" s="104">
        <f>IF(D32="","",AI32-AA32)</f>
        <v/>
      </c>
      <c r="AF32" s="43" t="n"/>
      <c r="AG32" s="43" t="n"/>
      <c r="AH32" s="44" t="n"/>
      <c r="AI32" s="146">
        <f>IF($D32="","",VLOOKUP($D32,'Nettles Cost'!$D$29:$AL$48,33,FALSE))</f>
        <v/>
      </c>
      <c r="AJ32" s="43" t="n"/>
      <c r="AK32" s="43" t="n"/>
      <c r="AL32" s="44" t="n"/>
    </row>
    <row r="33" customFormat="1" s="1">
      <c r="B33" s="68">
        <f t="array" ref="B33">IF(ISERROR(INDEX('[1]HCAD Process EF'!$D$5:$D$1004,MATCH(0,COUNTIF(B$27:B32,'[1]HCAD Process EF'!$D$5:$D$1004)+('[1]HCAD Process EF'!$E$5:$E$1004&lt;&gt;$B$25),0))),"",INDEX('[1]HCAD Process EF'!$D$5:$D$1004,MATCH(0,COUNTIF(B$27:B32,'[1]HCAD Process EF'!$D$5:$D$1004)+('[1]HCAD Process EF'!$E$5:$E$1004&lt;&gt;$B$25),0)))</f>
        <v/>
      </c>
      <c r="D33" s="24">
        <f>IF(B33="","",D32+1)</f>
        <v/>
      </c>
      <c r="E33" s="114">
        <f>IF($B33="","",(VLOOKUP($B33,'[1]HCAD Process EF'!$D$5:$O$1004,VLOOKUP(E$27,'[1]Table Name'!$U$2:$V$30,2,FALSE),FALSE)))</f>
        <v/>
      </c>
      <c r="F33" s="43" t="n"/>
      <c r="G33" s="43" t="n"/>
      <c r="H33" s="43" t="n"/>
      <c r="I33" s="43" t="n"/>
      <c r="J33" s="43" t="n"/>
      <c r="K33" s="43" t="n"/>
      <c r="L33" s="43" t="n"/>
      <c r="M33" s="44" t="n"/>
      <c r="N33" s="105">
        <f>IF($B33="","",(VLOOKUP($B33,'[1]HCAD Process EF'!$D$5:$O$1004,VLOOKUP(N$27,'[1]Table Name'!$U$2:$V$100,2,FALSE),FALSE)))</f>
        <v/>
      </c>
      <c r="O33" s="44" t="n"/>
      <c r="P33" s="52">
        <f>VLOOKUP(D33,#REF!,16,FALSE)</f>
        <v/>
      </c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4" t="n"/>
      <c r="AA33" s="146">
        <f>IF($D33="","",VLOOKUP($D33,'HCAD Cost'!$D$29:$AL$48,33,FALSE))</f>
        <v/>
      </c>
      <c r="AB33" s="43" t="n"/>
      <c r="AC33" s="43" t="n"/>
      <c r="AD33" s="44" t="n"/>
      <c r="AE33" s="104">
        <f>IF(D33="","",AI33-AA33)</f>
        <v/>
      </c>
      <c r="AF33" s="43" t="n"/>
      <c r="AG33" s="43" t="n"/>
      <c r="AH33" s="44" t="n"/>
      <c r="AI33" s="146">
        <f>IF($D33="","",VLOOKUP($D33,'Nettles Cost'!$D$29:$AL$48,33,FALSE))</f>
        <v/>
      </c>
      <c r="AJ33" s="43" t="n"/>
      <c r="AK33" s="43" t="n"/>
      <c r="AL33" s="44" t="n"/>
    </row>
    <row r="34" hidden="1" outlineLevel="1" ht="15.75" customFormat="1" customHeight="1" s="1">
      <c r="B34" s="68">
        <f t="array" ref="B34">IF(ISERROR(INDEX('[1]HCAD Process EF'!$D$5:$D$1004,MATCH(0,COUNTIF(B$27:B33,'[1]HCAD Process EF'!$D$5:$D$1004)+('[1]HCAD Process EF'!$E$5:$E$1004&lt;&gt;$B$25),0))),"",INDEX('[1]HCAD Process EF'!$D$5:$D$1004,MATCH(0,COUNTIF(B$27:B33,'[1]HCAD Process EF'!$D$5:$D$1004)+('[1]HCAD Process EF'!$E$5:$E$1004&lt;&gt;$B$25),0)))</f>
        <v/>
      </c>
      <c r="D34" s="24">
        <f>IF(B34="","",D33+1)</f>
        <v/>
      </c>
      <c r="E34" s="114">
        <f>IF($B34="","",(VLOOKUP($B34,'[1]HCAD Process EF'!$D$5:$O$1004,VLOOKUP(E$27,'[1]Table Name'!$U$2:$V$30,2,FALSE),FALSE)))</f>
        <v/>
      </c>
      <c r="F34" s="43" t="n"/>
      <c r="G34" s="43" t="n"/>
      <c r="H34" s="43" t="n"/>
      <c r="I34" s="43" t="n"/>
      <c r="J34" s="43" t="n"/>
      <c r="K34" s="43" t="n"/>
      <c r="L34" s="43" t="n"/>
      <c r="M34" s="44" t="n"/>
      <c r="N34" s="105">
        <f>IF($B34="","",(VLOOKUP($B34,'[1]HCAD Process EF'!$D$5:$O$1004,VLOOKUP(N$27,'[1]Table Name'!$U$2:$V$100,2,FALSE),FALSE)))</f>
        <v/>
      </c>
      <c r="O34" s="44" t="n"/>
      <c r="P34" s="52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4" t="n"/>
      <c r="AA34" s="146">
        <f>IF($D34="","",VLOOKUP($D34,'HCAD Cost'!$D$29:$AL$48,33,FALSE))</f>
        <v/>
      </c>
      <c r="AB34" s="43" t="n"/>
      <c r="AC34" s="43" t="n"/>
      <c r="AD34" s="44" t="n"/>
      <c r="AE34" s="104">
        <f>IF(D34="","",AI34-AA34)</f>
        <v/>
      </c>
      <c r="AF34" s="43" t="n"/>
      <c r="AG34" s="43" t="n"/>
      <c r="AH34" s="44" t="n"/>
      <c r="AI34" s="146">
        <f>IF($D34="","",VLOOKUP($D34,'Nettles Cost'!$D$29:$AL$48,33,FALSE))</f>
        <v/>
      </c>
      <c r="AJ34" s="43" t="n"/>
      <c r="AK34" s="43" t="n"/>
      <c r="AL34" s="44" t="n"/>
    </row>
    <row r="35" hidden="1" outlineLevel="1" ht="15.75" customFormat="1" customHeight="1" s="1">
      <c r="B35" s="68">
        <f t="array" ref="B35">IF(ISERROR(INDEX('[1]HCAD Process EF'!$D$5:$D$1004,MATCH(0,COUNTIF(B$27:B34,'[1]HCAD Process EF'!$D$5:$D$1004)+('[1]HCAD Process EF'!$E$5:$E$1004&lt;&gt;$B$25),0))),"",INDEX('[1]HCAD Process EF'!$D$5:$D$1004,MATCH(0,COUNTIF(B$27:B34,'[1]HCAD Process EF'!$D$5:$D$1004)+('[1]HCAD Process EF'!$E$5:$E$1004&lt;&gt;$B$25),0)))</f>
        <v/>
      </c>
      <c r="D35" s="24">
        <f>IF(B35="","",D34+1)</f>
        <v/>
      </c>
      <c r="E35" s="114">
        <f>IF($B35="","",(VLOOKUP($B35,'[1]HCAD Process EF'!$D$5:$O$1004,VLOOKUP(E$27,'[1]Table Name'!$U$2:$V$30,2,FALSE),FALSE)))</f>
        <v/>
      </c>
      <c r="F35" s="43" t="n"/>
      <c r="G35" s="43" t="n"/>
      <c r="H35" s="43" t="n"/>
      <c r="I35" s="43" t="n"/>
      <c r="J35" s="43" t="n"/>
      <c r="K35" s="43" t="n"/>
      <c r="L35" s="43" t="n"/>
      <c r="M35" s="44" t="n"/>
      <c r="N35" s="105">
        <f>IF($B35="","",(VLOOKUP($B35,'[1]HCAD Process EF'!$D$5:$O$1004,VLOOKUP(N$27,'[1]Table Name'!$U$2:$V$100,2,FALSE),FALSE)))</f>
        <v/>
      </c>
      <c r="O35" s="44" t="n"/>
      <c r="P35" s="52">
        <f>VLOOKUP(D35,#REF!,16,FALSE)</f>
        <v/>
      </c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4" t="n"/>
      <c r="AA35" s="146">
        <f>IF($D35="","",VLOOKUP($D35,'HCAD Cost'!$D$29:$AL$48,33,FALSE))</f>
        <v/>
      </c>
      <c r="AB35" s="43" t="n"/>
      <c r="AC35" s="43" t="n"/>
      <c r="AD35" s="44" t="n"/>
      <c r="AE35" s="104">
        <f>IF(D35="","",AI35-AA35)</f>
        <v/>
      </c>
      <c r="AF35" s="43" t="n"/>
      <c r="AG35" s="43" t="n"/>
      <c r="AH35" s="44" t="n"/>
      <c r="AI35" s="146">
        <f>IF($D35="","",VLOOKUP($D35,'Nettles Cost'!$D$29:$AL$48,33,FALSE))</f>
        <v/>
      </c>
      <c r="AJ35" s="43" t="n"/>
      <c r="AK35" s="43" t="n"/>
      <c r="AL35" s="44" t="n"/>
    </row>
    <row r="36" hidden="1" outlineLevel="1" ht="15.75" customFormat="1" customHeight="1" s="1">
      <c r="B36" s="68">
        <f t="array" ref="B36">IF(ISERROR(INDEX('[1]HCAD Process EF'!$D$5:$D$1004,MATCH(0,COUNTIF(B$27:B35,'[1]HCAD Process EF'!$D$5:$D$1004)+('[1]HCAD Process EF'!$E$5:$E$1004&lt;&gt;$B$25),0))),"",INDEX('[1]HCAD Process EF'!$D$5:$D$1004,MATCH(0,COUNTIF(B$27:B35,'[1]HCAD Process EF'!$D$5:$D$1004)+('[1]HCAD Process EF'!$E$5:$E$1004&lt;&gt;$B$25),0)))</f>
        <v/>
      </c>
      <c r="D36" s="24">
        <f>IF(B36="","",D35+1)</f>
        <v/>
      </c>
      <c r="E36" s="114">
        <f>IF($B36="","",(VLOOKUP($B36,'[1]HCAD Process EF'!$D$5:$O$1004,VLOOKUP(E$27,'[1]Table Name'!$U$2:$V$30,2,FALSE),FALSE)))</f>
        <v/>
      </c>
      <c r="F36" s="43" t="n"/>
      <c r="G36" s="43" t="n"/>
      <c r="H36" s="43" t="n"/>
      <c r="I36" s="43" t="n"/>
      <c r="J36" s="43" t="n"/>
      <c r="K36" s="43" t="n"/>
      <c r="L36" s="43" t="n"/>
      <c r="M36" s="44" t="n"/>
      <c r="N36" s="105">
        <f>IF($B36="","",(VLOOKUP($B36,'[1]HCAD Process EF'!$D$5:$O$1004,VLOOKUP(N$27,'[1]Table Name'!$U$2:$V$100,2,FALSE),FALSE)))</f>
        <v/>
      </c>
      <c r="O36" s="44" t="n"/>
      <c r="P36" s="52">
        <f>VLOOKUP(D36,#REF!,16,FALSE)</f>
        <v/>
      </c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4" t="n"/>
      <c r="AA36" s="146">
        <f>IF($D36="","",VLOOKUP($D36,'HCAD Cost'!$D$29:$AL$48,33,FALSE))</f>
        <v/>
      </c>
      <c r="AB36" s="43" t="n"/>
      <c r="AC36" s="43" t="n"/>
      <c r="AD36" s="44" t="n"/>
      <c r="AE36" s="104">
        <f>IF(D36="","",AI36-AA36)</f>
        <v/>
      </c>
      <c r="AF36" s="43" t="n"/>
      <c r="AG36" s="43" t="n"/>
      <c r="AH36" s="44" t="n"/>
      <c r="AI36" s="146">
        <f>IF($D36="","",VLOOKUP($D36,'Nettles Cost'!$D$29:$AL$48,33,FALSE))</f>
        <v/>
      </c>
      <c r="AJ36" s="43" t="n"/>
      <c r="AK36" s="43" t="n"/>
      <c r="AL36" s="44" t="n"/>
    </row>
    <row r="37" hidden="1" outlineLevel="1" ht="15.75" customFormat="1" customHeight="1" s="1">
      <c r="B37" s="68">
        <f t="array" ref="B37">IF(ISERROR(INDEX('[1]HCAD Process EF'!$D$5:$D$1004,MATCH(0,COUNTIF(B$27:B36,'[1]HCAD Process EF'!$D$5:$D$1004)+('[1]HCAD Process EF'!$E$5:$E$1004&lt;&gt;$B$25),0))),"",INDEX('[1]HCAD Process EF'!$D$5:$D$1004,MATCH(0,COUNTIF(B$27:B36,'[1]HCAD Process EF'!$D$5:$D$1004)+('[1]HCAD Process EF'!$E$5:$E$1004&lt;&gt;$B$25),0)))</f>
        <v/>
      </c>
      <c r="D37" s="24">
        <f>IF(B37="","",D36+1)</f>
        <v/>
      </c>
      <c r="E37" s="114">
        <f>IF($B37="","",(VLOOKUP($B37,'[1]HCAD Process EF'!$D$5:$O$1004,VLOOKUP(E$27,'[1]Table Name'!$U$2:$V$30,2,FALSE),FALSE)))</f>
        <v/>
      </c>
      <c r="F37" s="43" t="n"/>
      <c r="G37" s="43" t="n"/>
      <c r="H37" s="43" t="n"/>
      <c r="I37" s="43" t="n"/>
      <c r="J37" s="43" t="n"/>
      <c r="K37" s="43" t="n"/>
      <c r="L37" s="43" t="n"/>
      <c r="M37" s="44" t="n"/>
      <c r="N37" s="105">
        <f>IF($B37="","",(VLOOKUP($B37,'[1]HCAD Process EF'!$D$5:$O$1004,VLOOKUP(N$27,'[1]Table Name'!$U$2:$V$100,2,FALSE),FALSE)))</f>
        <v/>
      </c>
      <c r="O37" s="44" t="n"/>
      <c r="P37" s="52">
        <f>VLOOKUP(D37,#REF!,16,FALSE)</f>
        <v/>
      </c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4" t="n"/>
      <c r="AA37" s="146">
        <f>IF($D37="","",VLOOKUP($D37,'HCAD Cost'!$D$29:$AL$48,33,FALSE))</f>
        <v/>
      </c>
      <c r="AB37" s="43" t="n"/>
      <c r="AC37" s="43" t="n"/>
      <c r="AD37" s="44" t="n"/>
      <c r="AE37" s="104">
        <f>IF(D37="","",AI37-AA37)</f>
        <v/>
      </c>
      <c r="AF37" s="43" t="n"/>
      <c r="AG37" s="43" t="n"/>
      <c r="AH37" s="44" t="n"/>
      <c r="AI37" s="146">
        <f>IF($D37="","",VLOOKUP($D37,'Nettles Cost'!$D$29:$AL$48,33,FALSE))</f>
        <v/>
      </c>
      <c r="AJ37" s="43" t="n"/>
      <c r="AK37" s="43" t="n"/>
      <c r="AL37" s="44" t="n"/>
    </row>
    <row r="38" hidden="1" outlineLevel="1" ht="15.75" customFormat="1" customHeight="1" s="1">
      <c r="B38" s="68">
        <f t="array" ref="B38">IF(ISERROR(INDEX('[1]HCAD Process EF'!$D$5:$D$1004,MATCH(0,COUNTIF(B$27:B37,'[1]HCAD Process EF'!$D$5:$D$1004)+('[1]HCAD Process EF'!$E$5:$E$1004&lt;&gt;$B$25),0))),"",INDEX('[1]HCAD Process EF'!$D$5:$D$1004,MATCH(0,COUNTIF(B$27:B37,'[1]HCAD Process EF'!$D$5:$D$1004)+('[1]HCAD Process EF'!$E$5:$E$1004&lt;&gt;$B$25),0)))</f>
        <v/>
      </c>
      <c r="D38" s="24">
        <f>IF(B38="","",D37+1)</f>
        <v/>
      </c>
      <c r="E38" s="114">
        <f>IF($B38="","",(VLOOKUP($B38,'[1]HCAD Process EF'!$D$5:$O$1004,VLOOKUP(E$27,'[1]Table Name'!$U$2:$V$30,2,FALSE),FALSE)))</f>
        <v/>
      </c>
      <c r="F38" s="43" t="n"/>
      <c r="G38" s="43" t="n"/>
      <c r="H38" s="43" t="n"/>
      <c r="I38" s="43" t="n"/>
      <c r="J38" s="43" t="n"/>
      <c r="K38" s="43" t="n"/>
      <c r="L38" s="43" t="n"/>
      <c r="M38" s="44" t="n"/>
      <c r="N38" s="105">
        <f>IF($B38="","",(VLOOKUP($B38,'[1]HCAD Process EF'!$D$5:$O$1004,VLOOKUP(N$27,'[1]Table Name'!$U$2:$V$100,2,FALSE),FALSE)))</f>
        <v/>
      </c>
      <c r="O38" s="44" t="n"/>
      <c r="P38" s="52">
        <f>VLOOKUP(D38,#REF!,16,FALSE)</f>
        <v/>
      </c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4" t="n"/>
      <c r="AA38" s="146">
        <f>IF($D38="","",VLOOKUP($D38,'HCAD Cost'!$D$29:$AL$48,33,FALSE))</f>
        <v/>
      </c>
      <c r="AB38" s="43" t="n"/>
      <c r="AC38" s="43" t="n"/>
      <c r="AD38" s="44" t="n"/>
      <c r="AE38" s="104">
        <f>IF(D38="","",AI38-AA38)</f>
        <v/>
      </c>
      <c r="AF38" s="43" t="n"/>
      <c r="AG38" s="43" t="n"/>
      <c r="AH38" s="44" t="n"/>
      <c r="AI38" s="146">
        <f>IF($D38="","",VLOOKUP($D38,'Nettles Cost'!$D$29:$AL$48,33,FALSE))</f>
        <v/>
      </c>
      <c r="AJ38" s="43" t="n"/>
      <c r="AK38" s="43" t="n"/>
      <c r="AL38" s="44" t="n"/>
    </row>
    <row r="39" hidden="1" outlineLevel="1" ht="15.75" customFormat="1" customHeight="1" s="1">
      <c r="B39" s="68">
        <f t="array" ref="B39">IF(ISERROR(INDEX('[1]HCAD Process EF'!$D$5:$D$1004,MATCH(0,COUNTIF(B$27:B38,'[1]HCAD Process EF'!$D$5:$D$1004)+('[1]HCAD Process EF'!$E$5:$E$1004&lt;&gt;$B$25),0))),"",INDEX('[1]HCAD Process EF'!$D$5:$D$1004,MATCH(0,COUNTIF(B$27:B38,'[1]HCAD Process EF'!$D$5:$D$1004)+('[1]HCAD Process EF'!$E$5:$E$1004&lt;&gt;$B$25),0)))</f>
        <v/>
      </c>
      <c r="D39" s="24">
        <f>IF(B39="","",D38+1)</f>
        <v/>
      </c>
      <c r="E39" s="114">
        <f>IF($B39="","",(VLOOKUP($B39,'[1]HCAD Process EF'!$D$5:$O$1004,VLOOKUP(E$27,'[1]Table Name'!$U$2:$V$30,2,FALSE),FALSE)))</f>
        <v/>
      </c>
      <c r="F39" s="43" t="n"/>
      <c r="G39" s="43" t="n"/>
      <c r="H39" s="43" t="n"/>
      <c r="I39" s="43" t="n"/>
      <c r="J39" s="43" t="n"/>
      <c r="K39" s="43" t="n"/>
      <c r="L39" s="43" t="n"/>
      <c r="M39" s="44" t="n"/>
      <c r="N39" s="105">
        <f>IF($B39="","",(VLOOKUP($B39,'[1]HCAD Process EF'!$D$5:$O$1004,VLOOKUP(N$27,'[1]Table Name'!$U$2:$V$100,2,FALSE),FALSE)))</f>
        <v/>
      </c>
      <c r="O39" s="44" t="n"/>
      <c r="P39" s="52">
        <f>VLOOKUP(D39,#REF!,16,FALSE)</f>
        <v/>
      </c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4" t="n"/>
      <c r="AA39" s="146">
        <f>IF($D39="","",VLOOKUP($D39,'HCAD Cost'!$D$29:$AL$48,33,FALSE))</f>
        <v/>
      </c>
      <c r="AB39" s="43" t="n"/>
      <c r="AC39" s="43" t="n"/>
      <c r="AD39" s="44" t="n"/>
      <c r="AE39" s="104">
        <f>IF(D39="","",AI39-AA39)</f>
        <v/>
      </c>
      <c r="AF39" s="43" t="n"/>
      <c r="AG39" s="43" t="n"/>
      <c r="AH39" s="44" t="n"/>
      <c r="AI39" s="146">
        <f>IF($D39="","",VLOOKUP($D39,'Nettles Cost'!$D$29:$AL$48,33,FALSE))</f>
        <v/>
      </c>
      <c r="AJ39" s="43" t="n"/>
      <c r="AK39" s="43" t="n"/>
      <c r="AL39" s="44" t="n"/>
    </row>
    <row r="40" hidden="1" outlineLevel="1" ht="15.75" customFormat="1" customHeight="1" s="1">
      <c r="B40" s="68">
        <f t="array" ref="B40">IF(ISERROR(INDEX('[1]HCAD Process EF'!$D$5:$D$1004,MATCH(0,COUNTIF(B$27:B39,'[1]HCAD Process EF'!$D$5:$D$1004)+('[1]HCAD Process EF'!$E$5:$E$1004&lt;&gt;$B$25),0))),"",INDEX('[1]HCAD Process EF'!$D$5:$D$1004,MATCH(0,COUNTIF(B$27:B39,'[1]HCAD Process EF'!$D$5:$D$1004)+('[1]HCAD Process EF'!$E$5:$E$1004&lt;&gt;$B$25),0)))</f>
        <v/>
      </c>
      <c r="D40" s="24">
        <f>IF(B40="","",D39+1)</f>
        <v/>
      </c>
      <c r="E40" s="114">
        <f>IF($B40="","",(VLOOKUP($B40,'[1]HCAD Process EF'!$D$5:$O$1004,VLOOKUP(E$27,'[1]Table Name'!$U$2:$V$30,2,FALSE),FALSE)))</f>
        <v/>
      </c>
      <c r="F40" s="43" t="n"/>
      <c r="G40" s="43" t="n"/>
      <c r="H40" s="43" t="n"/>
      <c r="I40" s="43" t="n"/>
      <c r="J40" s="43" t="n"/>
      <c r="K40" s="43" t="n"/>
      <c r="L40" s="43" t="n"/>
      <c r="M40" s="44" t="n"/>
      <c r="N40" s="105">
        <f>IF($B40="","",(VLOOKUP($B40,'[1]HCAD Process EF'!$D$5:$O$1004,VLOOKUP(N$27,'[1]Table Name'!$U$2:$V$100,2,FALSE),FALSE)))</f>
        <v/>
      </c>
      <c r="O40" s="44" t="n"/>
      <c r="P40" s="52">
        <f>VLOOKUP(D40,#REF!,16,FALSE)</f>
        <v/>
      </c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4" t="n"/>
      <c r="AA40" s="146">
        <f>IF($D40="","",VLOOKUP($D40,'HCAD Cost'!$D$29:$AL$48,33,FALSE))</f>
        <v/>
      </c>
      <c r="AB40" s="43" t="n"/>
      <c r="AC40" s="43" t="n"/>
      <c r="AD40" s="44" t="n"/>
      <c r="AE40" s="104">
        <f>IF(D40="","",AI40-AA40)</f>
        <v/>
      </c>
      <c r="AF40" s="43" t="n"/>
      <c r="AG40" s="43" t="n"/>
      <c r="AH40" s="44" t="n"/>
      <c r="AI40" s="146">
        <f>IF($D40="","",VLOOKUP($D40,'Nettles Cost'!$D$29:$AL$48,33,FALSE))</f>
        <v/>
      </c>
      <c r="AJ40" s="43" t="n"/>
      <c r="AK40" s="43" t="n"/>
      <c r="AL40" s="44" t="n"/>
    </row>
    <row r="41" hidden="1" outlineLevel="1" ht="15.75" customFormat="1" customHeight="1" s="1">
      <c r="B41" s="68">
        <f t="array" ref="B41">IF(ISERROR(INDEX('[1]HCAD Process EF'!$D$5:$D$1004,MATCH(0,COUNTIF(B$27:B40,'[1]HCAD Process EF'!$D$5:$D$1004)+('[1]HCAD Process EF'!$E$5:$E$1004&lt;&gt;$B$25),0))),"",INDEX('[1]HCAD Process EF'!$D$5:$D$1004,MATCH(0,COUNTIF(B$27:B40,'[1]HCAD Process EF'!$D$5:$D$1004)+('[1]HCAD Process EF'!$E$5:$E$1004&lt;&gt;$B$25),0)))</f>
        <v/>
      </c>
      <c r="D41" s="24">
        <f>IF(B41="","",D40+1)</f>
        <v/>
      </c>
      <c r="E41" s="114">
        <f>IF($B41="","",(VLOOKUP($B41,'[1]HCAD Process EF'!$D$5:$O$1004,VLOOKUP(E$27,'[1]Table Name'!$U$2:$V$30,2,FALSE),FALSE)))</f>
        <v/>
      </c>
      <c r="F41" s="43" t="n"/>
      <c r="G41" s="43" t="n"/>
      <c r="H41" s="43" t="n"/>
      <c r="I41" s="43" t="n"/>
      <c r="J41" s="43" t="n"/>
      <c r="K41" s="43" t="n"/>
      <c r="L41" s="43" t="n"/>
      <c r="M41" s="44" t="n"/>
      <c r="N41" s="105">
        <f>IF($B41="","",(VLOOKUP($B41,'[1]HCAD Process EF'!$D$5:$O$1004,VLOOKUP(N$27,'[1]Table Name'!$U$2:$V$100,2,FALSE),FALSE)))</f>
        <v/>
      </c>
      <c r="O41" s="44" t="n"/>
      <c r="P41" s="52">
        <f>VLOOKUP(D41,#REF!,16,FALSE)</f>
        <v/>
      </c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4" t="n"/>
      <c r="AA41" s="146">
        <f>IF($D41="","",VLOOKUP($D41,'HCAD Cost'!$D$29:$AL$48,33,FALSE))</f>
        <v/>
      </c>
      <c r="AB41" s="43" t="n"/>
      <c r="AC41" s="43" t="n"/>
      <c r="AD41" s="44" t="n"/>
      <c r="AE41" s="104">
        <f>IF(D41="","",AI41-AA41)</f>
        <v/>
      </c>
      <c r="AF41" s="43" t="n"/>
      <c r="AG41" s="43" t="n"/>
      <c r="AH41" s="44" t="n"/>
      <c r="AI41" s="146">
        <f>IF($D41="","",VLOOKUP($D41,'Nettles Cost'!$D$29:$AL$48,33,FALSE))</f>
        <v/>
      </c>
      <c r="AJ41" s="43" t="n"/>
      <c r="AK41" s="43" t="n"/>
      <c r="AL41" s="44" t="n"/>
    </row>
    <row r="42" hidden="1" outlineLevel="1" ht="15.75" customFormat="1" customHeight="1" s="1">
      <c r="B42" s="68">
        <f t="array" ref="B42">IF(ISERROR(INDEX('[1]HCAD Process EF'!$D$5:$D$1004,MATCH(0,COUNTIF(B$27:B41,'[1]HCAD Process EF'!$D$5:$D$1004)+('[1]HCAD Process EF'!$E$5:$E$1004&lt;&gt;$B$25),0))),"",INDEX('[1]HCAD Process EF'!$D$5:$D$1004,MATCH(0,COUNTIF(B$27:B41,'[1]HCAD Process EF'!$D$5:$D$1004)+('[1]HCAD Process EF'!$E$5:$E$1004&lt;&gt;$B$25),0)))</f>
        <v/>
      </c>
      <c r="D42" s="24">
        <f>IF(B42="","",D41+1)</f>
        <v/>
      </c>
      <c r="E42" s="114">
        <f>IF($B42="","",(VLOOKUP($B42,'[1]HCAD Process EF'!$D$5:$O$1004,VLOOKUP(E$27,'[1]Table Name'!$U$2:$V$30,2,FALSE),FALSE)))</f>
        <v/>
      </c>
      <c r="F42" s="43" t="n"/>
      <c r="G42" s="43" t="n"/>
      <c r="H42" s="43" t="n"/>
      <c r="I42" s="43" t="n"/>
      <c r="J42" s="43" t="n"/>
      <c r="K42" s="43" t="n"/>
      <c r="L42" s="43" t="n"/>
      <c r="M42" s="44" t="n"/>
      <c r="N42" s="105">
        <f>IF($B42="","",(VLOOKUP($B42,'[1]HCAD Process EF'!$D$5:$O$1004,VLOOKUP(N$27,'[1]Table Name'!$U$2:$V$100,2,FALSE),FALSE)))</f>
        <v/>
      </c>
      <c r="O42" s="44" t="n"/>
      <c r="P42" s="52">
        <f>VLOOKUP(D42,#REF!,16,FALSE)</f>
        <v/>
      </c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4" t="n"/>
      <c r="AA42" s="146">
        <f>IF($D42="","",VLOOKUP($D42,'HCAD Cost'!$D$29:$AL$48,33,FALSE))</f>
        <v/>
      </c>
      <c r="AB42" s="43" t="n"/>
      <c r="AC42" s="43" t="n"/>
      <c r="AD42" s="44" t="n"/>
      <c r="AE42" s="104">
        <f>IF(D42="","",AI42-AA42)</f>
        <v/>
      </c>
      <c r="AF42" s="43" t="n"/>
      <c r="AG42" s="43" t="n"/>
      <c r="AH42" s="44" t="n"/>
      <c r="AI42" s="146">
        <f>IF($D42="","",VLOOKUP($D42,'Nettles Cost'!$D$29:$AL$48,33,FALSE))</f>
        <v/>
      </c>
      <c r="AJ42" s="43" t="n"/>
      <c r="AK42" s="43" t="n"/>
      <c r="AL42" s="44" t="n"/>
    </row>
    <row r="43" hidden="1" outlineLevel="1" ht="15.75" customFormat="1" customHeight="1" s="1">
      <c r="B43" s="68">
        <f t="array" ref="B43">IF(ISERROR(INDEX('[1]HCAD Process EF'!$D$5:$D$1004,MATCH(0,COUNTIF(B$27:B42,'[1]HCAD Process EF'!$D$5:$D$1004)+('[1]HCAD Process EF'!$E$5:$E$1004&lt;&gt;$B$25),0))),"",INDEX('[1]HCAD Process EF'!$D$5:$D$1004,MATCH(0,COUNTIF(B$27:B42,'[1]HCAD Process EF'!$D$5:$D$1004)+('[1]HCAD Process EF'!$E$5:$E$1004&lt;&gt;$B$25),0)))</f>
        <v/>
      </c>
      <c r="D43" s="24">
        <f>IF(B43="","",D42+1)</f>
        <v/>
      </c>
      <c r="E43" s="114">
        <f>IF($B43="","",(VLOOKUP($B43,'[1]HCAD Process EF'!$D$5:$O$1004,VLOOKUP(E$27,'[1]Table Name'!$U$2:$V$30,2,FALSE),FALSE)))</f>
        <v/>
      </c>
      <c r="F43" s="43" t="n"/>
      <c r="G43" s="43" t="n"/>
      <c r="H43" s="43" t="n"/>
      <c r="I43" s="43" t="n"/>
      <c r="J43" s="43" t="n"/>
      <c r="K43" s="43" t="n"/>
      <c r="L43" s="43" t="n"/>
      <c r="M43" s="44" t="n"/>
      <c r="N43" s="105">
        <f>IF($B43="","",(VLOOKUP($B43,'[1]HCAD Process EF'!$D$5:$O$1004,VLOOKUP(N$27,'[1]Table Name'!$U$2:$V$100,2,FALSE),FALSE)))</f>
        <v/>
      </c>
      <c r="O43" s="44" t="n"/>
      <c r="P43" s="52">
        <f>VLOOKUP(D43,#REF!,16,FALSE)</f>
        <v/>
      </c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4" t="n"/>
      <c r="AA43" s="146">
        <f>IF($D43="","",VLOOKUP($D43,'HCAD Cost'!$D$29:$AL$48,33,FALSE))</f>
        <v/>
      </c>
      <c r="AB43" s="43" t="n"/>
      <c r="AC43" s="43" t="n"/>
      <c r="AD43" s="44" t="n"/>
      <c r="AE43" s="104">
        <f>IF(D43="","",AI43-AA43)</f>
        <v/>
      </c>
      <c r="AF43" s="43" t="n"/>
      <c r="AG43" s="43" t="n"/>
      <c r="AH43" s="44" t="n"/>
      <c r="AI43" s="146">
        <f>IF($D43="","",VLOOKUP($D43,'Nettles Cost'!$D$29:$AL$48,33,FALSE))</f>
        <v/>
      </c>
      <c r="AJ43" s="43" t="n"/>
      <c r="AK43" s="43" t="n"/>
      <c r="AL43" s="44" t="n"/>
    </row>
    <row r="44" collapsed="1" ht="17.1" customHeight="1" thickBot="1">
      <c r="B44" s="68">
        <f t="array" ref="B44">IF(ISERROR(INDEX('[1]HCAD Process EF'!$D$5:$D$1004,MATCH(0,COUNTIF(B$27:B43,'[1]HCAD Process EF'!$D$5:$D$1004)+('[1]HCAD Process EF'!$E$5:$E$1004&lt;&gt;$B$25),0))),"",INDEX('[1]HCAD Process EF'!$D$5:$D$1004,MATCH(0,COUNTIF(B$27:B43,'[1]HCAD Process EF'!$D$5:$D$1004)+('[1]HCAD Process EF'!$E$5:$E$1004&lt;&gt;$B$25),0)))</f>
        <v/>
      </c>
      <c r="D44" s="25">
        <f>IF(B44="","",D43+1)</f>
        <v/>
      </c>
      <c r="E44" s="114">
        <f>IF($B44="","",(VLOOKUP($B44,'[1]HCAD Process EF'!$D$5:$O$1004,VLOOKUP(E$27,'[1]Table Name'!$U$2:$V$30,2,FALSE),FALSE)))</f>
        <v/>
      </c>
      <c r="F44" s="43" t="n"/>
      <c r="G44" s="43" t="n"/>
      <c r="H44" s="43" t="n"/>
      <c r="I44" s="43" t="n"/>
      <c r="J44" s="43" t="n"/>
      <c r="K44" s="43" t="n"/>
      <c r="L44" s="43" t="n"/>
      <c r="M44" s="44" t="n"/>
      <c r="N44" s="105">
        <f>IF($B44="","",(VLOOKUP($B44,'[1]HCAD Process EF'!$D$5:$O$1004,VLOOKUP(N$27,'[1]Table Name'!$U$2:$V$100,2,FALSE),FALSE)))</f>
        <v/>
      </c>
      <c r="O44" s="44" t="n"/>
      <c r="P44" s="52">
        <f>VLOOKUP(D44,#REF!,16,FALSE)</f>
        <v/>
      </c>
      <c r="Q44" s="43" t="n"/>
      <c r="R44" s="43" t="n"/>
      <c r="S44" s="43" t="n"/>
      <c r="T44" s="43" t="n"/>
      <c r="U44" s="43" t="n"/>
      <c r="V44" s="43" t="n"/>
      <c r="W44" s="43" t="n"/>
      <c r="X44" s="43" t="n"/>
      <c r="Y44" s="43" t="n"/>
      <c r="Z44" s="44" t="n"/>
      <c r="AA44" s="146">
        <f>IF($D44="","",VLOOKUP($D44,'HCAD Cost'!$D$29:$AL$48,33,FALSE))</f>
        <v/>
      </c>
      <c r="AB44" s="43" t="n"/>
      <c r="AC44" s="43" t="n"/>
      <c r="AD44" s="44" t="n"/>
      <c r="AE44" s="104">
        <f>IF(D44="","",AI44-AA44)</f>
        <v/>
      </c>
      <c r="AF44" s="43" t="n"/>
      <c r="AG44" s="43" t="n"/>
      <c r="AH44" s="44" t="n"/>
      <c r="AI44" s="146">
        <f>IF($D44="","",VLOOKUP($D44,'Nettles Cost'!$D$29:$AL$48,33,FALSE))</f>
        <v/>
      </c>
      <c r="AJ44" s="43" t="n"/>
      <c r="AK44" s="43" t="n"/>
      <c r="AL44" s="44" t="n"/>
    </row>
    <row r="45" ht="20.1" customHeight="1" thickBot="1">
      <c r="D45" s="76" t="inlineStr">
        <is>
          <t>IMPROVEMENTS</t>
        </is>
      </c>
      <c r="E45" s="77" t="n"/>
      <c r="F45" s="77" t="n"/>
      <c r="G45" s="77" t="n"/>
      <c r="H45" s="77" t="n"/>
      <c r="I45" s="77" t="n"/>
      <c r="J45" s="77" t="n"/>
      <c r="K45" s="77" t="n"/>
      <c r="L45" s="77" t="n"/>
      <c r="M45" s="77" t="n"/>
      <c r="N45" s="77" t="n"/>
      <c r="O45" s="77" t="n"/>
      <c r="P45" s="77" t="n"/>
      <c r="Q45" s="77" t="n"/>
      <c r="R45" s="77" t="n"/>
      <c r="S45" s="77" t="n"/>
      <c r="T45" s="77" t="n"/>
      <c r="U45" s="77" t="n"/>
      <c r="V45" s="77" t="n"/>
      <c r="W45" s="77" t="n"/>
      <c r="X45" s="77" t="n"/>
      <c r="Y45" s="77" t="n"/>
      <c r="Z45" s="77" t="n"/>
      <c r="AA45" s="77" t="n"/>
      <c r="AB45" s="77" t="n"/>
      <c r="AC45" s="77" t="n"/>
      <c r="AD45" s="77" t="n"/>
      <c r="AE45" s="77" t="n"/>
      <c r="AF45" s="77" t="n"/>
      <c r="AG45" s="77" t="n"/>
      <c r="AH45" s="77" t="n"/>
      <c r="AI45" s="77" t="n"/>
      <c r="AJ45" s="77" t="n"/>
      <c r="AK45" s="77" t="n"/>
      <c r="AL45" s="78" t="n"/>
    </row>
    <row r="46" ht="30.75" customHeight="1">
      <c r="D46" s="28" t="inlineStr">
        <is>
          <t>BLDG</t>
        </is>
      </c>
      <c r="E46" s="53" t="inlineStr">
        <is>
          <t>TYPE</t>
        </is>
      </c>
      <c r="F46" s="47" t="n"/>
      <c r="G46" s="47" t="n"/>
      <c r="H46" s="48" t="n"/>
      <c r="I46" s="53" t="inlineStr">
        <is>
          <t xml:space="preserve">STYLE </t>
        </is>
      </c>
      <c r="J46" s="48" t="n"/>
      <c r="K46" s="53" t="inlineStr">
        <is>
          <t>STRUCTUAL ELEMENTS</t>
        </is>
      </c>
      <c r="L46" s="47" t="n"/>
      <c r="M46" s="48" t="n"/>
      <c r="N46" s="53" t="inlineStr">
        <is>
          <t>BASE AREA</t>
        </is>
      </c>
      <c r="O46" s="48" t="n"/>
      <c r="P46" s="53" t="inlineStr">
        <is>
          <t>NOTES</t>
        </is>
      </c>
      <c r="Q46" s="47" t="n"/>
      <c r="R46" s="47" t="n"/>
      <c r="S46" s="47" t="n"/>
      <c r="T46" s="47" t="n"/>
      <c r="U46" s="47" t="n"/>
      <c r="V46" s="47" t="n"/>
      <c r="W46" s="47" t="n"/>
      <c r="X46" s="47" t="n"/>
      <c r="Y46" s="47" t="n"/>
      <c r="Z46" s="48" t="n"/>
      <c r="AA46" s="116">
        <f>AA27</f>
        <v/>
      </c>
      <c r="AB46" s="47" t="n"/>
      <c r="AC46" s="47" t="n"/>
      <c r="AD46" s="48" t="n"/>
      <c r="AE46" s="108">
        <f>AE27</f>
        <v/>
      </c>
      <c r="AF46" s="72" t="n"/>
      <c r="AG46" s="72" t="n"/>
      <c r="AH46" s="109" t="n"/>
      <c r="AI46" s="131">
        <f>AI27</f>
        <v/>
      </c>
      <c r="AJ46" s="47" t="n"/>
      <c r="AK46" s="47" t="n"/>
      <c r="AL46" s="132" t="n"/>
    </row>
    <row r="47" ht="30.75" customFormat="1" customHeight="1" s="12">
      <c r="B47" s="12">
        <f>SELECTION!B10</f>
        <v/>
      </c>
      <c r="D47" s="26">
        <f>IF($B47="","",(VLOOKUP($B47,SELECTION!$B$10:$CC$50,VLOOKUP(D$46,'[1]Table Name'!$O$2:$Q$100,3,FALSE),FALSE)))</f>
        <v/>
      </c>
      <c r="E47" s="45">
        <f>IF($B47="","",(VLOOKUP($B47,SELECTION!$B$10:$CC$50,VLOOKUP(E$46,'[1]Table Name'!$O$2:$Q$100,3,FALSE),FALSE)))</f>
        <v/>
      </c>
      <c r="F47" s="43" t="n"/>
      <c r="G47" s="43" t="n"/>
      <c r="H47" s="44" t="n"/>
      <c r="I47" s="45">
        <f>IF($B47="","",(VLOOKUP($B47,SELECTION!$B$10:$CC$50,VLOOKUP(I$46,'[1]Table Name'!$O$2:$Q$100,3,FALSE),FALSE)))</f>
        <v/>
      </c>
      <c r="J47" s="44" t="n"/>
      <c r="K47" s="45">
        <f>IF($B47="","",(VLOOKUP($B47,SELECTION!$B$10:$CC$50,VLOOKUP(K$46,'[1]Table Name'!$O$2:$Q$100,3,FALSE),FALSE)))</f>
        <v/>
      </c>
      <c r="L47" s="43" t="n"/>
      <c r="M47" s="44" t="n"/>
      <c r="N47" s="51">
        <f>IF($B47="","",(VLOOKUP($B47,SELECTION!$B$10:$CC$50,VLOOKUP(Y$9,'[1]Table Name'!$O$2:$Q$100,3,FALSE),FALSE)))</f>
        <v/>
      </c>
      <c r="O47" s="44" t="n"/>
      <c r="P47" s="45">
        <f>VLOOKUP(D47,#REF!,19,FALSE)</f>
        <v/>
      </c>
      <c r="Q47" s="43" t="n"/>
      <c r="R47" s="43" t="n"/>
      <c r="S47" s="43" t="n"/>
      <c r="T47" s="43" t="n"/>
      <c r="U47" s="43" t="n"/>
      <c r="V47" s="43" t="n"/>
      <c r="W47" s="43" t="n"/>
      <c r="X47" s="43" t="n"/>
      <c r="Y47" s="43" t="n"/>
      <c r="Z47" s="44" t="n"/>
      <c r="AA47" s="147">
        <f>IF($D47="","",VLOOKUP($D47,'HCAD Cost'!$D$48:$AL$85,34,FALSE))</f>
        <v/>
      </c>
      <c r="AB47" s="43" t="n"/>
      <c r="AC47" s="43" t="n"/>
      <c r="AD47" s="44" t="n"/>
      <c r="AE47" s="101">
        <f>IF(D47="","",AI47-AA47)</f>
        <v/>
      </c>
      <c r="AF47" s="43" t="n"/>
      <c r="AG47" s="43" t="n"/>
      <c r="AH47" s="44" t="n"/>
      <c r="AI47" s="148">
        <f>IF($D47="","",VLOOKUP($D47,'Nettles Cost'!$D$42:$AL$79,34,FALSE))</f>
        <v/>
      </c>
      <c r="AJ47" s="43" t="n"/>
      <c r="AK47" s="43" t="n"/>
      <c r="AL47" s="60" t="n"/>
    </row>
    <row r="48" ht="30.75" customFormat="1" customHeight="1" s="12">
      <c r="B48" s="12">
        <f>SELECTION!B11</f>
        <v/>
      </c>
      <c r="D48" s="26">
        <f>'HCAD Cost'!D49</f>
        <v/>
      </c>
      <c r="E48" s="45">
        <f>IF($B48="","",(VLOOKUP($B48,SELECTION!$B$10:$CC$50,VLOOKUP(E$46,'[1]Table Name'!$O$2:$Q$100,3,FALSE),FALSE)))</f>
        <v/>
      </c>
      <c r="F48" s="43" t="n"/>
      <c r="G48" s="43" t="n"/>
      <c r="H48" s="44" t="n"/>
      <c r="I48" s="45">
        <f>IF($B48="","",(VLOOKUP($B48,SELECTION!$B$10:$CC$50,VLOOKUP(I$46,'[1]Table Name'!$O$2:$Q$100,3,FALSE),FALSE)))</f>
        <v/>
      </c>
      <c r="J48" s="44" t="n"/>
      <c r="K48" s="45">
        <f>IF($B48="","",(VLOOKUP($B48,SELECTION!$B$10:$CC$50,VLOOKUP(K$46,'[1]Table Name'!$O$2:$Q$100,3,FALSE),FALSE)))</f>
        <v/>
      </c>
      <c r="L48" s="43" t="n"/>
      <c r="M48" s="44" t="n"/>
      <c r="N48" s="51">
        <f>IF($B48="","",(VLOOKUP($B48,SELECTION!$B$10:$CC$50,VLOOKUP(Y$9,'[1]Table Name'!$O$2:$Q$100,3,FALSE),FALSE)))</f>
        <v/>
      </c>
      <c r="O48" s="44" t="n"/>
      <c r="P48" s="45">
        <f>VLOOKUP(D48,#REF!,19,FALSE)</f>
        <v/>
      </c>
      <c r="Q48" s="43" t="n"/>
      <c r="R48" s="43" t="n"/>
      <c r="S48" s="43" t="n"/>
      <c r="T48" s="43" t="n"/>
      <c r="U48" s="43" t="n"/>
      <c r="V48" s="43" t="n"/>
      <c r="W48" s="43" t="n"/>
      <c r="X48" s="43" t="n"/>
      <c r="Y48" s="43" t="n"/>
      <c r="Z48" s="44" t="n"/>
      <c r="AA48" s="147">
        <f>IF($D48="","",VLOOKUP($D48,'HCAD Cost'!$D$48:$AL$85,34,FALSE))</f>
        <v/>
      </c>
      <c r="AB48" s="43" t="n"/>
      <c r="AC48" s="43" t="n"/>
      <c r="AD48" s="44" t="n"/>
      <c r="AE48" s="101">
        <f>IF(D48="","",AI48-AA48)</f>
        <v/>
      </c>
      <c r="AF48" s="43" t="n"/>
      <c r="AG48" s="43" t="n"/>
      <c r="AH48" s="44" t="n"/>
      <c r="AI48" s="148">
        <f>IF($D48="","",VLOOKUP($D48,'Nettles Cost'!$D$42:$AL$79,34,FALSE))</f>
        <v/>
      </c>
      <c r="AJ48" s="43" t="n"/>
      <c r="AK48" s="43" t="n"/>
      <c r="AL48" s="60" t="n"/>
    </row>
    <row r="49" hidden="1" outlineLevel="1" ht="30.75" customFormat="1" customHeight="1" s="12">
      <c r="B49" s="12">
        <f>SELECTION!B12</f>
        <v/>
      </c>
      <c r="D49" s="26">
        <f>IF($B49="","",(VLOOKUP($B49,SELECTION!$B$10:$CC$50,VLOOKUP(D$46,'[1]Table Name'!$O$2:$Q$100,3,FALSE),FALSE)))</f>
        <v/>
      </c>
      <c r="E49" s="45">
        <f>IF($B49="","",(VLOOKUP($B49,SELECTION!$B$10:$CC$50,VLOOKUP(E$46,'[1]Table Name'!$O$2:$Q$100,3,FALSE),FALSE)))</f>
        <v/>
      </c>
      <c r="F49" s="43" t="n"/>
      <c r="G49" s="43" t="n"/>
      <c r="H49" s="44" t="n"/>
      <c r="I49" s="45">
        <f>IF($B49="","",(VLOOKUP($B49,SELECTION!$B$10:$CC$50,VLOOKUP(I$46,'[1]Table Name'!$O$2:$Q$100,3,FALSE),FALSE)))</f>
        <v/>
      </c>
      <c r="J49" s="44" t="n"/>
      <c r="K49" s="45">
        <f>IF($B49="","",(VLOOKUP($B49,SELECTION!$B$10:$CC$50,VLOOKUP(K$46,'[1]Table Name'!$O$2:$Q$100,3,FALSE),FALSE)))</f>
        <v/>
      </c>
      <c r="L49" s="43" t="n"/>
      <c r="M49" s="44" t="n"/>
      <c r="N49" s="51">
        <f>IF($B49="","",(VLOOKUP($B49,SELECTION!$B$10:$CC$50,VLOOKUP(Y$9,'[1]Table Name'!$O$2:$Q$100,3,FALSE),FALSE)))</f>
        <v/>
      </c>
      <c r="O49" s="44" t="n"/>
      <c r="P49" s="45">
        <f>VLOOKUP(D49,#REF!,19,FALSE)</f>
        <v/>
      </c>
      <c r="Q49" s="43" t="n"/>
      <c r="R49" s="43" t="n"/>
      <c r="S49" s="43" t="n"/>
      <c r="T49" s="43" t="n"/>
      <c r="U49" s="43" t="n"/>
      <c r="V49" s="43" t="n"/>
      <c r="W49" s="43" t="n"/>
      <c r="X49" s="43" t="n"/>
      <c r="Y49" s="43" t="n"/>
      <c r="Z49" s="44" t="n"/>
      <c r="AA49" s="147">
        <f>IF($D49="","",VLOOKUP($D49,'HCAD Cost'!$D$48:$AL$85,34,FALSE))</f>
        <v/>
      </c>
      <c r="AB49" s="43" t="n"/>
      <c r="AC49" s="43" t="n"/>
      <c r="AD49" s="44" t="n"/>
      <c r="AE49" s="101">
        <f>IF(D49="","",AI49-AA49)</f>
        <v/>
      </c>
      <c r="AF49" s="43" t="n"/>
      <c r="AG49" s="43" t="n"/>
      <c r="AH49" s="44" t="n"/>
      <c r="AI49" s="148">
        <f>IF($D49="","",VLOOKUP($D49,'Nettles Cost'!$D$42:$AL$79,34,FALSE))</f>
        <v/>
      </c>
      <c r="AJ49" s="43" t="n"/>
      <c r="AK49" s="43" t="n"/>
      <c r="AL49" s="60" t="n"/>
    </row>
    <row r="50" hidden="1" outlineLevel="1" ht="30.75" customFormat="1" customHeight="1" s="12">
      <c r="B50" s="12">
        <f>SELECTION!B13</f>
        <v/>
      </c>
      <c r="D50" s="26">
        <f>IF($B50="","",(VLOOKUP($B50,SELECTION!$B$10:$CC$50,VLOOKUP(D$46,'[1]Table Name'!$O$2:$Q$100,3,FALSE),FALSE)))</f>
        <v/>
      </c>
      <c r="E50" s="45">
        <f>IF($B50="","",(VLOOKUP($B50,SELECTION!$B$10:$CC$50,VLOOKUP(E$46,'[1]Table Name'!$O$2:$Q$100,3,FALSE),FALSE)))</f>
        <v/>
      </c>
      <c r="F50" s="43" t="n"/>
      <c r="G50" s="43" t="n"/>
      <c r="H50" s="44" t="n"/>
      <c r="I50" s="45">
        <f>IF($B50="","",(VLOOKUP($B50,SELECTION!$B$10:$CC$50,VLOOKUP(I$46,'[1]Table Name'!$O$2:$Q$100,3,FALSE),FALSE)))</f>
        <v/>
      </c>
      <c r="J50" s="44" t="n"/>
      <c r="K50" s="45">
        <f>IF($B50="","",(VLOOKUP($B50,SELECTION!$B$10:$CC$50,VLOOKUP(K$46,'[1]Table Name'!$O$2:$Q$100,3,FALSE),FALSE)))</f>
        <v/>
      </c>
      <c r="L50" s="43" t="n"/>
      <c r="M50" s="44" t="n"/>
      <c r="N50" s="51">
        <f>IF($B50="","",(VLOOKUP($B50,SELECTION!$B$10:$CC$50,VLOOKUP(Y$9,'[1]Table Name'!$O$2:$Q$100,3,FALSE),FALSE)))</f>
        <v/>
      </c>
      <c r="O50" s="44" t="n"/>
      <c r="P50" s="45">
        <f>VLOOKUP(D50,#REF!,19,FALSE)</f>
        <v/>
      </c>
      <c r="Q50" s="43" t="n"/>
      <c r="R50" s="43" t="n"/>
      <c r="S50" s="43" t="n"/>
      <c r="T50" s="43" t="n"/>
      <c r="U50" s="43" t="n"/>
      <c r="V50" s="43" t="n"/>
      <c r="W50" s="43" t="n"/>
      <c r="X50" s="43" t="n"/>
      <c r="Y50" s="43" t="n"/>
      <c r="Z50" s="44" t="n"/>
      <c r="AA50" s="147">
        <f>IF($D50="","",VLOOKUP($D50,'HCAD Cost'!$D$48:$AL$85,34,FALSE))</f>
        <v/>
      </c>
      <c r="AB50" s="43" t="n"/>
      <c r="AC50" s="43" t="n"/>
      <c r="AD50" s="44" t="n"/>
      <c r="AE50" s="101">
        <f>IF(D50="","",AI50-AA50)</f>
        <v/>
      </c>
      <c r="AF50" s="43" t="n"/>
      <c r="AG50" s="43" t="n"/>
      <c r="AH50" s="44" t="n"/>
      <c r="AI50" s="148">
        <f>IF($D50="","",VLOOKUP($D50,'Nettles Cost'!$D$42:$AL$79,34,FALSE))</f>
        <v/>
      </c>
      <c r="AJ50" s="43" t="n"/>
      <c r="AK50" s="43" t="n"/>
      <c r="AL50" s="60" t="n"/>
    </row>
    <row r="51" hidden="1" outlineLevel="1" ht="30.75" customFormat="1" customHeight="1" s="12">
      <c r="B51" s="12">
        <f>SELECTION!B14</f>
        <v/>
      </c>
      <c r="D51" s="26">
        <f>IF($B51="","",(VLOOKUP($B51,SELECTION!$B$10:$CC$50,VLOOKUP(D$46,'[1]Table Name'!$O$2:$Q$100,3,FALSE),FALSE)))</f>
        <v/>
      </c>
      <c r="E51" s="45">
        <f>IF($B51="","",(VLOOKUP($B51,SELECTION!$B$10:$CC$50,VLOOKUP(E$46,'[1]Table Name'!$O$2:$Q$100,3,FALSE),FALSE)))</f>
        <v/>
      </c>
      <c r="F51" s="43" t="n"/>
      <c r="G51" s="43" t="n"/>
      <c r="H51" s="44" t="n"/>
      <c r="I51" s="45">
        <f>IF($B51="","",(VLOOKUP($B51,SELECTION!$B$10:$CC$50,VLOOKUP(I$46,'[1]Table Name'!$O$2:$Q$100,3,FALSE),FALSE)))</f>
        <v/>
      </c>
      <c r="J51" s="44" t="n"/>
      <c r="K51" s="45">
        <f>IF($B51="","",(VLOOKUP($B51,SELECTION!$B$10:$CC$50,VLOOKUP(K$46,'[1]Table Name'!$O$2:$Q$100,3,FALSE),FALSE)))</f>
        <v/>
      </c>
      <c r="L51" s="43" t="n"/>
      <c r="M51" s="44" t="n"/>
      <c r="N51" s="51">
        <f>IF($B51="","",(VLOOKUP($B51,SELECTION!$B$10:$CC$50,VLOOKUP(Y$9,'[1]Table Name'!$O$2:$Q$100,3,FALSE),FALSE)))</f>
        <v/>
      </c>
      <c r="O51" s="44" t="n"/>
      <c r="P51" s="45">
        <f>VLOOKUP(D51,#REF!,19,FALSE)</f>
        <v/>
      </c>
      <c r="Q51" s="43" t="n"/>
      <c r="R51" s="43" t="n"/>
      <c r="S51" s="43" t="n"/>
      <c r="T51" s="43" t="n"/>
      <c r="U51" s="43" t="n"/>
      <c r="V51" s="43" t="n"/>
      <c r="W51" s="43" t="n"/>
      <c r="X51" s="43" t="n"/>
      <c r="Y51" s="43" t="n"/>
      <c r="Z51" s="44" t="n"/>
      <c r="AA51" s="147">
        <f>IF($D51="","",VLOOKUP($D51,'HCAD Cost'!$D$48:$AL$85,34,FALSE))</f>
        <v/>
      </c>
      <c r="AB51" s="43" t="n"/>
      <c r="AC51" s="43" t="n"/>
      <c r="AD51" s="44" t="n"/>
      <c r="AE51" s="101">
        <f>IF(D51="","",AI51-AA51)</f>
        <v/>
      </c>
      <c r="AF51" s="43" t="n"/>
      <c r="AG51" s="43" t="n"/>
      <c r="AH51" s="44" t="n"/>
      <c r="AI51" s="148">
        <f>IF($D51="","",VLOOKUP($D51,'Nettles Cost'!$D$42:$AL$79,34,FALSE))</f>
        <v/>
      </c>
      <c r="AJ51" s="43" t="n"/>
      <c r="AK51" s="43" t="n"/>
      <c r="AL51" s="60" t="n"/>
    </row>
    <row r="52" hidden="1" outlineLevel="1" ht="30.75" customFormat="1" customHeight="1" s="12">
      <c r="B52" s="12">
        <f>SELECTION!B15</f>
        <v/>
      </c>
      <c r="D52" s="26">
        <f>IF($B52="","",(VLOOKUP($B52,SELECTION!$B$10:$CC$50,VLOOKUP(D$46,'[1]Table Name'!$O$2:$Q$100,3,FALSE),FALSE)))</f>
        <v/>
      </c>
      <c r="E52" s="45">
        <f>IF($B52="","",(VLOOKUP($B52,SELECTION!$B$10:$CC$50,VLOOKUP(E$46,'[1]Table Name'!$O$2:$Q$100,3,FALSE),FALSE)))</f>
        <v/>
      </c>
      <c r="F52" s="43" t="n"/>
      <c r="G52" s="43" t="n"/>
      <c r="H52" s="44" t="n"/>
      <c r="I52" s="45">
        <f>IF($B52="","",(VLOOKUP($B52,SELECTION!$B$10:$CC$50,VLOOKUP(I$46,'[1]Table Name'!$O$2:$Q$100,3,FALSE),FALSE)))</f>
        <v/>
      </c>
      <c r="J52" s="44" t="n"/>
      <c r="K52" s="45">
        <f>IF($B52="","",(VLOOKUP($B52,SELECTION!$B$10:$CC$50,VLOOKUP(K$46,'[1]Table Name'!$O$2:$Q$100,3,FALSE),FALSE)))</f>
        <v/>
      </c>
      <c r="L52" s="43" t="n"/>
      <c r="M52" s="44" t="n"/>
      <c r="N52" s="51">
        <f>IF($B52="","",(VLOOKUP($B52,SELECTION!$B$10:$CC$50,VLOOKUP(Y$9,'[1]Table Name'!$O$2:$Q$100,3,FALSE),FALSE)))</f>
        <v/>
      </c>
      <c r="O52" s="44" t="n"/>
      <c r="P52" s="45">
        <f>VLOOKUP(D52,#REF!,19,FALSE)</f>
        <v/>
      </c>
      <c r="Q52" s="43" t="n"/>
      <c r="R52" s="43" t="n"/>
      <c r="S52" s="43" t="n"/>
      <c r="T52" s="43" t="n"/>
      <c r="U52" s="43" t="n"/>
      <c r="V52" s="43" t="n"/>
      <c r="W52" s="43" t="n"/>
      <c r="X52" s="43" t="n"/>
      <c r="Y52" s="43" t="n"/>
      <c r="Z52" s="44" t="n"/>
      <c r="AA52" s="147">
        <f>IF($D52="","",VLOOKUP($D52,'HCAD Cost'!$D$48:$AL$85,34,FALSE))</f>
        <v/>
      </c>
      <c r="AB52" s="43" t="n"/>
      <c r="AC52" s="43" t="n"/>
      <c r="AD52" s="44" t="n"/>
      <c r="AE52" s="101">
        <f>IF(D52="","",AI52-AA52)</f>
        <v/>
      </c>
      <c r="AF52" s="43" t="n"/>
      <c r="AG52" s="43" t="n"/>
      <c r="AH52" s="44" t="n"/>
      <c r="AI52" s="148">
        <f>IF($D52="","",VLOOKUP($D52,'Nettles Cost'!$D$42:$AL$79,34,FALSE))</f>
        <v/>
      </c>
      <c r="AJ52" s="43" t="n"/>
      <c r="AK52" s="43" t="n"/>
      <c r="AL52" s="60" t="n"/>
    </row>
    <row r="53" hidden="1" outlineLevel="1" ht="30.75" customFormat="1" customHeight="1" s="12">
      <c r="B53" s="12">
        <f>SELECTION!B16</f>
        <v/>
      </c>
      <c r="D53" s="26">
        <f>IF($B53="","",(VLOOKUP($B53,SELECTION!$B$10:$CC$50,VLOOKUP(D$46,'[1]Table Name'!$O$2:$Q$100,3,FALSE),FALSE)))</f>
        <v/>
      </c>
      <c r="E53" s="45">
        <f>IF($B53="","",(VLOOKUP($B53,SELECTION!$B$10:$CC$50,VLOOKUP(E$46,'[1]Table Name'!$O$2:$Q$100,3,FALSE),FALSE)))</f>
        <v/>
      </c>
      <c r="F53" s="43" t="n"/>
      <c r="G53" s="43" t="n"/>
      <c r="H53" s="44" t="n"/>
      <c r="I53" s="45">
        <f>IF($B53="","",(VLOOKUP($B53,SELECTION!$B$10:$CC$50,VLOOKUP(I$46,'[1]Table Name'!$O$2:$Q$100,3,FALSE),FALSE)))</f>
        <v/>
      </c>
      <c r="J53" s="44" t="n"/>
      <c r="K53" s="45">
        <f>IF($B53="","",(VLOOKUP($B53,SELECTION!$B$10:$CC$50,VLOOKUP(K$46,'[1]Table Name'!$O$2:$Q$100,3,FALSE),FALSE)))</f>
        <v/>
      </c>
      <c r="L53" s="43" t="n"/>
      <c r="M53" s="44" t="n"/>
      <c r="N53" s="51">
        <f>IF($B53="","",(VLOOKUP($B53,SELECTION!$B$10:$CC$50,VLOOKUP(Y$9,'[1]Table Name'!$O$2:$Q$100,3,FALSE),FALSE)))</f>
        <v/>
      </c>
      <c r="O53" s="44" t="n"/>
      <c r="P53" s="45">
        <f>VLOOKUP(D53,#REF!,19,FALSE)</f>
        <v/>
      </c>
      <c r="Q53" s="43" t="n"/>
      <c r="R53" s="43" t="n"/>
      <c r="S53" s="43" t="n"/>
      <c r="T53" s="43" t="n"/>
      <c r="U53" s="43" t="n"/>
      <c r="V53" s="43" t="n"/>
      <c r="W53" s="43" t="n"/>
      <c r="X53" s="43" t="n"/>
      <c r="Y53" s="43" t="n"/>
      <c r="Z53" s="44" t="n"/>
      <c r="AA53" s="147">
        <f>IF($D53="","",VLOOKUP($D53,'HCAD Cost'!$D$48:$AL$85,34,FALSE))</f>
        <v/>
      </c>
      <c r="AB53" s="43" t="n"/>
      <c r="AC53" s="43" t="n"/>
      <c r="AD53" s="44" t="n"/>
      <c r="AE53" s="101">
        <f>IF(D53="","",AI53-AA53)</f>
        <v/>
      </c>
      <c r="AF53" s="43" t="n"/>
      <c r="AG53" s="43" t="n"/>
      <c r="AH53" s="44" t="n"/>
      <c r="AI53" s="148">
        <f>IF($D53="","",VLOOKUP($D53,'Nettles Cost'!$D$42:$AL$79,34,FALSE))</f>
        <v/>
      </c>
      <c r="AJ53" s="43" t="n"/>
      <c r="AK53" s="43" t="n"/>
      <c r="AL53" s="60" t="n"/>
    </row>
    <row r="54" hidden="1" outlineLevel="1" ht="30.75" customFormat="1" customHeight="1" s="12">
      <c r="B54" s="12">
        <f>SELECTION!B17</f>
        <v/>
      </c>
      <c r="D54" s="26">
        <f>IF($B54="","",(VLOOKUP($B54,SELECTION!$B$10:$CC$50,VLOOKUP(D$46,'[1]Table Name'!$O$2:$Q$100,3,FALSE),FALSE)))</f>
        <v/>
      </c>
      <c r="E54" s="45">
        <f>IF($B54="","",(VLOOKUP($B54,SELECTION!$B$10:$CC$50,VLOOKUP(E$46,'[1]Table Name'!$O$2:$Q$100,3,FALSE),FALSE)))</f>
        <v/>
      </c>
      <c r="F54" s="43" t="n"/>
      <c r="G54" s="43" t="n"/>
      <c r="H54" s="44" t="n"/>
      <c r="I54" s="45">
        <f>IF($B54="","",(VLOOKUP($B54,SELECTION!$B$10:$CC$50,VLOOKUP(I$46,'[1]Table Name'!$O$2:$Q$100,3,FALSE),FALSE)))</f>
        <v/>
      </c>
      <c r="J54" s="44" t="n"/>
      <c r="K54" s="45">
        <f>IF($B54="","",(VLOOKUP($B54,SELECTION!$B$10:$CC$50,VLOOKUP(K$46,'[1]Table Name'!$O$2:$Q$100,3,FALSE),FALSE)))</f>
        <v/>
      </c>
      <c r="L54" s="43" t="n"/>
      <c r="M54" s="44" t="n"/>
      <c r="N54" s="51">
        <f>IF($B54="","",(VLOOKUP($B54,SELECTION!$B$10:$CC$50,VLOOKUP(Y$9,'[1]Table Name'!$O$2:$Q$100,3,FALSE),FALSE)))</f>
        <v/>
      </c>
      <c r="O54" s="44" t="n"/>
      <c r="P54" s="45">
        <f>VLOOKUP(D54,#REF!,19,FALSE)</f>
        <v/>
      </c>
      <c r="Q54" s="43" t="n"/>
      <c r="R54" s="43" t="n"/>
      <c r="S54" s="43" t="n"/>
      <c r="T54" s="43" t="n"/>
      <c r="U54" s="43" t="n"/>
      <c r="V54" s="43" t="n"/>
      <c r="W54" s="43" t="n"/>
      <c r="X54" s="43" t="n"/>
      <c r="Y54" s="43" t="n"/>
      <c r="Z54" s="44" t="n"/>
      <c r="AA54" s="147">
        <f>IF($D54="","",VLOOKUP($D54,'HCAD Cost'!$D$48:$AL$85,34,FALSE))</f>
        <v/>
      </c>
      <c r="AB54" s="43" t="n"/>
      <c r="AC54" s="43" t="n"/>
      <c r="AD54" s="44" t="n"/>
      <c r="AE54" s="101">
        <f>IF(D54="","",AI54-AA54)</f>
        <v/>
      </c>
      <c r="AF54" s="43" t="n"/>
      <c r="AG54" s="43" t="n"/>
      <c r="AH54" s="44" t="n"/>
      <c r="AI54" s="148">
        <f>IF($D54="","",VLOOKUP($D54,'Nettles Cost'!$D$42:$AL$79,34,FALSE))</f>
        <v/>
      </c>
      <c r="AJ54" s="43" t="n"/>
      <c r="AK54" s="43" t="n"/>
      <c r="AL54" s="60" t="n"/>
    </row>
    <row r="55" hidden="1" outlineLevel="1" ht="30.75" customFormat="1" customHeight="1" s="12">
      <c r="B55" s="12">
        <f>SELECTION!B18</f>
        <v/>
      </c>
      <c r="D55" s="26">
        <f>IF($B55="","",(VLOOKUP($B55,SELECTION!$B$10:$CC$50,VLOOKUP(D$46,'[1]Table Name'!$O$2:$Q$100,3,FALSE),FALSE)))</f>
        <v/>
      </c>
      <c r="E55" s="45">
        <f>IF($B55="","",(VLOOKUP($B55,SELECTION!$B$10:$CC$50,VLOOKUP(E$46,'[1]Table Name'!$O$2:$Q$100,3,FALSE),FALSE)))</f>
        <v/>
      </c>
      <c r="F55" s="43" t="n"/>
      <c r="G55" s="43" t="n"/>
      <c r="H55" s="44" t="n"/>
      <c r="I55" s="45">
        <f>IF($B55="","",(VLOOKUP($B55,SELECTION!$B$10:$CC$50,VLOOKUP(I$46,'[1]Table Name'!$O$2:$Q$100,3,FALSE),FALSE)))</f>
        <v/>
      </c>
      <c r="J55" s="44" t="n"/>
      <c r="K55" s="45">
        <f>IF($B55="","",(VLOOKUP($B55,SELECTION!$B$10:$CC$50,VLOOKUP(K$46,'[1]Table Name'!$O$2:$Q$100,3,FALSE),FALSE)))</f>
        <v/>
      </c>
      <c r="L55" s="43" t="n"/>
      <c r="M55" s="44" t="n"/>
      <c r="N55" s="51">
        <f>IF($B55="","",(VLOOKUP($B55,SELECTION!$B$10:$CC$50,VLOOKUP(Y$9,'[1]Table Name'!$O$2:$Q$100,3,FALSE),FALSE)))</f>
        <v/>
      </c>
      <c r="O55" s="44" t="n"/>
      <c r="P55" s="45">
        <f>VLOOKUP(D55,#REF!,19,FALSE)</f>
        <v/>
      </c>
      <c r="Q55" s="43" t="n"/>
      <c r="R55" s="43" t="n"/>
      <c r="S55" s="43" t="n"/>
      <c r="T55" s="43" t="n"/>
      <c r="U55" s="43" t="n"/>
      <c r="V55" s="43" t="n"/>
      <c r="W55" s="43" t="n"/>
      <c r="X55" s="43" t="n"/>
      <c r="Y55" s="43" t="n"/>
      <c r="Z55" s="44" t="n"/>
      <c r="AA55" s="147">
        <f>IF($D55="","",VLOOKUP($D55,'HCAD Cost'!$D$48:$AL$85,34,FALSE))</f>
        <v/>
      </c>
      <c r="AB55" s="43" t="n"/>
      <c r="AC55" s="43" t="n"/>
      <c r="AD55" s="44" t="n"/>
      <c r="AE55" s="101">
        <f>IF(D55="","",AI55-AA55)</f>
        <v/>
      </c>
      <c r="AF55" s="43" t="n"/>
      <c r="AG55" s="43" t="n"/>
      <c r="AH55" s="44" t="n"/>
      <c r="AI55" s="148">
        <f>IF($D55="","",VLOOKUP($D55,'Nettles Cost'!$D$42:$AL$79,34,FALSE))</f>
        <v/>
      </c>
      <c r="AJ55" s="43" t="n"/>
      <c r="AK55" s="43" t="n"/>
      <c r="AL55" s="60" t="n"/>
    </row>
    <row r="56" hidden="1" outlineLevel="2" ht="30.75" customFormat="1" customHeight="1" s="12">
      <c r="B56" s="12">
        <f>SELECTION!B19</f>
        <v/>
      </c>
      <c r="D56" s="26">
        <f>IF($B56="","",(VLOOKUP($B56,SELECTION!$B$10:$CC$50,VLOOKUP(D$46,'[1]Table Name'!$O$2:$Q$100,3,FALSE),FALSE)))</f>
        <v/>
      </c>
      <c r="E56" s="45">
        <f>IF($B56="","",(VLOOKUP($B56,SELECTION!$B$10:$CC$50,VLOOKUP(E$46,'[1]Table Name'!$O$2:$Q$100,3,FALSE),FALSE)))</f>
        <v/>
      </c>
      <c r="F56" s="43" t="n"/>
      <c r="G56" s="43" t="n"/>
      <c r="H56" s="44" t="n"/>
      <c r="I56" s="45">
        <f>IF($B56="","",(VLOOKUP($B56,SELECTION!$B$10:$CC$50,VLOOKUP(I$46,'[1]Table Name'!$O$2:$Q$100,3,FALSE),FALSE)))</f>
        <v/>
      </c>
      <c r="J56" s="44" t="n"/>
      <c r="K56" s="45">
        <f>IF($B56="","",(VLOOKUP($B56,SELECTION!$B$10:$CC$50,VLOOKUP(K$46,'[1]Table Name'!$O$2:$Q$100,3,FALSE),FALSE)))</f>
        <v/>
      </c>
      <c r="L56" s="43" t="n"/>
      <c r="M56" s="44" t="n"/>
      <c r="N56" s="51">
        <f>IF($B56="","",(VLOOKUP($B56,SELECTION!$B$10:$CC$50,VLOOKUP(Y$9,'[1]Table Name'!$O$2:$Q$100,3,FALSE),FALSE)))</f>
        <v/>
      </c>
      <c r="O56" s="44" t="n"/>
      <c r="P56" s="45">
        <f>VLOOKUP(D56,#REF!,19,FALSE)</f>
        <v/>
      </c>
      <c r="Q56" s="43" t="n"/>
      <c r="R56" s="43" t="n"/>
      <c r="S56" s="43" t="n"/>
      <c r="T56" s="43" t="n"/>
      <c r="U56" s="43" t="n"/>
      <c r="V56" s="43" t="n"/>
      <c r="W56" s="43" t="n"/>
      <c r="X56" s="43" t="n"/>
      <c r="Y56" s="43" t="n"/>
      <c r="Z56" s="44" t="n"/>
      <c r="AA56" s="147">
        <f>IF($D56="","",VLOOKUP($D56,'HCAD Cost'!$D$48:$AL$85,34,FALSE))</f>
        <v/>
      </c>
      <c r="AB56" s="43" t="n"/>
      <c r="AC56" s="43" t="n"/>
      <c r="AD56" s="44" t="n"/>
      <c r="AE56" s="101">
        <f>IF(D56="","",AI56-AA56)</f>
        <v/>
      </c>
      <c r="AF56" s="43" t="n"/>
      <c r="AG56" s="43" t="n"/>
      <c r="AH56" s="44" t="n"/>
      <c r="AI56" s="148">
        <f>IF($D56="","",VLOOKUP($D56,'Nettles Cost'!$D$42:$AL$79,34,FALSE))</f>
        <v/>
      </c>
      <c r="AJ56" s="43" t="n"/>
      <c r="AK56" s="43" t="n"/>
      <c r="AL56" s="60" t="n"/>
    </row>
    <row r="57" hidden="1" outlineLevel="2" ht="30.75" customFormat="1" customHeight="1" s="12">
      <c r="B57" s="12">
        <f>SELECTION!B20</f>
        <v/>
      </c>
      <c r="D57" s="26">
        <f>IF($B57="","",(VLOOKUP($B57,SELECTION!$B$10:$CC$50,VLOOKUP(D$46,'[1]Table Name'!$O$2:$Q$100,3,FALSE),FALSE)))</f>
        <v/>
      </c>
      <c r="E57" s="45">
        <f>IF($B57="","",(VLOOKUP($B57,SELECTION!$B$10:$CC$50,VLOOKUP(E$46,'[1]Table Name'!$O$2:$Q$100,3,FALSE),FALSE)))</f>
        <v/>
      </c>
      <c r="F57" s="43" t="n"/>
      <c r="G57" s="43" t="n"/>
      <c r="H57" s="44" t="n"/>
      <c r="I57" s="45">
        <f>IF($B57="","",(VLOOKUP($B57,SELECTION!$B$10:$CC$50,VLOOKUP(I$46,'[1]Table Name'!$O$2:$Q$100,3,FALSE),FALSE)))</f>
        <v/>
      </c>
      <c r="J57" s="44" t="n"/>
      <c r="K57" s="45">
        <f>IF($B57="","",(VLOOKUP($B57,SELECTION!$B$10:$CC$50,VLOOKUP(K$46,'[1]Table Name'!$O$2:$Q$100,3,FALSE),FALSE)))</f>
        <v/>
      </c>
      <c r="L57" s="43" t="n"/>
      <c r="M57" s="44" t="n"/>
      <c r="N57" s="51">
        <f>IF($B57="","",(VLOOKUP($B57,SELECTION!$B$10:$CC$50,VLOOKUP(Y$9,'[1]Table Name'!$O$2:$Q$100,3,FALSE),FALSE)))</f>
        <v/>
      </c>
      <c r="O57" s="44" t="n"/>
      <c r="P57" s="45">
        <f>VLOOKUP(D57,#REF!,19,FALSE)</f>
        <v/>
      </c>
      <c r="Q57" s="43" t="n"/>
      <c r="R57" s="43" t="n"/>
      <c r="S57" s="43" t="n"/>
      <c r="T57" s="43" t="n"/>
      <c r="U57" s="43" t="n"/>
      <c r="V57" s="43" t="n"/>
      <c r="W57" s="43" t="n"/>
      <c r="X57" s="43" t="n"/>
      <c r="Y57" s="43" t="n"/>
      <c r="Z57" s="44" t="n"/>
      <c r="AA57" s="147">
        <f>IF($D57="","",VLOOKUP($D57,'HCAD Cost'!$D$48:$AL$85,34,FALSE))</f>
        <v/>
      </c>
      <c r="AB57" s="43" t="n"/>
      <c r="AC57" s="43" t="n"/>
      <c r="AD57" s="44" t="n"/>
      <c r="AE57" s="101">
        <f>IF(D57="","",AI57-AA57)</f>
        <v/>
      </c>
      <c r="AF57" s="43" t="n"/>
      <c r="AG57" s="43" t="n"/>
      <c r="AH57" s="44" t="n"/>
      <c r="AI57" s="148">
        <f>IF($D57="","",VLOOKUP($D57,'Nettles Cost'!$D$42:$AL$79,34,FALSE))</f>
        <v/>
      </c>
      <c r="AJ57" s="43" t="n"/>
      <c r="AK57" s="43" t="n"/>
      <c r="AL57" s="60" t="n"/>
    </row>
    <row r="58" hidden="1" outlineLevel="2" ht="30.75" customFormat="1" customHeight="1" s="12">
      <c r="B58" s="12">
        <f>SELECTION!B21</f>
        <v/>
      </c>
      <c r="D58" s="26">
        <f>IF($B58="","",(VLOOKUP($B58,SELECTION!$B$10:$CC$50,VLOOKUP(D$46,'[1]Table Name'!$O$2:$Q$100,3,FALSE),FALSE)))</f>
        <v/>
      </c>
      <c r="E58" s="45">
        <f>IF($B58="","",(VLOOKUP($B58,SELECTION!$B$10:$CC$50,VLOOKUP(E$46,'[1]Table Name'!$O$2:$Q$100,3,FALSE),FALSE)))</f>
        <v/>
      </c>
      <c r="F58" s="43" t="n"/>
      <c r="G58" s="43" t="n"/>
      <c r="H58" s="44" t="n"/>
      <c r="I58" s="45">
        <f>IF($B58="","",(VLOOKUP($B58,SELECTION!$B$10:$CC$50,VLOOKUP(I$46,'[1]Table Name'!$O$2:$Q$100,3,FALSE),FALSE)))</f>
        <v/>
      </c>
      <c r="J58" s="44" t="n"/>
      <c r="K58" s="45">
        <f>IF($B58="","",(VLOOKUP($B58,SELECTION!$B$10:$CC$50,VLOOKUP(K$46,'[1]Table Name'!$O$2:$Q$100,3,FALSE),FALSE)))</f>
        <v/>
      </c>
      <c r="L58" s="43" t="n"/>
      <c r="M58" s="44" t="n"/>
      <c r="N58" s="51">
        <f>IF($B58="","",(VLOOKUP($B58,SELECTION!$B$10:$CC$50,VLOOKUP(Y$9,'[1]Table Name'!$O$2:$Q$100,3,FALSE),FALSE)))</f>
        <v/>
      </c>
      <c r="O58" s="44" t="n"/>
      <c r="P58" s="45">
        <f>VLOOKUP(D58,#REF!,19,FALSE)</f>
        <v/>
      </c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4" t="n"/>
      <c r="AA58" s="147">
        <f>IF($D58="","",VLOOKUP($D58,'HCAD Cost'!$D$48:$AL$85,34,FALSE))</f>
        <v/>
      </c>
      <c r="AB58" s="43" t="n"/>
      <c r="AC58" s="43" t="n"/>
      <c r="AD58" s="44" t="n"/>
      <c r="AE58" s="101">
        <f>IF(D58="","",AI58-AA58)</f>
        <v/>
      </c>
      <c r="AF58" s="43" t="n"/>
      <c r="AG58" s="43" t="n"/>
      <c r="AH58" s="44" t="n"/>
      <c r="AI58" s="148">
        <f>IF($D58="","",VLOOKUP($D58,'Nettles Cost'!$D$42:$AL$79,34,FALSE))</f>
        <v/>
      </c>
      <c r="AJ58" s="43" t="n"/>
      <c r="AK58" s="43" t="n"/>
      <c r="AL58" s="60" t="n"/>
    </row>
    <row r="59" hidden="1" outlineLevel="2" ht="30.75" customFormat="1" customHeight="1" s="12">
      <c r="B59" s="12">
        <f>SELECTION!B22</f>
        <v/>
      </c>
      <c r="D59" s="26">
        <f>IF($B59="","",(VLOOKUP($B59,SELECTION!$B$10:$CC$50,VLOOKUP(D$46,'[1]Table Name'!$O$2:$Q$100,3,FALSE),FALSE)))</f>
        <v/>
      </c>
      <c r="E59" s="45">
        <f>IF($B59="","",(VLOOKUP($B59,SELECTION!$B$10:$CC$50,VLOOKUP(E$46,'[1]Table Name'!$O$2:$Q$100,3,FALSE),FALSE)))</f>
        <v/>
      </c>
      <c r="F59" s="43" t="n"/>
      <c r="G59" s="43" t="n"/>
      <c r="H59" s="44" t="n"/>
      <c r="I59" s="45">
        <f>IF($B59="","",(VLOOKUP($B59,SELECTION!$B$10:$CC$50,VLOOKUP(I$46,'[1]Table Name'!$O$2:$Q$100,3,FALSE),FALSE)))</f>
        <v/>
      </c>
      <c r="J59" s="44" t="n"/>
      <c r="K59" s="45">
        <f>IF($B59="","",(VLOOKUP($B59,SELECTION!$B$10:$CC$50,VLOOKUP(K$46,'[1]Table Name'!$O$2:$Q$100,3,FALSE),FALSE)))</f>
        <v/>
      </c>
      <c r="L59" s="43" t="n"/>
      <c r="M59" s="44" t="n"/>
      <c r="N59" s="51">
        <f>IF($B59="","",(VLOOKUP($B59,SELECTION!$B$10:$CC$50,VLOOKUP(Y$9,'[1]Table Name'!$O$2:$Q$100,3,FALSE),FALSE)))</f>
        <v/>
      </c>
      <c r="O59" s="44" t="n"/>
      <c r="P59" s="45">
        <f>VLOOKUP(D59,#REF!,19,FALSE)</f>
        <v/>
      </c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4" t="n"/>
      <c r="AA59" s="147">
        <f>IF($D59="","",VLOOKUP($D59,'HCAD Cost'!$D$48:$AL$85,34,FALSE))</f>
        <v/>
      </c>
      <c r="AB59" s="43" t="n"/>
      <c r="AC59" s="43" t="n"/>
      <c r="AD59" s="44" t="n"/>
      <c r="AE59" s="101">
        <f>IF(D59="","",AI59-AA59)</f>
        <v/>
      </c>
      <c r="AF59" s="43" t="n"/>
      <c r="AG59" s="43" t="n"/>
      <c r="AH59" s="44" t="n"/>
      <c r="AI59" s="148">
        <f>IF($D59="","",VLOOKUP($D59,'Nettles Cost'!$D$42:$AL$79,34,FALSE))</f>
        <v/>
      </c>
      <c r="AJ59" s="43" t="n"/>
      <c r="AK59" s="43" t="n"/>
      <c r="AL59" s="60" t="n"/>
    </row>
    <row r="60" hidden="1" outlineLevel="2" ht="30.75" customFormat="1" customHeight="1" s="12">
      <c r="B60" s="12">
        <f>SELECTION!B23</f>
        <v/>
      </c>
      <c r="D60" s="26">
        <f>IF($B60="","",(VLOOKUP($B60,SELECTION!$B$10:$CC$50,VLOOKUP(D$46,'[1]Table Name'!$O$2:$Q$100,3,FALSE),FALSE)))</f>
        <v/>
      </c>
      <c r="E60" s="45">
        <f>IF($B60="","",(VLOOKUP($B60,SELECTION!$B$10:$CC$50,VLOOKUP(E$46,'[1]Table Name'!$O$2:$Q$100,3,FALSE),FALSE)))</f>
        <v/>
      </c>
      <c r="F60" s="43" t="n"/>
      <c r="G60" s="43" t="n"/>
      <c r="H60" s="44" t="n"/>
      <c r="I60" s="45">
        <f>IF($B60="","",(VLOOKUP($B60,SELECTION!$B$10:$CC$50,VLOOKUP(I$46,'[1]Table Name'!$O$2:$Q$100,3,FALSE),FALSE)))</f>
        <v/>
      </c>
      <c r="J60" s="44" t="n"/>
      <c r="K60" s="45">
        <f>IF($B60="","",(VLOOKUP($B60,SELECTION!$B$10:$CC$50,VLOOKUP(K$46,'[1]Table Name'!$O$2:$Q$100,3,FALSE),FALSE)))</f>
        <v/>
      </c>
      <c r="L60" s="43" t="n"/>
      <c r="M60" s="44" t="n"/>
      <c r="N60" s="51">
        <f>IF($B60="","",(VLOOKUP($B60,SELECTION!$B$10:$CC$50,VLOOKUP(Y$9,'[1]Table Name'!$O$2:$Q$100,3,FALSE),FALSE)))</f>
        <v/>
      </c>
      <c r="O60" s="44" t="n"/>
      <c r="P60" s="45">
        <f>VLOOKUP(D60,#REF!,19,FALSE)</f>
        <v/>
      </c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4" t="n"/>
      <c r="AA60" s="147">
        <f>IF($D60="","",VLOOKUP($D60,'HCAD Cost'!$D$48:$AL$85,34,FALSE))</f>
        <v/>
      </c>
      <c r="AB60" s="43" t="n"/>
      <c r="AC60" s="43" t="n"/>
      <c r="AD60" s="44" t="n"/>
      <c r="AE60" s="101">
        <f>IF(D60="","",AI60-AA60)</f>
        <v/>
      </c>
      <c r="AF60" s="43" t="n"/>
      <c r="AG60" s="43" t="n"/>
      <c r="AH60" s="44" t="n"/>
      <c r="AI60" s="148">
        <f>IF($D60="","",VLOOKUP($D60,'Nettles Cost'!$D$42:$AL$79,34,FALSE))</f>
        <v/>
      </c>
      <c r="AJ60" s="43" t="n"/>
      <c r="AK60" s="43" t="n"/>
      <c r="AL60" s="60" t="n"/>
    </row>
    <row r="61" hidden="1" outlineLevel="2" ht="30.75" customFormat="1" customHeight="1" s="12">
      <c r="B61" s="12">
        <f>SELECTION!B24</f>
        <v/>
      </c>
      <c r="D61" s="26">
        <f>IF($B61="","",(VLOOKUP($B61,SELECTION!$B$10:$CC$50,VLOOKUP(D$46,'[1]Table Name'!$O$2:$Q$100,3,FALSE),FALSE)))</f>
        <v/>
      </c>
      <c r="E61" s="45">
        <f>IF($B61="","",(VLOOKUP($B61,SELECTION!$B$10:$CC$50,VLOOKUP(E$46,'[1]Table Name'!$O$2:$Q$100,3,FALSE),FALSE)))</f>
        <v/>
      </c>
      <c r="F61" s="43" t="n"/>
      <c r="G61" s="43" t="n"/>
      <c r="H61" s="44" t="n"/>
      <c r="I61" s="45">
        <f>IF($B61="","",(VLOOKUP($B61,SELECTION!$B$10:$CC$50,VLOOKUP(I$46,'[1]Table Name'!$O$2:$Q$100,3,FALSE),FALSE)))</f>
        <v/>
      </c>
      <c r="J61" s="44" t="n"/>
      <c r="K61" s="45">
        <f>IF($B61="","",(VLOOKUP($B61,SELECTION!$B$10:$CC$50,VLOOKUP(K$46,'[1]Table Name'!$O$2:$Q$100,3,FALSE),FALSE)))</f>
        <v/>
      </c>
      <c r="L61" s="43" t="n"/>
      <c r="M61" s="44" t="n"/>
      <c r="N61" s="51">
        <f>IF($B61="","",(VLOOKUP($B61,SELECTION!$B$10:$CC$50,VLOOKUP(Y$9,'[1]Table Name'!$O$2:$Q$100,3,FALSE),FALSE)))</f>
        <v/>
      </c>
      <c r="O61" s="44" t="n"/>
      <c r="P61" s="45">
        <f>VLOOKUP(D61,#REF!,19,FALSE)</f>
        <v/>
      </c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4" t="n"/>
      <c r="AA61" s="147">
        <f>IF($D61="","",VLOOKUP($D61,'HCAD Cost'!$D$48:$AL$85,34,FALSE))</f>
        <v/>
      </c>
      <c r="AB61" s="43" t="n"/>
      <c r="AC61" s="43" t="n"/>
      <c r="AD61" s="44" t="n"/>
      <c r="AE61" s="101">
        <f>IF(D61="","",AI61-AA61)</f>
        <v/>
      </c>
      <c r="AF61" s="43" t="n"/>
      <c r="AG61" s="43" t="n"/>
      <c r="AH61" s="44" t="n"/>
      <c r="AI61" s="148">
        <f>IF($D61="","",VLOOKUP($D61,'Nettles Cost'!$D$42:$AL$79,34,FALSE))</f>
        <v/>
      </c>
      <c r="AJ61" s="43" t="n"/>
      <c r="AK61" s="43" t="n"/>
      <c r="AL61" s="60" t="n"/>
    </row>
    <row r="62" hidden="1" outlineLevel="2" ht="30.75" customFormat="1" customHeight="1" s="12">
      <c r="B62" s="12">
        <f>SELECTION!B25</f>
        <v/>
      </c>
      <c r="D62" s="26">
        <f>IF($B62="","",(VLOOKUP($B62,SELECTION!$B$10:$CC$50,VLOOKUP(D$46,'[1]Table Name'!$O$2:$Q$100,3,FALSE),FALSE)))</f>
        <v/>
      </c>
      <c r="E62" s="45">
        <f>IF($B62="","",(VLOOKUP($B62,SELECTION!$B$10:$CC$50,VLOOKUP(E$46,'[1]Table Name'!$O$2:$Q$100,3,FALSE),FALSE)))</f>
        <v/>
      </c>
      <c r="F62" s="43" t="n"/>
      <c r="G62" s="43" t="n"/>
      <c r="H62" s="44" t="n"/>
      <c r="I62" s="45">
        <f>IF($B62="","",(VLOOKUP($B62,SELECTION!$B$10:$CC$50,VLOOKUP(I$46,'[1]Table Name'!$O$2:$Q$100,3,FALSE),FALSE)))</f>
        <v/>
      </c>
      <c r="J62" s="44" t="n"/>
      <c r="K62" s="45">
        <f>IF($B62="","",(VLOOKUP($B62,SELECTION!$B$10:$CC$50,VLOOKUP(K$46,'[1]Table Name'!$O$2:$Q$100,3,FALSE),FALSE)))</f>
        <v/>
      </c>
      <c r="L62" s="43" t="n"/>
      <c r="M62" s="44" t="n"/>
      <c r="N62" s="51">
        <f>IF($B62="","",(VLOOKUP($B62,SELECTION!$B$10:$CC$50,VLOOKUP(Y$9,'[1]Table Name'!$O$2:$Q$100,3,FALSE),FALSE)))</f>
        <v/>
      </c>
      <c r="O62" s="44" t="n"/>
      <c r="P62" s="45">
        <f>VLOOKUP(D62,#REF!,19,FALSE)</f>
        <v/>
      </c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4" t="n"/>
      <c r="AA62" s="147">
        <f>IF($D62="","",VLOOKUP($D62,'HCAD Cost'!$D$48:$AL$85,34,FALSE))</f>
        <v/>
      </c>
      <c r="AB62" s="43" t="n"/>
      <c r="AC62" s="43" t="n"/>
      <c r="AD62" s="44" t="n"/>
      <c r="AE62" s="101">
        <f>IF(D62="","",AI62-AA62)</f>
        <v/>
      </c>
      <c r="AF62" s="43" t="n"/>
      <c r="AG62" s="43" t="n"/>
      <c r="AH62" s="44" t="n"/>
      <c r="AI62" s="148">
        <f>IF($D62="","",VLOOKUP($D62,'Nettles Cost'!$D$42:$AL$79,34,FALSE))</f>
        <v/>
      </c>
      <c r="AJ62" s="43" t="n"/>
      <c r="AK62" s="43" t="n"/>
      <c r="AL62" s="60" t="n"/>
    </row>
    <row r="63" hidden="1" outlineLevel="2" ht="30.75" customFormat="1" customHeight="1" s="12">
      <c r="B63" s="12">
        <f>SELECTION!B26</f>
        <v/>
      </c>
      <c r="D63" s="26">
        <f>IF($B63="","",(VLOOKUP($B63,SELECTION!$B$10:$CC$50,VLOOKUP(D$46,'[1]Table Name'!$O$2:$Q$100,3,FALSE),FALSE)))</f>
        <v/>
      </c>
      <c r="E63" s="45">
        <f>IF($B63="","",(VLOOKUP($B63,SELECTION!$B$10:$CC$50,VLOOKUP(E$46,'[1]Table Name'!$O$2:$Q$100,3,FALSE),FALSE)))</f>
        <v/>
      </c>
      <c r="F63" s="43" t="n"/>
      <c r="G63" s="43" t="n"/>
      <c r="H63" s="44" t="n"/>
      <c r="I63" s="45">
        <f>IF($B63="","",(VLOOKUP($B63,SELECTION!$B$10:$CC$50,VLOOKUP(I$46,'[1]Table Name'!$O$2:$Q$100,3,FALSE),FALSE)))</f>
        <v/>
      </c>
      <c r="J63" s="44" t="n"/>
      <c r="K63" s="45">
        <f>IF($B63="","",(VLOOKUP($B63,SELECTION!$B$10:$CC$50,VLOOKUP(K$46,'[1]Table Name'!$O$2:$Q$100,3,FALSE),FALSE)))</f>
        <v/>
      </c>
      <c r="L63" s="43" t="n"/>
      <c r="M63" s="44" t="n"/>
      <c r="N63" s="51">
        <f>IF($B63="","",(VLOOKUP($B63,SELECTION!$B$10:$CC$50,VLOOKUP(Y$9,'[1]Table Name'!$O$2:$Q$100,3,FALSE),FALSE)))</f>
        <v/>
      </c>
      <c r="O63" s="44" t="n"/>
      <c r="P63" s="45">
        <f>VLOOKUP(D63,#REF!,19,FALSE)</f>
        <v/>
      </c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4" t="n"/>
      <c r="AA63" s="147">
        <f>IF($D63="","",VLOOKUP($D63,'HCAD Cost'!$D$48:$AL$85,34,FALSE))</f>
        <v/>
      </c>
      <c r="AB63" s="43" t="n"/>
      <c r="AC63" s="43" t="n"/>
      <c r="AD63" s="44" t="n"/>
      <c r="AE63" s="101">
        <f>IF(D63="","",AI63-AA63)</f>
        <v/>
      </c>
      <c r="AF63" s="43" t="n"/>
      <c r="AG63" s="43" t="n"/>
      <c r="AH63" s="44" t="n"/>
      <c r="AI63" s="148">
        <f>IF($D63="","",VLOOKUP($D63,'Nettles Cost'!$D$42:$AL$79,34,FALSE))</f>
        <v/>
      </c>
      <c r="AJ63" s="43" t="n"/>
      <c r="AK63" s="43" t="n"/>
      <c r="AL63" s="60" t="n"/>
    </row>
    <row r="64" hidden="1" outlineLevel="2" ht="30.75" customFormat="1" customHeight="1" s="12">
      <c r="B64" s="12">
        <f>SELECTION!B27</f>
        <v/>
      </c>
      <c r="D64" s="26">
        <f>IF($B64="","",(VLOOKUP($B64,SELECTION!$B$10:$CC$50,VLOOKUP(D$46,'[1]Table Name'!$O$2:$Q$100,3,FALSE),FALSE)))</f>
        <v/>
      </c>
      <c r="E64" s="45">
        <f>IF($B64="","",(VLOOKUP($B64,SELECTION!$B$10:$CC$50,VLOOKUP(E$46,'[1]Table Name'!$O$2:$Q$100,3,FALSE),FALSE)))</f>
        <v/>
      </c>
      <c r="F64" s="43" t="n"/>
      <c r="G64" s="43" t="n"/>
      <c r="H64" s="44" t="n"/>
      <c r="I64" s="45">
        <f>IF($B64="","",(VLOOKUP($B64,SELECTION!$B$10:$CC$50,VLOOKUP(I$46,'[1]Table Name'!$O$2:$Q$100,3,FALSE),FALSE)))</f>
        <v/>
      </c>
      <c r="J64" s="44" t="n"/>
      <c r="K64" s="45">
        <f>IF($B64="","",(VLOOKUP($B64,SELECTION!$B$10:$CC$50,VLOOKUP(K$46,'[1]Table Name'!$O$2:$Q$100,3,FALSE),FALSE)))</f>
        <v/>
      </c>
      <c r="L64" s="43" t="n"/>
      <c r="M64" s="44" t="n"/>
      <c r="N64" s="51">
        <f>IF($B64="","",(VLOOKUP($B64,SELECTION!$B$10:$CC$50,VLOOKUP(Y$9,'[1]Table Name'!$O$2:$Q$100,3,FALSE),FALSE)))</f>
        <v/>
      </c>
      <c r="O64" s="44" t="n"/>
      <c r="P64" s="45">
        <f>VLOOKUP(D64,#REF!,19,FALSE)</f>
        <v/>
      </c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4" t="n"/>
      <c r="AA64" s="147">
        <f>IF($D64="","",VLOOKUP($D64,'HCAD Cost'!$D$48:$AL$85,34,FALSE))</f>
        <v/>
      </c>
      <c r="AB64" s="43" t="n"/>
      <c r="AC64" s="43" t="n"/>
      <c r="AD64" s="44" t="n"/>
      <c r="AE64" s="101">
        <f>IF(D64="","",AI64-AA64)</f>
        <v/>
      </c>
      <c r="AF64" s="43" t="n"/>
      <c r="AG64" s="43" t="n"/>
      <c r="AH64" s="44" t="n"/>
      <c r="AI64" s="148">
        <f>IF($D64="","",VLOOKUP($D64,'Nettles Cost'!$D$42:$AL$79,34,FALSE))</f>
        <v/>
      </c>
      <c r="AJ64" s="43" t="n"/>
      <c r="AK64" s="43" t="n"/>
      <c r="AL64" s="60" t="n"/>
    </row>
    <row r="65" hidden="1" outlineLevel="2" ht="30.75" customFormat="1" customHeight="1" s="12">
      <c r="B65" s="12">
        <f>SELECTION!B28</f>
        <v/>
      </c>
      <c r="D65" s="26">
        <f>IF($B65="","",(VLOOKUP($B65,SELECTION!$B$10:$CC$50,VLOOKUP(D$46,'[1]Table Name'!$O$2:$Q$100,3,FALSE),FALSE)))</f>
        <v/>
      </c>
      <c r="E65" s="45">
        <f>IF($B65="","",(VLOOKUP($B65,SELECTION!$B$10:$CC$50,VLOOKUP(E$46,'[1]Table Name'!$O$2:$Q$100,3,FALSE),FALSE)))</f>
        <v/>
      </c>
      <c r="F65" s="43" t="n"/>
      <c r="G65" s="43" t="n"/>
      <c r="H65" s="44" t="n"/>
      <c r="I65" s="45">
        <f>IF($B65="","",(VLOOKUP($B65,SELECTION!$B$10:$CC$50,VLOOKUP(I$46,'[1]Table Name'!$O$2:$Q$100,3,FALSE),FALSE)))</f>
        <v/>
      </c>
      <c r="J65" s="44" t="n"/>
      <c r="K65" s="45">
        <f>IF($B65="","",(VLOOKUP($B65,SELECTION!$B$10:$CC$50,VLOOKUP(K$46,'[1]Table Name'!$O$2:$Q$100,3,FALSE),FALSE)))</f>
        <v/>
      </c>
      <c r="L65" s="43" t="n"/>
      <c r="M65" s="44" t="n"/>
      <c r="N65" s="51">
        <f>IF($B65="","",(VLOOKUP($B65,SELECTION!$B$10:$CC$50,VLOOKUP(Y$9,'[1]Table Name'!$O$2:$Q$100,3,FALSE),FALSE)))</f>
        <v/>
      </c>
      <c r="O65" s="44" t="n"/>
      <c r="P65" s="45">
        <f>VLOOKUP(D65,#REF!,19,FALSE)</f>
        <v/>
      </c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4" t="n"/>
      <c r="AA65" s="147">
        <f>IF($D65="","",VLOOKUP($D65,'HCAD Cost'!$D$48:$AL$85,34,FALSE))</f>
        <v/>
      </c>
      <c r="AB65" s="43" t="n"/>
      <c r="AC65" s="43" t="n"/>
      <c r="AD65" s="44" t="n"/>
      <c r="AE65" s="101">
        <f>IF(D65="","",AI65-AA65)</f>
        <v/>
      </c>
      <c r="AF65" s="43" t="n"/>
      <c r="AG65" s="43" t="n"/>
      <c r="AH65" s="44" t="n"/>
      <c r="AI65" s="148">
        <f>IF($D65="","",VLOOKUP($D65,'Nettles Cost'!$D$42:$AL$79,34,FALSE))</f>
        <v/>
      </c>
      <c r="AJ65" s="43" t="n"/>
      <c r="AK65" s="43" t="n"/>
      <c r="AL65" s="60" t="n"/>
    </row>
    <row r="66" hidden="1" outlineLevel="2" ht="30.75" customFormat="1" customHeight="1" s="12">
      <c r="B66" s="12">
        <f>SELECTION!B29</f>
        <v/>
      </c>
      <c r="D66" s="26">
        <f>IF($B66="","",(VLOOKUP($B66,SELECTION!$B$10:$CC$50,VLOOKUP(D$46,'[1]Table Name'!$O$2:$Q$100,3,FALSE),FALSE)))</f>
        <v/>
      </c>
      <c r="E66" s="45">
        <f>IF($B66="","",(VLOOKUP($B66,SELECTION!$B$10:$CC$50,VLOOKUP(E$46,'[1]Table Name'!$O$2:$Q$100,3,FALSE),FALSE)))</f>
        <v/>
      </c>
      <c r="F66" s="43" t="n"/>
      <c r="G66" s="43" t="n"/>
      <c r="H66" s="44" t="n"/>
      <c r="I66" s="45">
        <f>IF($B66="","",(VLOOKUP($B66,SELECTION!$B$10:$CC$50,VLOOKUP(I$46,'[1]Table Name'!$O$2:$Q$100,3,FALSE),FALSE)))</f>
        <v/>
      </c>
      <c r="J66" s="44" t="n"/>
      <c r="K66" s="45">
        <f>IF($B66="","",(VLOOKUP($B66,SELECTION!$B$10:$CC$50,VLOOKUP(K$46,'[1]Table Name'!$O$2:$Q$100,3,FALSE),FALSE)))</f>
        <v/>
      </c>
      <c r="L66" s="43" t="n"/>
      <c r="M66" s="44" t="n"/>
      <c r="N66" s="51">
        <f>IF($B66="","",(VLOOKUP($B66,SELECTION!$B$10:$CC$50,VLOOKUP(Y$9,'[1]Table Name'!$O$2:$Q$100,3,FALSE),FALSE)))</f>
        <v/>
      </c>
      <c r="O66" s="44" t="n"/>
      <c r="P66" s="45">
        <f>VLOOKUP(D66,#REF!,19,FALSE)</f>
        <v/>
      </c>
      <c r="Q66" s="43" t="n"/>
      <c r="R66" s="43" t="n"/>
      <c r="S66" s="43" t="n"/>
      <c r="T66" s="43" t="n"/>
      <c r="U66" s="43" t="n"/>
      <c r="V66" s="43" t="n"/>
      <c r="W66" s="43" t="n"/>
      <c r="X66" s="43" t="n"/>
      <c r="Y66" s="43" t="n"/>
      <c r="Z66" s="44" t="n"/>
      <c r="AA66" s="147">
        <f>IF($D66="","",VLOOKUP($D66,'HCAD Cost'!$D$48:$AL$85,34,FALSE))</f>
        <v/>
      </c>
      <c r="AB66" s="43" t="n"/>
      <c r="AC66" s="43" t="n"/>
      <c r="AD66" s="44" t="n"/>
      <c r="AE66" s="101">
        <f>IF(D66="","",AI66-AA66)</f>
        <v/>
      </c>
      <c r="AF66" s="43" t="n"/>
      <c r="AG66" s="43" t="n"/>
      <c r="AH66" s="44" t="n"/>
      <c r="AI66" s="148">
        <f>IF($D66="","",VLOOKUP($D66,'Nettles Cost'!$D$42:$AL$79,34,FALSE))</f>
        <v/>
      </c>
      <c r="AJ66" s="43" t="n"/>
      <c r="AK66" s="43" t="n"/>
      <c r="AL66" s="60" t="n"/>
    </row>
    <row r="67" hidden="1" outlineLevel="2" ht="30.75" customFormat="1" customHeight="1" s="12">
      <c r="B67" s="12">
        <f>SELECTION!B30</f>
        <v/>
      </c>
      <c r="D67" s="26">
        <f>IF($B67="","",(VLOOKUP($B67,SELECTION!$B$10:$CC$50,VLOOKUP(D$46,'[1]Table Name'!$O$2:$Q$100,3,FALSE),FALSE)))</f>
        <v/>
      </c>
      <c r="E67" s="45">
        <f>IF($B67="","",(VLOOKUP($B67,SELECTION!$B$10:$CC$50,VLOOKUP(E$46,'[1]Table Name'!$O$2:$Q$100,3,FALSE),FALSE)))</f>
        <v/>
      </c>
      <c r="F67" s="43" t="n"/>
      <c r="G67" s="43" t="n"/>
      <c r="H67" s="44" t="n"/>
      <c r="I67" s="45">
        <f>IF($B67="","",(VLOOKUP($B67,SELECTION!$B$10:$CC$50,VLOOKUP(I$46,'[1]Table Name'!$O$2:$Q$100,3,FALSE),FALSE)))</f>
        <v/>
      </c>
      <c r="J67" s="44" t="n"/>
      <c r="K67" s="45">
        <f>IF($B67="","",(VLOOKUP($B67,SELECTION!$B$10:$CC$50,VLOOKUP(K$46,'[1]Table Name'!$O$2:$Q$100,3,FALSE),FALSE)))</f>
        <v/>
      </c>
      <c r="L67" s="43" t="n"/>
      <c r="M67" s="44" t="n"/>
      <c r="N67" s="51">
        <f>IF($B67="","",(VLOOKUP($B67,SELECTION!$B$10:$CC$50,VLOOKUP(Y$9,'[1]Table Name'!$O$2:$Q$100,3,FALSE),FALSE)))</f>
        <v/>
      </c>
      <c r="O67" s="44" t="n"/>
      <c r="P67" s="45">
        <f>VLOOKUP(D67,#REF!,19,FALSE)</f>
        <v/>
      </c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4" t="n"/>
      <c r="AA67" s="147">
        <f>IF($D67="","",VLOOKUP($D67,'HCAD Cost'!$D$48:$AL$85,34,FALSE))</f>
        <v/>
      </c>
      <c r="AB67" s="43" t="n"/>
      <c r="AC67" s="43" t="n"/>
      <c r="AD67" s="44" t="n"/>
      <c r="AE67" s="101">
        <f>IF(D67="","",AI67-AA67)</f>
        <v/>
      </c>
      <c r="AF67" s="43" t="n"/>
      <c r="AG67" s="43" t="n"/>
      <c r="AH67" s="44" t="n"/>
      <c r="AI67" s="148">
        <f>IF($D67="","",VLOOKUP($D67,'Nettles Cost'!$D$42:$AL$79,34,FALSE))</f>
        <v/>
      </c>
      <c r="AJ67" s="43" t="n"/>
      <c r="AK67" s="43" t="n"/>
      <c r="AL67" s="60" t="n"/>
    </row>
    <row r="68" hidden="1" outlineLevel="2" ht="30.75" customFormat="1" customHeight="1" s="12">
      <c r="B68" s="12">
        <f>SELECTION!B31</f>
        <v/>
      </c>
      <c r="D68" s="26">
        <f>IF($B68="","",(VLOOKUP($B68,SELECTION!$B$10:$CC$50,VLOOKUP(D$46,'[1]Table Name'!$O$2:$Q$100,3,FALSE),FALSE)))</f>
        <v/>
      </c>
      <c r="E68" s="45">
        <f>IF($B68="","",(VLOOKUP($B68,SELECTION!$B$10:$CC$50,VLOOKUP(E$46,'[1]Table Name'!$O$2:$Q$100,3,FALSE),FALSE)))</f>
        <v/>
      </c>
      <c r="F68" s="43" t="n"/>
      <c r="G68" s="43" t="n"/>
      <c r="H68" s="44" t="n"/>
      <c r="I68" s="45">
        <f>IF($B68="","",(VLOOKUP($B68,SELECTION!$B$10:$CC$50,VLOOKUP(I$46,'[1]Table Name'!$O$2:$Q$100,3,FALSE),FALSE)))</f>
        <v/>
      </c>
      <c r="J68" s="44" t="n"/>
      <c r="K68" s="45">
        <f>IF($B68="","",(VLOOKUP($B68,SELECTION!$B$10:$CC$50,VLOOKUP(K$46,'[1]Table Name'!$O$2:$Q$100,3,FALSE),FALSE)))</f>
        <v/>
      </c>
      <c r="L68" s="43" t="n"/>
      <c r="M68" s="44" t="n"/>
      <c r="N68" s="51">
        <f>IF($B68="","",(VLOOKUP($B68,SELECTION!$B$10:$CC$50,VLOOKUP(Y$9,'[1]Table Name'!$O$2:$Q$100,3,FALSE),FALSE)))</f>
        <v/>
      </c>
      <c r="O68" s="44" t="n"/>
      <c r="P68" s="45">
        <f>VLOOKUP(D68,#REF!,19,FALSE)</f>
        <v/>
      </c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4" t="n"/>
      <c r="AA68" s="147">
        <f>IF($D68="","",VLOOKUP($D68,'HCAD Cost'!$D$48:$AL$85,34,FALSE))</f>
        <v/>
      </c>
      <c r="AB68" s="43" t="n"/>
      <c r="AC68" s="43" t="n"/>
      <c r="AD68" s="44" t="n"/>
      <c r="AE68" s="101">
        <f>IF(D68="","",AI68-AA68)</f>
        <v/>
      </c>
      <c r="AF68" s="43" t="n"/>
      <c r="AG68" s="43" t="n"/>
      <c r="AH68" s="44" t="n"/>
      <c r="AI68" s="148">
        <f>IF($D68="","",VLOOKUP($D68,'Nettles Cost'!$D$42:$AL$79,34,FALSE))</f>
        <v/>
      </c>
      <c r="AJ68" s="43" t="n"/>
      <c r="AK68" s="43" t="n"/>
      <c r="AL68" s="60" t="n"/>
    </row>
    <row r="69" hidden="1" outlineLevel="2" ht="30.75" customFormat="1" customHeight="1" s="12">
      <c r="B69" s="12">
        <f>SELECTION!B32</f>
        <v/>
      </c>
      <c r="D69" s="26">
        <f>IF($B69="","",(VLOOKUP($B69,SELECTION!$B$10:$CC$50,VLOOKUP(D$46,'[1]Table Name'!$O$2:$Q$100,3,FALSE),FALSE)))</f>
        <v/>
      </c>
      <c r="E69" s="45">
        <f>IF($B69="","",(VLOOKUP($B69,SELECTION!$B$10:$CC$50,VLOOKUP(E$46,'[1]Table Name'!$O$2:$Q$100,3,FALSE),FALSE)))</f>
        <v/>
      </c>
      <c r="F69" s="43" t="n"/>
      <c r="G69" s="43" t="n"/>
      <c r="H69" s="44" t="n"/>
      <c r="I69" s="45">
        <f>IF($B69="","",(VLOOKUP($B69,SELECTION!$B$10:$CC$50,VLOOKUP(I$46,'[1]Table Name'!$O$2:$Q$100,3,FALSE),FALSE)))</f>
        <v/>
      </c>
      <c r="J69" s="44" t="n"/>
      <c r="K69" s="45">
        <f>IF($B69="","",(VLOOKUP($B69,SELECTION!$B$10:$CC$50,VLOOKUP(K$46,'[1]Table Name'!$O$2:$Q$100,3,FALSE),FALSE)))</f>
        <v/>
      </c>
      <c r="L69" s="43" t="n"/>
      <c r="M69" s="44" t="n"/>
      <c r="N69" s="51">
        <f>IF($B69="","",(VLOOKUP($B69,SELECTION!$B$10:$CC$50,VLOOKUP(Y$9,'[1]Table Name'!$O$2:$Q$100,3,FALSE),FALSE)))</f>
        <v/>
      </c>
      <c r="O69" s="44" t="n"/>
      <c r="P69" s="45">
        <f>VLOOKUP(D69,#REF!,19,FALSE)</f>
        <v/>
      </c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4" t="n"/>
      <c r="AA69" s="147">
        <f>IF($D69="","",VLOOKUP($D69,'HCAD Cost'!$D$48:$AL$85,34,FALSE))</f>
        <v/>
      </c>
      <c r="AB69" s="43" t="n"/>
      <c r="AC69" s="43" t="n"/>
      <c r="AD69" s="44" t="n"/>
      <c r="AE69" s="101">
        <f>IF(D69="","",AI69-AA69)</f>
        <v/>
      </c>
      <c r="AF69" s="43" t="n"/>
      <c r="AG69" s="43" t="n"/>
      <c r="AH69" s="44" t="n"/>
      <c r="AI69" s="148">
        <f>IF($D69="","",VLOOKUP($D69,'Nettles Cost'!$D$42:$AL$79,34,FALSE))</f>
        <v/>
      </c>
      <c r="AJ69" s="43" t="n"/>
      <c r="AK69" s="43" t="n"/>
      <c r="AL69" s="60" t="n"/>
    </row>
    <row r="70" hidden="1" outlineLevel="2" ht="30.75" customFormat="1" customHeight="1" s="12">
      <c r="B70" s="12">
        <f>SELECTION!B33</f>
        <v/>
      </c>
      <c r="D70" s="26">
        <f>IF($B70="","",(VLOOKUP($B70,SELECTION!$B$10:$CC$50,VLOOKUP(D$46,'[1]Table Name'!$O$2:$Q$100,3,FALSE),FALSE)))</f>
        <v/>
      </c>
      <c r="E70" s="45">
        <f>IF($B70="","",(VLOOKUP($B70,SELECTION!$B$10:$CC$50,VLOOKUP(E$46,'[1]Table Name'!$O$2:$Q$100,3,FALSE),FALSE)))</f>
        <v/>
      </c>
      <c r="F70" s="43" t="n"/>
      <c r="G70" s="43" t="n"/>
      <c r="H70" s="44" t="n"/>
      <c r="I70" s="45">
        <f>IF($B70="","",(VLOOKUP($B70,SELECTION!$B$10:$CC$50,VLOOKUP(I$46,'[1]Table Name'!$O$2:$Q$100,3,FALSE),FALSE)))</f>
        <v/>
      </c>
      <c r="J70" s="44" t="n"/>
      <c r="K70" s="45">
        <f>IF($B70="","",(VLOOKUP($B70,SELECTION!$B$10:$CC$50,VLOOKUP(K$46,'[1]Table Name'!$O$2:$Q$100,3,FALSE),FALSE)))</f>
        <v/>
      </c>
      <c r="L70" s="43" t="n"/>
      <c r="M70" s="44" t="n"/>
      <c r="N70" s="51">
        <f>IF($B70="","",(VLOOKUP($B70,SELECTION!$B$10:$CC$50,VLOOKUP(Y$9,'[1]Table Name'!$O$2:$Q$100,3,FALSE),FALSE)))</f>
        <v/>
      </c>
      <c r="O70" s="44" t="n"/>
      <c r="P70" s="45">
        <f>VLOOKUP(D70,#REF!,19,FALSE)</f>
        <v/>
      </c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4" t="n"/>
      <c r="AA70" s="147">
        <f>IF($D70="","",VLOOKUP($D70,'HCAD Cost'!$D$48:$AL$85,34,FALSE))</f>
        <v/>
      </c>
      <c r="AB70" s="43" t="n"/>
      <c r="AC70" s="43" t="n"/>
      <c r="AD70" s="44" t="n"/>
      <c r="AE70" s="101">
        <f>IF(D70="","",AI70-AA70)</f>
        <v/>
      </c>
      <c r="AF70" s="43" t="n"/>
      <c r="AG70" s="43" t="n"/>
      <c r="AH70" s="44" t="n"/>
      <c r="AI70" s="148">
        <f>IF($D70="","",VLOOKUP($D70,'Nettles Cost'!$D$42:$AL$79,34,FALSE))</f>
        <v/>
      </c>
      <c r="AJ70" s="43" t="n"/>
      <c r="AK70" s="43" t="n"/>
      <c r="AL70" s="60" t="n"/>
    </row>
    <row r="71" hidden="1" outlineLevel="2" ht="30.75" customFormat="1" customHeight="1" s="12">
      <c r="B71" s="12">
        <f>SELECTION!B34</f>
        <v/>
      </c>
      <c r="D71" s="26">
        <f>IF($B71="","",(VLOOKUP($B71,SELECTION!$B$10:$CC$50,VLOOKUP(D$46,'[1]Table Name'!$O$2:$Q$100,3,FALSE),FALSE)))</f>
        <v/>
      </c>
      <c r="E71" s="45">
        <f>IF($B71="","",(VLOOKUP($B71,SELECTION!$B$10:$CC$50,VLOOKUP(E$46,'[1]Table Name'!$O$2:$Q$100,3,FALSE),FALSE)))</f>
        <v/>
      </c>
      <c r="F71" s="43" t="n"/>
      <c r="G71" s="43" t="n"/>
      <c r="H71" s="44" t="n"/>
      <c r="I71" s="45">
        <f>IF($B71="","",(VLOOKUP($B71,SELECTION!$B$10:$CC$50,VLOOKUP(I$46,'[1]Table Name'!$O$2:$Q$100,3,FALSE),FALSE)))</f>
        <v/>
      </c>
      <c r="J71" s="44" t="n"/>
      <c r="K71" s="45">
        <f>IF($B71="","",(VLOOKUP($B71,SELECTION!$B$10:$CC$50,VLOOKUP(K$46,'[1]Table Name'!$O$2:$Q$100,3,FALSE),FALSE)))</f>
        <v/>
      </c>
      <c r="L71" s="43" t="n"/>
      <c r="M71" s="44" t="n"/>
      <c r="N71" s="51">
        <f>IF($B71="","",(VLOOKUP($B71,SELECTION!$B$10:$CC$50,VLOOKUP(Y$9,'[1]Table Name'!$O$2:$Q$100,3,FALSE),FALSE)))</f>
        <v/>
      </c>
      <c r="O71" s="44" t="n"/>
      <c r="P71" s="45">
        <f>VLOOKUP(D71,#REF!,19,FALSE)</f>
        <v/>
      </c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4" t="n"/>
      <c r="AA71" s="147">
        <f>IF($D71="","",VLOOKUP($D71,'HCAD Cost'!$D$48:$AL$85,34,FALSE))</f>
        <v/>
      </c>
      <c r="AB71" s="43" t="n"/>
      <c r="AC71" s="43" t="n"/>
      <c r="AD71" s="44" t="n"/>
      <c r="AE71" s="101">
        <f>IF(D71="","",AI71-AA71)</f>
        <v/>
      </c>
      <c r="AF71" s="43" t="n"/>
      <c r="AG71" s="43" t="n"/>
      <c r="AH71" s="44" t="n"/>
      <c r="AI71" s="148">
        <f>IF($D71="","",VLOOKUP($D71,'Nettles Cost'!$D$42:$AL$79,34,FALSE))</f>
        <v/>
      </c>
      <c r="AJ71" s="43" t="n"/>
      <c r="AK71" s="43" t="n"/>
      <c r="AL71" s="60" t="n"/>
    </row>
    <row r="72" hidden="1" outlineLevel="2" ht="30.75" customFormat="1" customHeight="1" s="12">
      <c r="B72" s="12">
        <f>SELECTION!B35</f>
        <v/>
      </c>
      <c r="D72" s="26">
        <f>IF($B72="","",(VLOOKUP($B72,SELECTION!$B$10:$CC$50,VLOOKUP(D$46,'[1]Table Name'!$O$2:$Q$100,3,FALSE),FALSE)))</f>
        <v/>
      </c>
      <c r="E72" s="45">
        <f>IF($B72="","",(VLOOKUP($B72,SELECTION!$B$10:$CC$50,VLOOKUP(E$46,'[1]Table Name'!$O$2:$Q$100,3,FALSE),FALSE)))</f>
        <v/>
      </c>
      <c r="F72" s="43" t="n"/>
      <c r="G72" s="43" t="n"/>
      <c r="H72" s="44" t="n"/>
      <c r="I72" s="45">
        <f>IF($B72="","",(VLOOKUP($B72,SELECTION!$B$10:$CC$50,VLOOKUP(I$46,'[1]Table Name'!$O$2:$Q$100,3,FALSE),FALSE)))</f>
        <v/>
      </c>
      <c r="J72" s="44" t="n"/>
      <c r="K72" s="45">
        <f>IF($B72="","",(VLOOKUP($B72,SELECTION!$B$10:$CC$50,VLOOKUP(K$46,'[1]Table Name'!$O$2:$Q$100,3,FALSE),FALSE)))</f>
        <v/>
      </c>
      <c r="L72" s="43" t="n"/>
      <c r="M72" s="44" t="n"/>
      <c r="N72" s="51">
        <f>IF($B72="","",(VLOOKUP($B72,SELECTION!$B$10:$CC$50,VLOOKUP(Y$9,'[1]Table Name'!$O$2:$Q$100,3,FALSE),FALSE)))</f>
        <v/>
      </c>
      <c r="O72" s="44" t="n"/>
      <c r="P72" s="45">
        <f>VLOOKUP(D72,#REF!,19,FALSE)</f>
        <v/>
      </c>
      <c r="Q72" s="43" t="n"/>
      <c r="R72" s="43" t="n"/>
      <c r="S72" s="43" t="n"/>
      <c r="T72" s="43" t="n"/>
      <c r="U72" s="43" t="n"/>
      <c r="V72" s="43" t="n"/>
      <c r="W72" s="43" t="n"/>
      <c r="X72" s="43" t="n"/>
      <c r="Y72" s="43" t="n"/>
      <c r="Z72" s="44" t="n"/>
      <c r="AA72" s="147">
        <f>IF($D72="","",VLOOKUP($D72,'HCAD Cost'!$D$48:$AL$85,34,FALSE))</f>
        <v/>
      </c>
      <c r="AB72" s="43" t="n"/>
      <c r="AC72" s="43" t="n"/>
      <c r="AD72" s="44" t="n"/>
      <c r="AE72" s="101">
        <f>IF(D72="","",AI72-AA72)</f>
        <v/>
      </c>
      <c r="AF72" s="43" t="n"/>
      <c r="AG72" s="43" t="n"/>
      <c r="AH72" s="44" t="n"/>
      <c r="AI72" s="148">
        <f>IF($D72="","",VLOOKUP($D72,'Nettles Cost'!$D$42:$AL$79,34,FALSE))</f>
        <v/>
      </c>
      <c r="AJ72" s="43" t="n"/>
      <c r="AK72" s="43" t="n"/>
      <c r="AL72" s="60" t="n"/>
    </row>
    <row r="73" hidden="1" outlineLevel="2" ht="30.75" customFormat="1" customHeight="1" s="12">
      <c r="B73" s="12">
        <f>SELECTION!B36</f>
        <v/>
      </c>
      <c r="D73" s="26">
        <f>IF($B73="","",(VLOOKUP($B73,SELECTION!$B$10:$CC$50,VLOOKUP(D$46,'[1]Table Name'!$O$2:$Q$100,3,FALSE),FALSE)))</f>
        <v/>
      </c>
      <c r="E73" s="45">
        <f>IF($B73="","",(VLOOKUP($B73,SELECTION!$B$10:$CC$50,VLOOKUP(E$46,'[1]Table Name'!$O$2:$Q$100,3,FALSE),FALSE)))</f>
        <v/>
      </c>
      <c r="F73" s="43" t="n"/>
      <c r="G73" s="43" t="n"/>
      <c r="H73" s="44" t="n"/>
      <c r="I73" s="45">
        <f>IF($B73="","",(VLOOKUP($B73,SELECTION!$B$10:$CC$50,VLOOKUP(I$46,'[1]Table Name'!$O$2:$Q$100,3,FALSE),FALSE)))</f>
        <v/>
      </c>
      <c r="J73" s="44" t="n"/>
      <c r="K73" s="45">
        <f>IF($B73="","",(VLOOKUP($B73,SELECTION!$B$10:$CC$50,VLOOKUP(K$46,'[1]Table Name'!$O$2:$Q$100,3,FALSE),FALSE)))</f>
        <v/>
      </c>
      <c r="L73" s="43" t="n"/>
      <c r="M73" s="44" t="n"/>
      <c r="N73" s="51">
        <f>IF($B73="","",(VLOOKUP($B73,SELECTION!$B$10:$CC$50,VLOOKUP(Y$9,'[1]Table Name'!$O$2:$Q$100,3,FALSE),FALSE)))</f>
        <v/>
      </c>
      <c r="O73" s="44" t="n"/>
      <c r="P73" s="45">
        <f>VLOOKUP(D73,#REF!,19,FALSE)</f>
        <v/>
      </c>
      <c r="Q73" s="43" t="n"/>
      <c r="R73" s="43" t="n"/>
      <c r="S73" s="43" t="n"/>
      <c r="T73" s="43" t="n"/>
      <c r="U73" s="43" t="n"/>
      <c r="V73" s="43" t="n"/>
      <c r="W73" s="43" t="n"/>
      <c r="X73" s="43" t="n"/>
      <c r="Y73" s="43" t="n"/>
      <c r="Z73" s="44" t="n"/>
      <c r="AA73" s="147">
        <f>IF($D73="","",VLOOKUP($D73,'HCAD Cost'!$D$48:$AL$85,34,FALSE))</f>
        <v/>
      </c>
      <c r="AB73" s="43" t="n"/>
      <c r="AC73" s="43" t="n"/>
      <c r="AD73" s="44" t="n"/>
      <c r="AE73" s="101">
        <f>IF(D73="","",AI73-AA73)</f>
        <v/>
      </c>
      <c r="AF73" s="43" t="n"/>
      <c r="AG73" s="43" t="n"/>
      <c r="AH73" s="44" t="n"/>
      <c r="AI73" s="148">
        <f>IF($D73="","",VLOOKUP($D73,'Nettles Cost'!$D$42:$AL$79,34,FALSE))</f>
        <v/>
      </c>
      <c r="AJ73" s="43" t="n"/>
      <c r="AK73" s="43" t="n"/>
      <c r="AL73" s="60" t="n"/>
    </row>
    <row r="74" hidden="1" outlineLevel="2" ht="30.75" customFormat="1" customHeight="1" s="12">
      <c r="B74" s="12">
        <f>SELECTION!B37</f>
        <v/>
      </c>
      <c r="D74" s="26">
        <f>IF($B74="","",(VLOOKUP($B74,SELECTION!$B$10:$CC$50,VLOOKUP(D$46,'[1]Table Name'!$O$2:$Q$100,3,FALSE),FALSE)))</f>
        <v/>
      </c>
      <c r="E74" s="45">
        <f>IF($B74="","",(VLOOKUP($B74,SELECTION!$B$10:$CC$50,VLOOKUP(E$46,'[1]Table Name'!$O$2:$Q$100,3,FALSE),FALSE)))</f>
        <v/>
      </c>
      <c r="F74" s="43" t="n"/>
      <c r="G74" s="43" t="n"/>
      <c r="H74" s="44" t="n"/>
      <c r="I74" s="45">
        <f>IF($B74="","",(VLOOKUP($B74,SELECTION!$B$10:$CC$50,VLOOKUP(I$46,'[1]Table Name'!$O$2:$Q$100,3,FALSE),FALSE)))</f>
        <v/>
      </c>
      <c r="J74" s="44" t="n"/>
      <c r="K74" s="45">
        <f>IF($B74="","",(VLOOKUP($B74,SELECTION!$B$10:$CC$50,VLOOKUP(K$46,'[1]Table Name'!$O$2:$Q$100,3,FALSE),FALSE)))</f>
        <v/>
      </c>
      <c r="L74" s="43" t="n"/>
      <c r="M74" s="44" t="n"/>
      <c r="N74" s="51">
        <f>IF($B74="","",(VLOOKUP($B74,SELECTION!$B$10:$CC$50,VLOOKUP(Y$9,'[1]Table Name'!$O$2:$Q$100,3,FALSE),FALSE)))</f>
        <v/>
      </c>
      <c r="O74" s="44" t="n"/>
      <c r="P74" s="45">
        <f>VLOOKUP(D74,#REF!,19,FALSE)</f>
        <v/>
      </c>
      <c r="Q74" s="43" t="n"/>
      <c r="R74" s="43" t="n"/>
      <c r="S74" s="43" t="n"/>
      <c r="T74" s="43" t="n"/>
      <c r="U74" s="43" t="n"/>
      <c r="V74" s="43" t="n"/>
      <c r="W74" s="43" t="n"/>
      <c r="X74" s="43" t="n"/>
      <c r="Y74" s="43" t="n"/>
      <c r="Z74" s="44" t="n"/>
      <c r="AA74" s="147">
        <f>IF($D74="","",VLOOKUP($D74,'HCAD Cost'!$D$48:$AL$85,34,FALSE))</f>
        <v/>
      </c>
      <c r="AB74" s="43" t="n"/>
      <c r="AC74" s="43" t="n"/>
      <c r="AD74" s="44" t="n"/>
      <c r="AE74" s="101">
        <f>IF(D74="","",AI74-AA74)</f>
        <v/>
      </c>
      <c r="AF74" s="43" t="n"/>
      <c r="AG74" s="43" t="n"/>
      <c r="AH74" s="44" t="n"/>
      <c r="AI74" s="148">
        <f>IF($D74="","",VLOOKUP($D74,'Nettles Cost'!$D$42:$AL$79,34,FALSE))</f>
        <v/>
      </c>
      <c r="AJ74" s="43" t="n"/>
      <c r="AK74" s="43" t="n"/>
      <c r="AL74" s="60" t="n"/>
    </row>
    <row r="75" hidden="1" outlineLevel="2" ht="30.75" customFormat="1" customHeight="1" s="12">
      <c r="B75" s="12">
        <f>SELECTION!B38</f>
        <v/>
      </c>
      <c r="D75" s="26">
        <f>IF($B75="","",(VLOOKUP($B75,SELECTION!$B$10:$CC$50,VLOOKUP(D$46,'[1]Table Name'!$O$2:$Q$100,3,FALSE),FALSE)))</f>
        <v/>
      </c>
      <c r="E75" s="45">
        <f>IF($B75="","",(VLOOKUP($B75,SELECTION!$B$10:$CC$50,VLOOKUP(E$46,'[1]Table Name'!$O$2:$Q$100,3,FALSE),FALSE)))</f>
        <v/>
      </c>
      <c r="F75" s="43" t="n"/>
      <c r="G75" s="43" t="n"/>
      <c r="H75" s="44" t="n"/>
      <c r="I75" s="45">
        <f>IF($B75="","",(VLOOKUP($B75,SELECTION!$B$10:$CC$50,VLOOKUP(I$46,'[1]Table Name'!$O$2:$Q$100,3,FALSE),FALSE)))</f>
        <v/>
      </c>
      <c r="J75" s="44" t="n"/>
      <c r="K75" s="45">
        <f>IF($B75="","",(VLOOKUP($B75,SELECTION!$B$10:$CC$50,VLOOKUP(K$46,'[1]Table Name'!$O$2:$Q$100,3,FALSE),FALSE)))</f>
        <v/>
      </c>
      <c r="L75" s="43" t="n"/>
      <c r="M75" s="44" t="n"/>
      <c r="N75" s="51">
        <f>IF($B75="","",(VLOOKUP($B75,SELECTION!$B$10:$CC$50,VLOOKUP(Y$9,'[1]Table Name'!$O$2:$Q$100,3,FALSE),FALSE)))</f>
        <v/>
      </c>
      <c r="O75" s="44" t="n"/>
      <c r="P75" s="45">
        <f>VLOOKUP(D75,#REF!,19,FALSE)</f>
        <v/>
      </c>
      <c r="Q75" s="43" t="n"/>
      <c r="R75" s="43" t="n"/>
      <c r="S75" s="43" t="n"/>
      <c r="T75" s="43" t="n"/>
      <c r="U75" s="43" t="n"/>
      <c r="V75" s="43" t="n"/>
      <c r="W75" s="43" t="n"/>
      <c r="X75" s="43" t="n"/>
      <c r="Y75" s="43" t="n"/>
      <c r="Z75" s="44" t="n"/>
      <c r="AA75" s="147">
        <f>IF($D75="","",VLOOKUP($D75,'HCAD Cost'!$D$48:$AL$85,34,FALSE))</f>
        <v/>
      </c>
      <c r="AB75" s="43" t="n"/>
      <c r="AC75" s="43" t="n"/>
      <c r="AD75" s="44" t="n"/>
      <c r="AE75" s="101">
        <f>IF(D75="","",AI75-AA75)</f>
        <v/>
      </c>
      <c r="AF75" s="43" t="n"/>
      <c r="AG75" s="43" t="n"/>
      <c r="AH75" s="44" t="n"/>
      <c r="AI75" s="148">
        <f>IF($D75="","",VLOOKUP($D75,'Nettles Cost'!$D$42:$AL$79,34,FALSE))</f>
        <v/>
      </c>
      <c r="AJ75" s="43" t="n"/>
      <c r="AK75" s="43" t="n"/>
      <c r="AL75" s="60" t="n"/>
    </row>
    <row r="76" hidden="1" outlineLevel="2" ht="30.75" customFormat="1" customHeight="1" s="12">
      <c r="B76" s="12">
        <f>SELECTION!B39</f>
        <v/>
      </c>
      <c r="D76" s="26">
        <f>IF($B76="","",(VLOOKUP($B76,SELECTION!$B$10:$CC$50,VLOOKUP(D$46,'[1]Table Name'!$O$2:$Q$100,3,FALSE),FALSE)))</f>
        <v/>
      </c>
      <c r="E76" s="45">
        <f>IF($B76="","",(VLOOKUP($B76,SELECTION!$B$10:$CC$50,VLOOKUP(E$46,'[1]Table Name'!$O$2:$Q$100,3,FALSE),FALSE)))</f>
        <v/>
      </c>
      <c r="F76" s="43" t="n"/>
      <c r="G76" s="43" t="n"/>
      <c r="H76" s="44" t="n"/>
      <c r="I76" s="45">
        <f>IF($B76="","",(VLOOKUP($B76,SELECTION!$B$10:$CC$50,VLOOKUP(I$46,'[1]Table Name'!$O$2:$Q$100,3,FALSE),FALSE)))</f>
        <v/>
      </c>
      <c r="J76" s="44" t="n"/>
      <c r="K76" s="45">
        <f>IF($B76="","",(VLOOKUP($B76,SELECTION!$B$10:$CC$50,VLOOKUP(K$46,'[1]Table Name'!$O$2:$Q$100,3,FALSE),FALSE)))</f>
        <v/>
      </c>
      <c r="L76" s="43" t="n"/>
      <c r="M76" s="44" t="n"/>
      <c r="N76" s="51">
        <f>IF($B76="","",(VLOOKUP($B76,SELECTION!$B$10:$CC$50,VLOOKUP(Y$9,'[1]Table Name'!$O$2:$Q$100,3,FALSE),FALSE)))</f>
        <v/>
      </c>
      <c r="O76" s="44" t="n"/>
      <c r="P76" s="45">
        <f>VLOOKUP(D76,#REF!,19,FALSE)</f>
        <v/>
      </c>
      <c r="Q76" s="43" t="n"/>
      <c r="R76" s="43" t="n"/>
      <c r="S76" s="43" t="n"/>
      <c r="T76" s="43" t="n"/>
      <c r="U76" s="43" t="n"/>
      <c r="V76" s="43" t="n"/>
      <c r="W76" s="43" t="n"/>
      <c r="X76" s="43" t="n"/>
      <c r="Y76" s="43" t="n"/>
      <c r="Z76" s="44" t="n"/>
      <c r="AA76" s="147">
        <f>IF($D76="","",VLOOKUP($D76,'HCAD Cost'!$D$48:$AL$85,34,FALSE))</f>
        <v/>
      </c>
      <c r="AB76" s="43" t="n"/>
      <c r="AC76" s="43" t="n"/>
      <c r="AD76" s="44" t="n"/>
      <c r="AE76" s="101">
        <f>IF(D76="","",AI76-AA76)</f>
        <v/>
      </c>
      <c r="AF76" s="43" t="n"/>
      <c r="AG76" s="43" t="n"/>
      <c r="AH76" s="44" t="n"/>
      <c r="AI76" s="148">
        <f>IF($D76="","",VLOOKUP($D76,'Nettles Cost'!$D$42:$AL$79,34,FALSE))</f>
        <v/>
      </c>
      <c r="AJ76" s="43" t="n"/>
      <c r="AK76" s="43" t="n"/>
      <c r="AL76" s="60" t="n"/>
    </row>
    <row r="77" hidden="1" outlineLevel="2" ht="30.75" customFormat="1" customHeight="1" s="12">
      <c r="B77" s="12">
        <f>SELECTION!B40</f>
        <v/>
      </c>
      <c r="D77" s="26">
        <f>IF($B77="","",(VLOOKUP($B77,SELECTION!$B$10:$CC$50,VLOOKUP(D$46,'[1]Table Name'!$O$2:$Q$100,3,FALSE),FALSE)))</f>
        <v/>
      </c>
      <c r="E77" s="45">
        <f>IF($B77="","",(VLOOKUP($B77,SELECTION!$B$10:$CC$50,VLOOKUP(E$46,'[1]Table Name'!$O$2:$Q$100,3,FALSE),FALSE)))</f>
        <v/>
      </c>
      <c r="F77" s="43" t="n"/>
      <c r="G77" s="43" t="n"/>
      <c r="H77" s="44" t="n"/>
      <c r="I77" s="45">
        <f>IF($B77="","",(VLOOKUP($B77,SELECTION!$B$10:$CC$50,VLOOKUP(I$46,'[1]Table Name'!$O$2:$Q$100,3,FALSE),FALSE)))</f>
        <v/>
      </c>
      <c r="J77" s="44" t="n"/>
      <c r="K77" s="45">
        <f>IF($B77="","",(VLOOKUP($B77,SELECTION!$B$10:$CC$50,VLOOKUP(K$46,'[1]Table Name'!$O$2:$Q$100,3,FALSE),FALSE)))</f>
        <v/>
      </c>
      <c r="L77" s="43" t="n"/>
      <c r="M77" s="44" t="n"/>
      <c r="N77" s="51">
        <f>IF($B77="","",(VLOOKUP($B77,SELECTION!$B$10:$CC$50,VLOOKUP(Y$9,'[1]Table Name'!$O$2:$Q$100,3,FALSE),FALSE)))</f>
        <v/>
      </c>
      <c r="O77" s="44" t="n"/>
      <c r="P77" s="45">
        <f>VLOOKUP(D77,#REF!,19,FALSE)</f>
        <v/>
      </c>
      <c r="Q77" s="43" t="n"/>
      <c r="R77" s="43" t="n"/>
      <c r="S77" s="43" t="n"/>
      <c r="T77" s="43" t="n"/>
      <c r="U77" s="43" t="n"/>
      <c r="V77" s="43" t="n"/>
      <c r="W77" s="43" t="n"/>
      <c r="X77" s="43" t="n"/>
      <c r="Y77" s="43" t="n"/>
      <c r="Z77" s="44" t="n"/>
      <c r="AA77" s="147">
        <f>IF($D77="","",VLOOKUP($D77,'HCAD Cost'!$D$48:$AL$85,34,FALSE))</f>
        <v/>
      </c>
      <c r="AB77" s="43" t="n"/>
      <c r="AC77" s="43" t="n"/>
      <c r="AD77" s="44" t="n"/>
      <c r="AE77" s="101">
        <f>IF(D77="","",AI77-AA77)</f>
        <v/>
      </c>
      <c r="AF77" s="43" t="n"/>
      <c r="AG77" s="43" t="n"/>
      <c r="AH77" s="44" t="n"/>
      <c r="AI77" s="148">
        <f>IF($D77="","",VLOOKUP($D77,'Nettles Cost'!$D$42:$AL$79,34,FALSE))</f>
        <v/>
      </c>
      <c r="AJ77" s="43" t="n"/>
      <c r="AK77" s="43" t="n"/>
      <c r="AL77" s="60" t="n"/>
    </row>
    <row r="78" hidden="1" outlineLevel="2" ht="30.75" customFormat="1" customHeight="1" s="12">
      <c r="B78" s="12">
        <f>SELECTION!B41</f>
        <v/>
      </c>
      <c r="D78" s="26">
        <f>IF($B78="","",(VLOOKUP($B78,SELECTION!$B$10:$CC$50,VLOOKUP(D$46,'[1]Table Name'!$O$2:$Q$100,3,FALSE),FALSE)))</f>
        <v/>
      </c>
      <c r="E78" s="45">
        <f>IF($B78="","",(VLOOKUP($B78,SELECTION!$B$10:$CC$50,VLOOKUP(E$46,'[1]Table Name'!$O$2:$Q$100,3,FALSE),FALSE)))</f>
        <v/>
      </c>
      <c r="F78" s="43" t="n"/>
      <c r="G78" s="43" t="n"/>
      <c r="H78" s="44" t="n"/>
      <c r="I78" s="45">
        <f>IF($B78="","",(VLOOKUP($B78,SELECTION!$B$10:$CC$50,VLOOKUP(I$46,'[1]Table Name'!$O$2:$Q$100,3,FALSE),FALSE)))</f>
        <v/>
      </c>
      <c r="J78" s="44" t="n"/>
      <c r="K78" s="45">
        <f>IF($B78="","",(VLOOKUP($B78,SELECTION!$B$10:$CC$50,VLOOKUP(K$46,'[1]Table Name'!$O$2:$Q$100,3,FALSE),FALSE)))</f>
        <v/>
      </c>
      <c r="L78" s="43" t="n"/>
      <c r="M78" s="44" t="n"/>
      <c r="N78" s="51">
        <f>IF($B78="","",(VLOOKUP($B78,SELECTION!$B$10:$CC$50,VLOOKUP(Y$9,'[1]Table Name'!$O$2:$Q$100,3,FALSE),FALSE)))</f>
        <v/>
      </c>
      <c r="O78" s="44" t="n"/>
      <c r="P78" s="45">
        <f>VLOOKUP(D78,#REF!,19,FALSE)</f>
        <v/>
      </c>
      <c r="Q78" s="43" t="n"/>
      <c r="R78" s="43" t="n"/>
      <c r="S78" s="43" t="n"/>
      <c r="T78" s="43" t="n"/>
      <c r="U78" s="43" t="n"/>
      <c r="V78" s="43" t="n"/>
      <c r="W78" s="43" t="n"/>
      <c r="X78" s="43" t="n"/>
      <c r="Y78" s="43" t="n"/>
      <c r="Z78" s="44" t="n"/>
      <c r="AA78" s="147">
        <f>IF($D78="","",VLOOKUP($D78,'HCAD Cost'!$D$48:$AL$85,34,FALSE))</f>
        <v/>
      </c>
      <c r="AB78" s="43" t="n"/>
      <c r="AC78" s="43" t="n"/>
      <c r="AD78" s="44" t="n"/>
      <c r="AE78" s="101">
        <f>IF(D78="","",AI78-AA78)</f>
        <v/>
      </c>
      <c r="AF78" s="43" t="n"/>
      <c r="AG78" s="43" t="n"/>
      <c r="AH78" s="44" t="n"/>
      <c r="AI78" s="148">
        <f>IF($D78="","",VLOOKUP($D78,'Nettles Cost'!$D$42:$AL$79,34,FALSE))</f>
        <v/>
      </c>
      <c r="AJ78" s="43" t="n"/>
      <c r="AK78" s="43" t="n"/>
      <c r="AL78" s="60" t="n"/>
    </row>
    <row r="79" hidden="1" outlineLevel="2" ht="30.75" customFormat="1" customHeight="1" s="12">
      <c r="B79" s="12">
        <f>SELECTION!B42</f>
        <v/>
      </c>
      <c r="D79" s="26">
        <f>IF($B79="","",(VLOOKUP($B79,SELECTION!$B$10:$CC$50,VLOOKUP(D$46,'[1]Table Name'!$O$2:$Q$100,3,FALSE),FALSE)))</f>
        <v/>
      </c>
      <c r="E79" s="45">
        <f>IF($B79="","",(VLOOKUP($B79,SELECTION!$B$10:$CC$50,VLOOKUP(E$46,'[1]Table Name'!$O$2:$Q$100,3,FALSE),FALSE)))</f>
        <v/>
      </c>
      <c r="F79" s="43" t="n"/>
      <c r="G79" s="43" t="n"/>
      <c r="H79" s="44" t="n"/>
      <c r="I79" s="45">
        <f>IF($B79="","",(VLOOKUP($B79,SELECTION!$B$10:$CC$50,VLOOKUP(I$46,'[1]Table Name'!$O$2:$Q$100,3,FALSE),FALSE)))</f>
        <v/>
      </c>
      <c r="J79" s="44" t="n"/>
      <c r="K79" s="45">
        <f>IF($B79="","",(VLOOKUP($B79,SELECTION!$B$10:$CC$50,VLOOKUP(K$46,'[1]Table Name'!$O$2:$Q$100,3,FALSE),FALSE)))</f>
        <v/>
      </c>
      <c r="L79" s="43" t="n"/>
      <c r="M79" s="44" t="n"/>
      <c r="N79" s="51">
        <f>IF($B79="","",(VLOOKUP($B79,SELECTION!$B$10:$CC$50,VLOOKUP(Y$9,'[1]Table Name'!$O$2:$Q$100,3,FALSE),FALSE)))</f>
        <v/>
      </c>
      <c r="O79" s="44" t="n"/>
      <c r="P79" s="45">
        <f>VLOOKUP(D79,#REF!,19,FALSE)</f>
        <v/>
      </c>
      <c r="Q79" s="43" t="n"/>
      <c r="R79" s="43" t="n"/>
      <c r="S79" s="43" t="n"/>
      <c r="T79" s="43" t="n"/>
      <c r="U79" s="43" t="n"/>
      <c r="V79" s="43" t="n"/>
      <c r="W79" s="43" t="n"/>
      <c r="X79" s="43" t="n"/>
      <c r="Y79" s="43" t="n"/>
      <c r="Z79" s="44" t="n"/>
      <c r="AA79" s="147">
        <f>IF($D79="","",VLOOKUP($D79,'HCAD Cost'!$D$48:$AL$85,34,FALSE))</f>
        <v/>
      </c>
      <c r="AB79" s="43" t="n"/>
      <c r="AC79" s="43" t="n"/>
      <c r="AD79" s="44" t="n"/>
      <c r="AE79" s="101">
        <f>IF(D79="","",AI79-AA79)</f>
        <v/>
      </c>
      <c r="AF79" s="43" t="n"/>
      <c r="AG79" s="43" t="n"/>
      <c r="AH79" s="44" t="n"/>
      <c r="AI79" s="148">
        <f>IF($D79="","",VLOOKUP($D79,'Nettles Cost'!$D$42:$AL$79,34,FALSE))</f>
        <v/>
      </c>
      <c r="AJ79" s="43" t="n"/>
      <c r="AK79" s="43" t="n"/>
      <c r="AL79" s="60" t="n"/>
    </row>
    <row r="80" hidden="1" outlineLevel="2" ht="30.75" customFormat="1" customHeight="1" s="12">
      <c r="B80" s="12">
        <f>SELECTION!B43</f>
        <v/>
      </c>
      <c r="D80" s="26">
        <f>IF($B80="","",(VLOOKUP($B80,SELECTION!$B$10:$CC$50,VLOOKUP(D$46,'[1]Table Name'!$O$2:$Q$100,3,FALSE),FALSE)))</f>
        <v/>
      </c>
      <c r="E80" s="45">
        <f>IF($B80="","",(VLOOKUP($B80,SELECTION!$B$10:$CC$50,VLOOKUP(E$46,'[1]Table Name'!$O$2:$Q$100,3,FALSE),FALSE)))</f>
        <v/>
      </c>
      <c r="F80" s="43" t="n"/>
      <c r="G80" s="43" t="n"/>
      <c r="H80" s="44" t="n"/>
      <c r="I80" s="45">
        <f>IF($B80="","",(VLOOKUP($B80,SELECTION!$B$10:$CC$50,VLOOKUP(I$46,'[1]Table Name'!$O$2:$Q$100,3,FALSE),FALSE)))</f>
        <v/>
      </c>
      <c r="J80" s="44" t="n"/>
      <c r="K80" s="45">
        <f>IF($B80="","",(VLOOKUP($B80,SELECTION!$B$10:$CC$50,VLOOKUP(K$46,'[1]Table Name'!$O$2:$Q$100,3,FALSE),FALSE)))</f>
        <v/>
      </c>
      <c r="L80" s="43" t="n"/>
      <c r="M80" s="44" t="n"/>
      <c r="N80" s="51">
        <f>IF($B80="","",(VLOOKUP($B80,SELECTION!$B$10:$CC$50,VLOOKUP(Y$9,'[1]Table Name'!$O$2:$Q$100,3,FALSE),FALSE)))</f>
        <v/>
      </c>
      <c r="O80" s="44" t="n"/>
      <c r="P80" s="45">
        <f>VLOOKUP(D80,#REF!,19,FALSE)</f>
        <v/>
      </c>
      <c r="Q80" s="43" t="n"/>
      <c r="R80" s="43" t="n"/>
      <c r="S80" s="43" t="n"/>
      <c r="T80" s="43" t="n"/>
      <c r="U80" s="43" t="n"/>
      <c r="V80" s="43" t="n"/>
      <c r="W80" s="43" t="n"/>
      <c r="X80" s="43" t="n"/>
      <c r="Y80" s="43" t="n"/>
      <c r="Z80" s="44" t="n"/>
      <c r="AA80" s="147">
        <f>IF($D80="","",VLOOKUP($D80,'HCAD Cost'!$D$48:$AL$85,34,FALSE))</f>
        <v/>
      </c>
      <c r="AB80" s="43" t="n"/>
      <c r="AC80" s="43" t="n"/>
      <c r="AD80" s="44" t="n"/>
      <c r="AE80" s="101">
        <f>IF(D80="","",AI80-AA80)</f>
        <v/>
      </c>
      <c r="AF80" s="43" t="n"/>
      <c r="AG80" s="43" t="n"/>
      <c r="AH80" s="44" t="n"/>
      <c r="AI80" s="148">
        <f>IF($D80="","",VLOOKUP($D80,'Nettles Cost'!$D$42:$AL$79,34,FALSE))</f>
        <v/>
      </c>
      <c r="AJ80" s="43" t="n"/>
      <c r="AK80" s="43" t="n"/>
      <c r="AL80" s="60" t="n"/>
    </row>
    <row r="81" hidden="1" outlineLevel="2" ht="30.75" customFormat="1" customHeight="1" s="12">
      <c r="B81" s="12">
        <f>SELECTION!B44</f>
        <v/>
      </c>
      <c r="D81" s="26">
        <f>IF($B81="","",(VLOOKUP($B81,SELECTION!$B$10:$CC$50,VLOOKUP(D$46,'[1]Table Name'!$O$2:$Q$100,3,FALSE),FALSE)))</f>
        <v/>
      </c>
      <c r="E81" s="45">
        <f>IF($B81="","",(VLOOKUP($B81,SELECTION!$B$10:$CC$50,VLOOKUP(E$46,'[1]Table Name'!$O$2:$Q$100,3,FALSE),FALSE)))</f>
        <v/>
      </c>
      <c r="F81" s="43" t="n"/>
      <c r="G81" s="43" t="n"/>
      <c r="H81" s="44" t="n"/>
      <c r="I81" s="45">
        <f>IF($B81="","",(VLOOKUP($B81,SELECTION!$B$10:$CC$50,VLOOKUP(I$46,'[1]Table Name'!$O$2:$Q$100,3,FALSE),FALSE)))</f>
        <v/>
      </c>
      <c r="J81" s="44" t="n"/>
      <c r="K81" s="45">
        <f>IF($B81="","",(VLOOKUP($B81,SELECTION!$B$10:$CC$50,VLOOKUP(K$46,'[1]Table Name'!$O$2:$Q$100,3,FALSE),FALSE)))</f>
        <v/>
      </c>
      <c r="L81" s="43" t="n"/>
      <c r="M81" s="44" t="n"/>
      <c r="N81" s="51">
        <f>IF($B81="","",(VLOOKUP($B81,SELECTION!$B$10:$CC$50,VLOOKUP(Y$9,'[1]Table Name'!$O$2:$Q$100,3,FALSE),FALSE)))</f>
        <v/>
      </c>
      <c r="O81" s="44" t="n"/>
      <c r="P81" s="45">
        <f>VLOOKUP(D81,#REF!,19,FALSE)</f>
        <v/>
      </c>
      <c r="Q81" s="43" t="n"/>
      <c r="R81" s="43" t="n"/>
      <c r="S81" s="43" t="n"/>
      <c r="T81" s="43" t="n"/>
      <c r="U81" s="43" t="n"/>
      <c r="V81" s="43" t="n"/>
      <c r="W81" s="43" t="n"/>
      <c r="X81" s="43" t="n"/>
      <c r="Y81" s="43" t="n"/>
      <c r="Z81" s="44" t="n"/>
      <c r="AA81" s="147">
        <f>IF($D81="","",VLOOKUP($D81,'HCAD Cost'!$D$48:$AL$85,34,FALSE))</f>
        <v/>
      </c>
      <c r="AB81" s="43" t="n"/>
      <c r="AC81" s="43" t="n"/>
      <c r="AD81" s="44" t="n"/>
      <c r="AE81" s="101">
        <f>IF(D81="","",AI81-AA81)</f>
        <v/>
      </c>
      <c r="AF81" s="43" t="n"/>
      <c r="AG81" s="43" t="n"/>
      <c r="AH81" s="44" t="n"/>
      <c r="AI81" s="148">
        <f>IF($D81="","",VLOOKUP($D81,'Nettles Cost'!$D$42:$AL$79,34,FALSE))</f>
        <v/>
      </c>
      <c r="AJ81" s="43" t="n"/>
      <c r="AK81" s="43" t="n"/>
      <c r="AL81" s="60" t="n"/>
    </row>
    <row r="82" hidden="1" outlineLevel="2" ht="30.75" customFormat="1" customHeight="1" s="12">
      <c r="B82" s="12">
        <f>SELECTION!B45</f>
        <v/>
      </c>
      <c r="D82" s="26">
        <f>IF($B82="","",(VLOOKUP($B82,SELECTION!$B$10:$CC$50,VLOOKUP(D$46,'[1]Table Name'!$O$2:$Q$100,3,FALSE),FALSE)))</f>
        <v/>
      </c>
      <c r="E82" s="45">
        <f>IF($B82="","",(VLOOKUP($B82,SELECTION!$B$10:$CC$50,VLOOKUP(E$46,'[1]Table Name'!$O$2:$Q$100,3,FALSE),FALSE)))</f>
        <v/>
      </c>
      <c r="F82" s="43" t="n"/>
      <c r="G82" s="43" t="n"/>
      <c r="H82" s="44" t="n"/>
      <c r="I82" s="45">
        <f>IF($B82="","",(VLOOKUP($B82,SELECTION!$B$10:$CC$50,VLOOKUP(I$46,'[1]Table Name'!$O$2:$Q$100,3,FALSE),FALSE)))</f>
        <v/>
      </c>
      <c r="J82" s="44" t="n"/>
      <c r="K82" s="45">
        <f>IF($B82="","",(VLOOKUP($B82,SELECTION!$B$10:$CC$50,VLOOKUP(K$46,'[1]Table Name'!$O$2:$Q$100,3,FALSE),FALSE)))</f>
        <v/>
      </c>
      <c r="L82" s="43" t="n"/>
      <c r="M82" s="44" t="n"/>
      <c r="N82" s="51">
        <f>IF($B82="","",(VLOOKUP($B82,SELECTION!$B$10:$CC$50,VLOOKUP(Y$9,'[1]Table Name'!$O$2:$Q$100,3,FALSE),FALSE)))</f>
        <v/>
      </c>
      <c r="O82" s="44" t="n"/>
      <c r="P82" s="45" t="n"/>
      <c r="Q82" s="43" t="n"/>
      <c r="R82" s="43" t="n"/>
      <c r="S82" s="43" t="n"/>
      <c r="T82" s="43" t="n"/>
      <c r="U82" s="43" t="n"/>
      <c r="V82" s="43" t="n"/>
      <c r="W82" s="43" t="n"/>
      <c r="X82" s="43" t="n"/>
      <c r="Y82" s="43" t="n"/>
      <c r="Z82" s="44" t="n"/>
      <c r="AA82" s="147">
        <f>IF($D82="","",VLOOKUP($D82,'HCAD Cost'!$D$48:$AL$85,34,FALSE))</f>
        <v/>
      </c>
      <c r="AB82" s="43" t="n"/>
      <c r="AC82" s="43" t="n"/>
      <c r="AD82" s="44" t="n"/>
      <c r="AE82" s="101">
        <f>IF(D82="","",AI82-AA82)</f>
        <v/>
      </c>
      <c r="AF82" s="43" t="n"/>
      <c r="AG82" s="43" t="n"/>
      <c r="AH82" s="44" t="n"/>
      <c r="AI82" s="148">
        <f>IF($D82="","",VLOOKUP($D82,'Nettles Cost'!$D$42:$AL$79,34,FALSE))</f>
        <v/>
      </c>
      <c r="AJ82" s="43" t="n"/>
      <c r="AK82" s="43" t="n"/>
      <c r="AL82" s="60" t="n"/>
    </row>
    <row r="83" hidden="1" outlineLevel="2" ht="30.75" customFormat="1" customHeight="1" s="12">
      <c r="B83" s="12">
        <f>SELECTION!B46</f>
        <v/>
      </c>
      <c r="D83" s="26">
        <f>IF($B83="","",(VLOOKUP($B83,SELECTION!$B$10:$CC$50,VLOOKUP(D$46,'[1]Table Name'!$O$2:$Q$100,3,FALSE),FALSE)))</f>
        <v/>
      </c>
      <c r="E83" s="45">
        <f>IF($B83="","",(VLOOKUP($B83,SELECTION!$B$10:$CC$50,VLOOKUP(E$46,'[1]Table Name'!$O$2:$Q$100,3,FALSE),FALSE)))</f>
        <v/>
      </c>
      <c r="F83" s="43" t="n"/>
      <c r="G83" s="43" t="n"/>
      <c r="H83" s="44" t="n"/>
      <c r="I83" s="45">
        <f>IF($B83="","",(VLOOKUP($B83,SELECTION!$B$10:$CC$50,VLOOKUP(I$46,'[1]Table Name'!$O$2:$Q$100,3,FALSE),FALSE)))</f>
        <v/>
      </c>
      <c r="J83" s="44" t="n"/>
      <c r="K83" s="45">
        <f>IF($B83="","",(VLOOKUP($B83,SELECTION!$B$10:$CC$50,VLOOKUP(K$46,'[1]Table Name'!$O$2:$Q$100,3,FALSE),FALSE)))</f>
        <v/>
      </c>
      <c r="L83" s="43" t="n"/>
      <c r="M83" s="44" t="n"/>
      <c r="N83" s="51">
        <f>IF($B83="","",(VLOOKUP($B83,SELECTION!$B$10:$CC$50,VLOOKUP(Y$9,'[1]Table Name'!$O$2:$Q$100,3,FALSE),FALSE)))</f>
        <v/>
      </c>
      <c r="O83" s="44" t="n"/>
      <c r="P83" s="45" t="n"/>
      <c r="Q83" s="43" t="n"/>
      <c r="R83" s="43" t="n"/>
      <c r="S83" s="43" t="n"/>
      <c r="T83" s="43" t="n"/>
      <c r="U83" s="43" t="n"/>
      <c r="V83" s="43" t="n"/>
      <c r="W83" s="43" t="n"/>
      <c r="X83" s="43" t="n"/>
      <c r="Y83" s="43" t="n"/>
      <c r="Z83" s="44" t="n"/>
      <c r="AA83" s="147">
        <f>IF($D83="","",VLOOKUP($D83,'HCAD Cost'!$D$48:$AL$85,34,FALSE))</f>
        <v/>
      </c>
      <c r="AB83" s="43" t="n"/>
      <c r="AC83" s="43" t="n"/>
      <c r="AD83" s="44" t="n"/>
      <c r="AE83" s="101">
        <f>IF(D83="","",AI83-AA83)</f>
        <v/>
      </c>
      <c r="AF83" s="43" t="n"/>
      <c r="AG83" s="43" t="n"/>
      <c r="AH83" s="44" t="n"/>
      <c r="AI83" s="148">
        <f>IF($D83="","",VLOOKUP($D83,'Nettles Cost'!$D$42:$AL$79,34,FALSE))</f>
        <v/>
      </c>
      <c r="AJ83" s="43" t="n"/>
      <c r="AK83" s="43" t="n"/>
      <c r="AL83" s="60" t="n"/>
    </row>
    <row r="84" collapsed="1" ht="30.75" customFormat="1" customHeight="1" s="12" thickBot="1">
      <c r="B84" s="12">
        <f>SELECTION!B47</f>
        <v/>
      </c>
      <c r="D84" s="27">
        <f>IF($B84="","",(VLOOKUP($B84,SELECTION!$B$10:$CC$50,VLOOKUP(D$46,'[1]Table Name'!$O$2:$Q$100,3,FALSE),FALSE)))</f>
        <v/>
      </c>
      <c r="E84" s="63">
        <f>IF($B84="","",(VLOOKUP($B84,SELECTION!$B$10:$CC$50,VLOOKUP(E$46,'[1]Table Name'!$O$2:$Q$100,3,FALSE),FALSE)))</f>
        <v/>
      </c>
      <c r="F84" s="64" t="n"/>
      <c r="G84" s="64" t="n"/>
      <c r="H84" s="65" t="n"/>
      <c r="I84" s="63">
        <f>IF($B84="","",(VLOOKUP($B84,SELECTION!$B$10:$CC$50,VLOOKUP(I$46,'[1]Table Name'!$O$2:$Q$100,3,FALSE),FALSE)))</f>
        <v/>
      </c>
      <c r="J84" s="65" t="n"/>
      <c r="K84" s="63">
        <f>IF($B84="","",(VLOOKUP($B84,SELECTION!$B$10:$CC$50,VLOOKUP(K$46,'[1]Table Name'!$O$2:$Q$100,3,FALSE),FALSE)))</f>
        <v/>
      </c>
      <c r="L84" s="64" t="n"/>
      <c r="M84" s="65" t="n"/>
      <c r="N84" s="89">
        <f>IF($B84="","",(VLOOKUP($B84,SELECTION!$B$10:$CC$50,VLOOKUP(Y$9,'[1]Table Name'!$O$2:$Q$100,3,FALSE),FALSE)))</f>
        <v/>
      </c>
      <c r="O84" s="65" t="n"/>
      <c r="P84" s="63" t="n"/>
      <c r="Q84" s="64" t="n"/>
      <c r="R84" s="64" t="n"/>
      <c r="S84" s="64" t="n"/>
      <c r="T84" s="64" t="n"/>
      <c r="U84" s="64" t="n"/>
      <c r="V84" s="64" t="n"/>
      <c r="W84" s="64" t="n"/>
      <c r="X84" s="64" t="n"/>
      <c r="Y84" s="64" t="n"/>
      <c r="Z84" s="65" t="n"/>
      <c r="AA84" s="149">
        <f>IF($D84="","",VLOOKUP($D84,'HCAD Cost'!$D$48:$AL$85,34,FALSE))</f>
        <v/>
      </c>
      <c r="AB84" s="64" t="n"/>
      <c r="AC84" s="64" t="n"/>
      <c r="AD84" s="65" t="n"/>
      <c r="AE84" s="133">
        <f>IF(D84="","",AI84-AA84)</f>
        <v/>
      </c>
      <c r="AF84" s="64" t="n"/>
      <c r="AG84" s="64" t="n"/>
      <c r="AH84" s="65" t="n"/>
      <c r="AI84" s="150">
        <f>IF($D84="","",VLOOKUP($D84,'Nettles Cost'!$D$42:$AL$79,34,FALSE))</f>
        <v/>
      </c>
      <c r="AJ84" s="64" t="n"/>
      <c r="AK84" s="64" t="n"/>
      <c r="AL84" s="122" t="n"/>
    </row>
    <row r="85"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</row>
    <row r="97">
      <c r="D97" s="68">
        <f>IF(B97="","",D37+1)</f>
        <v/>
      </c>
    </row>
    <row r="98">
      <c r="D98" s="68">
        <f>IF(B98="","",D97+1)</f>
        <v/>
      </c>
    </row>
    <row r="99">
      <c r="D99" s="68">
        <f>IF(B99="","",D98+1)</f>
        <v/>
      </c>
    </row>
    <row r="100">
      <c r="D100" s="68">
        <f>IF(B100="","",D99+1)</f>
        <v/>
      </c>
    </row>
    <row r="101">
      <c r="D101" s="68">
        <f>IF(B101="","",D100+1)</f>
        <v/>
      </c>
    </row>
    <row r="102">
      <c r="D102" s="68">
        <f>IF(B102="","",D101+1)</f>
        <v/>
      </c>
    </row>
    <row r="103">
      <c r="D103" s="68">
        <f>IF(B103="","",D102+1)</f>
        <v/>
      </c>
    </row>
    <row r="104">
      <c r="D104" s="68">
        <f>IF(B104="","",D103+1)</f>
        <v/>
      </c>
    </row>
    <row r="105">
      <c r="D105" s="68">
        <f>IF(B105="","",D104+1)</f>
        <v/>
      </c>
    </row>
    <row r="106">
      <c r="D106" s="68">
        <f>IF(B106="","",D105+1)</f>
        <v/>
      </c>
    </row>
    <row r="107">
      <c r="D107" s="68">
        <f>IF(B107="","",D106+1)</f>
        <v/>
      </c>
    </row>
    <row r="108">
      <c r="D108" s="68">
        <f>IF(B108="","",D107+1)</f>
        <v/>
      </c>
    </row>
  </sheetData>
  <mergeCells count="468">
    <mergeCell ref="AA75:AD75"/>
    <mergeCell ref="AI37:AL37"/>
    <mergeCell ref="N76:O76"/>
    <mergeCell ref="K56:M56"/>
    <mergeCell ref="AA79:AD79"/>
    <mergeCell ref="P69:Z69"/>
    <mergeCell ref="X17:AB17"/>
    <mergeCell ref="P44:Z44"/>
    <mergeCell ref="N77:O77"/>
    <mergeCell ref="AE70:AH70"/>
    <mergeCell ref="AA81:AD81"/>
    <mergeCell ref="E62:H62"/>
    <mergeCell ref="X19:AB19"/>
    <mergeCell ref="I66:J66"/>
    <mergeCell ref="AI78:AL78"/>
    <mergeCell ref="AE32:AH32"/>
    <mergeCell ref="N29:O29"/>
    <mergeCell ref="E64:H64"/>
    <mergeCell ref="AE47:AH47"/>
    <mergeCell ref="E51:H51"/>
    <mergeCell ref="E82:H82"/>
    <mergeCell ref="N31:O31"/>
    <mergeCell ref="AI27:AL27"/>
    <mergeCell ref="E65:H65"/>
    <mergeCell ref="N24:O24"/>
    <mergeCell ref="P24:Z24"/>
    <mergeCell ref="AI25:AL25"/>
    <mergeCell ref="AA25:AD25"/>
    <mergeCell ref="AE60:AH60"/>
    <mergeCell ref="I46:J46"/>
    <mergeCell ref="I61:J61"/>
    <mergeCell ref="E75:H75"/>
    <mergeCell ref="S17:W17"/>
    <mergeCell ref="I54:J54"/>
    <mergeCell ref="N42:O42"/>
    <mergeCell ref="AI38:AL38"/>
    <mergeCell ref="I56:J56"/>
    <mergeCell ref="N52:O52"/>
    <mergeCell ref="AE59:AH59"/>
    <mergeCell ref="P77:Z77"/>
    <mergeCell ref="AE46:AH46"/>
    <mergeCell ref="N44:O44"/>
    <mergeCell ref="P39:Z39"/>
    <mergeCell ref="AI40:AL40"/>
    <mergeCell ref="K49:M49"/>
    <mergeCell ref="P37:Z37"/>
    <mergeCell ref="AI79:AL79"/>
    <mergeCell ref="AA57:AD57"/>
    <mergeCell ref="AC21:AG21"/>
    <mergeCell ref="AE73:AH73"/>
    <mergeCell ref="I59:J59"/>
    <mergeCell ref="AI81:AL81"/>
    <mergeCell ref="AE48:AH48"/>
    <mergeCell ref="N70:O70"/>
    <mergeCell ref="AC16:AG16"/>
    <mergeCell ref="N32:O32"/>
    <mergeCell ref="K75:M75"/>
    <mergeCell ref="P63:Z63"/>
    <mergeCell ref="P50:Z50"/>
    <mergeCell ref="AC18:AG18"/>
    <mergeCell ref="AE51:AH51"/>
    <mergeCell ref="AB9:AC9"/>
    <mergeCell ref="P27:Z27"/>
    <mergeCell ref="AI34:AL34"/>
    <mergeCell ref="AI28:AL28"/>
    <mergeCell ref="AE66:AH66"/>
    <mergeCell ref="AA28:AD28"/>
    <mergeCell ref="I62:J62"/>
    <mergeCell ref="AA39:AD39"/>
    <mergeCell ref="AI30:AL30"/>
    <mergeCell ref="N60:O60"/>
    <mergeCell ref="I64:J64"/>
    <mergeCell ref="E84:H84"/>
    <mergeCell ref="AE67:AH67"/>
    <mergeCell ref="E78:H78"/>
    <mergeCell ref="AE61:AH61"/>
    <mergeCell ref="I51:J51"/>
    <mergeCell ref="E33:M33"/>
    <mergeCell ref="S20:W20"/>
    <mergeCell ref="E80:H80"/>
    <mergeCell ref="AI54:AL54"/>
    <mergeCell ref="E35:M35"/>
    <mergeCell ref="I65:J65"/>
    <mergeCell ref="K63:M63"/>
    <mergeCell ref="K50:M50"/>
    <mergeCell ref="E24:F24"/>
    <mergeCell ref="AI62:AL62"/>
    <mergeCell ref="N47:O47"/>
    <mergeCell ref="E28:M28"/>
    <mergeCell ref="AI56:AL56"/>
    <mergeCell ref="P55:Z55"/>
    <mergeCell ref="P38:Z38"/>
    <mergeCell ref="D26:AL26"/>
    <mergeCell ref="AI43:AL43"/>
    <mergeCell ref="K58:M58"/>
    <mergeCell ref="E81:H81"/>
    <mergeCell ref="K52:M52"/>
    <mergeCell ref="E30:M30"/>
    <mergeCell ref="P40:Z40"/>
    <mergeCell ref="N71:O71"/>
    <mergeCell ref="I75:J75"/>
    <mergeCell ref="AA52:AD52"/>
    <mergeCell ref="K53:M53"/>
    <mergeCell ref="AI59:AL59"/>
    <mergeCell ref="N73:O73"/>
    <mergeCell ref="AA34:AD34"/>
    <mergeCell ref="AA49:AD49"/>
    <mergeCell ref="D12:K12"/>
    <mergeCell ref="P66:Z66"/>
    <mergeCell ref="AI36:AL36"/>
    <mergeCell ref="AA36:AD36"/>
    <mergeCell ref="I78:J78"/>
    <mergeCell ref="K55:M55"/>
    <mergeCell ref="E59:H59"/>
    <mergeCell ref="D14:K14"/>
    <mergeCell ref="AA78:AD78"/>
    <mergeCell ref="AI31:AL31"/>
    <mergeCell ref="AE69:AH69"/>
    <mergeCell ref="AA80:AD80"/>
    <mergeCell ref="K46:M46"/>
    <mergeCell ref="E61:H61"/>
    <mergeCell ref="AA55:AD55"/>
    <mergeCell ref="N66:O66"/>
    <mergeCell ref="E34:M34"/>
    <mergeCell ref="N53:O53"/>
    <mergeCell ref="K71:M71"/>
    <mergeCell ref="N68:O68"/>
    <mergeCell ref="N46:O46"/>
    <mergeCell ref="P59:Z59"/>
    <mergeCell ref="E36:M36"/>
    <mergeCell ref="AA29:AD29"/>
    <mergeCell ref="AI64:AL64"/>
    <mergeCell ref="P46:Z46"/>
    <mergeCell ref="I71:J71"/>
    <mergeCell ref="K73:M73"/>
    <mergeCell ref="N61:O61"/>
    <mergeCell ref="I58:J58"/>
    <mergeCell ref="AE8:AF8"/>
    <mergeCell ref="AE72:AH72"/>
    <mergeCell ref="N48:O48"/>
    <mergeCell ref="P61:Z61"/>
    <mergeCell ref="AA58:AD58"/>
    <mergeCell ref="K66:M66"/>
    <mergeCell ref="P48:Z48"/>
    <mergeCell ref="AA37:AD37"/>
    <mergeCell ref="AI65:AL65"/>
    <mergeCell ref="AA24:AD24"/>
    <mergeCell ref="AA73:AD73"/>
    <mergeCell ref="I83:J83"/>
    <mergeCell ref="K74:M74"/>
    <mergeCell ref="AA60:AD60"/>
    <mergeCell ref="K68:M68"/>
    <mergeCell ref="AI50:AL50"/>
    <mergeCell ref="AA53:AD53"/>
    <mergeCell ref="P43:Z43"/>
    <mergeCell ref="AE82:AH82"/>
    <mergeCell ref="I84:J84"/>
    <mergeCell ref="E49:H49"/>
    <mergeCell ref="AA68:AD68"/>
    <mergeCell ref="AA84:AD84"/>
    <mergeCell ref="P74:Z74"/>
    <mergeCell ref="AI75:AL75"/>
    <mergeCell ref="I80:J80"/>
    <mergeCell ref="AE83:AH83"/>
    <mergeCell ref="AA50:AD50"/>
    <mergeCell ref="P76:Z76"/>
    <mergeCell ref="N51:O51"/>
    <mergeCell ref="AA42:AD42"/>
    <mergeCell ref="AI52:AL52"/>
    <mergeCell ref="AI39:AL39"/>
    <mergeCell ref="AI53:AL53"/>
    <mergeCell ref="AC20:AG20"/>
    <mergeCell ref="N67:O67"/>
    <mergeCell ref="K62:M62"/>
    <mergeCell ref="N69:O69"/>
    <mergeCell ref="AJ2:AL2"/>
    <mergeCell ref="AA70:AD70"/>
    <mergeCell ref="AH16:AL16"/>
    <mergeCell ref="P62:Z62"/>
    <mergeCell ref="E39:M39"/>
    <mergeCell ref="AI63:AL63"/>
    <mergeCell ref="AA63:AD63"/>
    <mergeCell ref="I74:J74"/>
    <mergeCell ref="K76:M76"/>
    <mergeCell ref="AI71:AL71"/>
    <mergeCell ref="AA74:AD74"/>
    <mergeCell ref="P64:Z64"/>
    <mergeCell ref="AI58:AL58"/>
    <mergeCell ref="P51:Z51"/>
    <mergeCell ref="K67:M67"/>
    <mergeCell ref="AA76:AD76"/>
    <mergeCell ref="S18:W18"/>
    <mergeCell ref="K77:M77"/>
    <mergeCell ref="AE27:AH27"/>
    <mergeCell ref="E50:H50"/>
    <mergeCell ref="P67:Z67"/>
    <mergeCell ref="AE35:AH35"/>
    <mergeCell ref="E52:H52"/>
    <mergeCell ref="E32:M32"/>
    <mergeCell ref="N82:O82"/>
    <mergeCell ref="AI84:AL84"/>
    <mergeCell ref="P82:Z82"/>
    <mergeCell ref="P75:Z75"/>
    <mergeCell ref="AI80:AL80"/>
    <mergeCell ref="AI55:AL55"/>
    <mergeCell ref="K51:M51"/>
    <mergeCell ref="AE38:AH38"/>
    <mergeCell ref="AA59:AD59"/>
    <mergeCell ref="K72:M72"/>
    <mergeCell ref="AA46:AD46"/>
    <mergeCell ref="E70:H70"/>
    <mergeCell ref="E57:H57"/>
    <mergeCell ref="AE40:AH40"/>
    <mergeCell ref="I49:J49"/>
    <mergeCell ref="AJ3:AL3"/>
    <mergeCell ref="N37:O37"/>
    <mergeCell ref="AA71:AD71"/>
    <mergeCell ref="AH17:AL17"/>
    <mergeCell ref="AI33:AL33"/>
    <mergeCell ref="N72:O72"/>
    <mergeCell ref="AE79:AH79"/>
    <mergeCell ref="P72:Z72"/>
    <mergeCell ref="E58:H58"/>
    <mergeCell ref="AI73:AL73"/>
    <mergeCell ref="AH19:AL19"/>
    <mergeCell ref="AE81:AH81"/>
    <mergeCell ref="P65:Z65"/>
    <mergeCell ref="E83:H83"/>
    <mergeCell ref="AI74:AL74"/>
    <mergeCell ref="AA77:AD77"/>
    <mergeCell ref="S19:W19"/>
    <mergeCell ref="K83:M83"/>
    <mergeCell ref="E60:H60"/>
    <mergeCell ref="N27:O27"/>
    <mergeCell ref="N83:O83"/>
    <mergeCell ref="AE28:AH28"/>
    <mergeCell ref="P83:Z83"/>
    <mergeCell ref="AE30:AH30"/>
    <mergeCell ref="AA67:AD67"/>
    <mergeCell ref="P84:Z84"/>
    <mergeCell ref="AA61:AD61"/>
    <mergeCell ref="AA32:AD32"/>
    <mergeCell ref="E71:H71"/>
    <mergeCell ref="AE54:AH54"/>
    <mergeCell ref="P80:Z80"/>
    <mergeCell ref="AE41:AH41"/>
    <mergeCell ref="AA27:AD27"/>
    <mergeCell ref="E79:H79"/>
    <mergeCell ref="N38:O38"/>
    <mergeCell ref="E73:H73"/>
    <mergeCell ref="AE56:AH56"/>
    <mergeCell ref="AE43:AH43"/>
    <mergeCell ref="I52:J52"/>
    <mergeCell ref="N40:O40"/>
    <mergeCell ref="AI49:AL49"/>
    <mergeCell ref="E74:H74"/>
    <mergeCell ref="AI76:AL76"/>
    <mergeCell ref="P33:Z33"/>
    <mergeCell ref="N79:O79"/>
    <mergeCell ref="K47:M47"/>
    <mergeCell ref="N35:O35"/>
    <mergeCell ref="AC17:AG17"/>
    <mergeCell ref="K84:M84"/>
    <mergeCell ref="P35:Z35"/>
    <mergeCell ref="AI77:AL77"/>
    <mergeCell ref="G25:M25"/>
    <mergeCell ref="I70:J70"/>
    <mergeCell ref="AA47:AD47"/>
    <mergeCell ref="I57:J57"/>
    <mergeCell ref="X16:AB16"/>
    <mergeCell ref="AI29:AL29"/>
    <mergeCell ref="E67:H67"/>
    <mergeCell ref="AE50:AH50"/>
    <mergeCell ref="X18:AB18"/>
    <mergeCell ref="AE31:AH31"/>
    <mergeCell ref="E48:H48"/>
    <mergeCell ref="AA44:AD44"/>
    <mergeCell ref="N28:O28"/>
    <mergeCell ref="AI24:AL24"/>
    <mergeCell ref="AE62:AH62"/>
    <mergeCell ref="N30:O30"/>
    <mergeCell ref="E25:F25"/>
    <mergeCell ref="AE64:AH64"/>
    <mergeCell ref="I60:J60"/>
    <mergeCell ref="AE57:AH57"/>
    <mergeCell ref="E29:M29"/>
    <mergeCell ref="N54:O54"/>
    <mergeCell ref="AE65:AH65"/>
    <mergeCell ref="E76:H76"/>
    <mergeCell ref="N41:O41"/>
    <mergeCell ref="E31:M31"/>
    <mergeCell ref="P41:Z41"/>
    <mergeCell ref="K59:M59"/>
    <mergeCell ref="AI42:AL42"/>
    <mergeCell ref="N56:O56"/>
    <mergeCell ref="N43:O43"/>
    <mergeCell ref="I47:J47"/>
    <mergeCell ref="P56:Z56"/>
    <mergeCell ref="P34:Z34"/>
    <mergeCell ref="AA82:AD82"/>
    <mergeCell ref="K61:M61"/>
    <mergeCell ref="AI44:AL44"/>
    <mergeCell ref="D13:K13"/>
    <mergeCell ref="K48:M48"/>
    <mergeCell ref="P49:Z49"/>
    <mergeCell ref="P36:Z36"/>
    <mergeCell ref="AE75:AH75"/>
    <mergeCell ref="AA48:AD48"/>
    <mergeCell ref="N59:O59"/>
    <mergeCell ref="I79:J79"/>
    <mergeCell ref="I73:J73"/>
    <mergeCell ref="AE39:AH39"/>
    <mergeCell ref="D15:K15"/>
    <mergeCell ref="E42:M42"/>
    <mergeCell ref="AI70:AL70"/>
    <mergeCell ref="AE78:AH78"/>
    <mergeCell ref="AI32:AL32"/>
    <mergeCell ref="E44:M44"/>
    <mergeCell ref="AE53:AH53"/>
    <mergeCell ref="P54:Z54"/>
    <mergeCell ref="AI47:AL47"/>
    <mergeCell ref="P29:Z29"/>
    <mergeCell ref="E72:H72"/>
    <mergeCell ref="P31:Z31"/>
    <mergeCell ref="N62:O62"/>
    <mergeCell ref="AA43:AD43"/>
    <mergeCell ref="AE63:AH63"/>
    <mergeCell ref="I53:J53"/>
    <mergeCell ref="AE25:AH25"/>
    <mergeCell ref="I68:J68"/>
    <mergeCell ref="N64:O64"/>
    <mergeCell ref="AE71:AH71"/>
    <mergeCell ref="I55:J55"/>
    <mergeCell ref="E37:M37"/>
    <mergeCell ref="AE58:AH58"/>
    <mergeCell ref="AI60:AL60"/>
    <mergeCell ref="X20:AB20"/>
    <mergeCell ref="I67:J67"/>
    <mergeCell ref="K69:M69"/>
    <mergeCell ref="N57:O57"/>
    <mergeCell ref="AB8:AC8"/>
    <mergeCell ref="I48:J48"/>
    <mergeCell ref="P57:Z57"/>
    <mergeCell ref="K54:M54"/>
    <mergeCell ref="AA69:AD69"/>
    <mergeCell ref="P42:Z42"/>
    <mergeCell ref="K64:M64"/>
    <mergeCell ref="AA35:AD35"/>
    <mergeCell ref="AI46:AL46"/>
    <mergeCell ref="D23:AL23"/>
    <mergeCell ref="AE84:AH84"/>
    <mergeCell ref="I81:J81"/>
    <mergeCell ref="AA64:AD64"/>
    <mergeCell ref="N75:O75"/>
    <mergeCell ref="AA51:AD51"/>
    <mergeCell ref="AH18:AL18"/>
    <mergeCell ref="AE80:AH80"/>
    <mergeCell ref="AE55:AH55"/>
    <mergeCell ref="E47:H47"/>
    <mergeCell ref="E27:M27"/>
    <mergeCell ref="I76:J76"/>
    <mergeCell ref="AA38:AD38"/>
    <mergeCell ref="N39:O39"/>
    <mergeCell ref="K82:M82"/>
    <mergeCell ref="K57:M57"/>
    <mergeCell ref="P70:Z70"/>
    <mergeCell ref="AA40:AD40"/>
    <mergeCell ref="P32:Z32"/>
    <mergeCell ref="AA33:AD33"/>
    <mergeCell ref="E63:H63"/>
    <mergeCell ref="AE33:AH33"/>
    <mergeCell ref="P47:Z47"/>
    <mergeCell ref="AI41:AL41"/>
    <mergeCell ref="AI35:AL35"/>
    <mergeCell ref="AI51:AL51"/>
    <mergeCell ref="I69:J69"/>
    <mergeCell ref="G24:M24"/>
    <mergeCell ref="N65:O65"/>
    <mergeCell ref="K60:M60"/>
    <mergeCell ref="E38:M38"/>
    <mergeCell ref="AI66:AL66"/>
    <mergeCell ref="AA66:AD66"/>
    <mergeCell ref="I77:J77"/>
    <mergeCell ref="N63:O63"/>
    <mergeCell ref="AE74:AH74"/>
    <mergeCell ref="AE68:AH68"/>
    <mergeCell ref="N25:O25"/>
    <mergeCell ref="N50:O50"/>
    <mergeCell ref="E40:M40"/>
    <mergeCell ref="AI68:AL68"/>
    <mergeCell ref="P25:Z25"/>
    <mergeCell ref="AI67:AL67"/>
    <mergeCell ref="P60:Z60"/>
    <mergeCell ref="AI61:AL61"/>
    <mergeCell ref="I72:J72"/>
    <mergeCell ref="K70:M70"/>
    <mergeCell ref="P52:Z52"/>
    <mergeCell ref="AI48:AL48"/>
    <mergeCell ref="AI69:AL69"/>
    <mergeCell ref="AA72:AD72"/>
    <mergeCell ref="D2:AI2"/>
    <mergeCell ref="K65:M65"/>
    <mergeCell ref="AA30:AD30"/>
    <mergeCell ref="N84:O84"/>
    <mergeCell ref="I82:J82"/>
    <mergeCell ref="N78:O78"/>
    <mergeCell ref="P78:Z78"/>
    <mergeCell ref="N80:O80"/>
    <mergeCell ref="AA54:AD54"/>
    <mergeCell ref="P71:Z71"/>
    <mergeCell ref="N55:O55"/>
    <mergeCell ref="AA41:AD41"/>
    <mergeCell ref="P58:Z58"/>
    <mergeCell ref="P79:Z79"/>
    <mergeCell ref="AA56:AD56"/>
    <mergeCell ref="AA83:AD83"/>
    <mergeCell ref="P73:Z73"/>
    <mergeCell ref="AE34:AH34"/>
    <mergeCell ref="E66:H66"/>
    <mergeCell ref="AE49:AH49"/>
    <mergeCell ref="AE36:AH36"/>
    <mergeCell ref="E53:H53"/>
    <mergeCell ref="AI57:AL57"/>
    <mergeCell ref="AH20:AL20"/>
    <mergeCell ref="N58:O58"/>
    <mergeCell ref="N33:O33"/>
    <mergeCell ref="E68:H68"/>
    <mergeCell ref="D45:AL45"/>
    <mergeCell ref="AE76:AH76"/>
    <mergeCell ref="E55:H55"/>
    <mergeCell ref="E41:M41"/>
    <mergeCell ref="AC19:AG19"/>
    <mergeCell ref="K78:M78"/>
    <mergeCell ref="AE77:AH77"/>
    <mergeCell ref="E43:M43"/>
    <mergeCell ref="P53:Z53"/>
    <mergeCell ref="P28:Z28"/>
    <mergeCell ref="K80:M80"/>
    <mergeCell ref="P68:Z68"/>
    <mergeCell ref="I63:J63"/>
    <mergeCell ref="K79:M79"/>
    <mergeCell ref="E46:H46"/>
    <mergeCell ref="D3:AI3"/>
    <mergeCell ref="P30:Z30"/>
    <mergeCell ref="AA65:AD65"/>
    <mergeCell ref="I50:J50"/>
    <mergeCell ref="AE29:AH29"/>
    <mergeCell ref="AI72:AL72"/>
    <mergeCell ref="AA31:AD31"/>
    <mergeCell ref="K81:M81"/>
    <mergeCell ref="AE37:AH37"/>
    <mergeCell ref="E54:H54"/>
    <mergeCell ref="AE24:AH24"/>
    <mergeCell ref="AA62:AD62"/>
    <mergeCell ref="E56:H56"/>
    <mergeCell ref="N81:O81"/>
    <mergeCell ref="P81:Z81"/>
    <mergeCell ref="AI82:AL82"/>
    <mergeCell ref="AI83:AL83"/>
    <mergeCell ref="AE42:AH42"/>
    <mergeCell ref="N34:O34"/>
    <mergeCell ref="E69:H69"/>
    <mergeCell ref="AE52:AH52"/>
    <mergeCell ref="AE44:AH44"/>
    <mergeCell ref="N74:O74"/>
    <mergeCell ref="N49:O49"/>
    <mergeCell ref="E77:H77"/>
    <mergeCell ref="N36:O36"/>
  </mergeCells>
  <conditionalFormatting sqref="D14:K14">
    <cfRule type="expression" priority="1" dxfId="0">
      <formula>AND($D$12="",$D$14="")</formula>
    </cfRule>
  </conditionalFormatting>
  <pageMargins left="0.25" right="0.25" top="0.25" bottom="0.75" header="0.3" footer="0.3"/>
  <pageSetup orientation="landscape" scale="65" fitToHeight="0"/>
  <headerFooter alignWithMargins="0">
    <oddHeader>&amp;L&amp;10 </oddHeader>
    <oddFooter>&amp;CNettles &amp; Co.  Property Tax Consulting&amp;R&amp;D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0">
    <tabColor theme="1"/>
    <outlinePr summaryBelow="1" summaryRight="1"/>
    <pageSetUpPr/>
  </sheetPr>
  <dimension ref="A2:C364"/>
  <sheetViews>
    <sheetView workbookViewId="0">
      <selection activeCell="A110" sqref="A110"/>
    </sheetView>
  </sheetViews>
  <sheetFormatPr baseColWidth="8" defaultColWidth="8.88671875" defaultRowHeight="15"/>
  <cols>
    <col width="8.88671875" customWidth="1" style="1" min="1" max="1"/>
    <col width="13.33203125" bestFit="1" customWidth="1" style="1" min="2" max="2"/>
    <col width="11.6640625" bestFit="1" customWidth="1" style="1" min="3" max="3"/>
    <col width="9.33203125" bestFit="1" customWidth="1" style="1" min="4" max="4"/>
    <col width="8.88671875" customWidth="1" style="1" min="5" max="6"/>
    <col width="8.88671875" customWidth="1" style="1" min="7" max="16384"/>
  </cols>
  <sheetData>
    <row r="2">
      <c r="B2" s="2">
        <f>[1]Cost!$D$4</f>
        <v/>
      </c>
      <c r="C2" s="2" t="n"/>
    </row>
    <row r="3">
      <c r="A3" s="41" t="n">
        <v>0.01</v>
      </c>
      <c r="B3" s="1">
        <f t="array" ref="B3">IF(INDEX([1]Cost!$D$5:$D$500,MATCH(0,COUNTIF(B$2:B2,[1]Cost!$D$5:$D$500),0))=-1,"",INDEX([1]Cost!$D$5:$D$500,MATCH(0,COUNTIF(B$2:B2,[1]Cost!$D$5:$D$500),0)))</f>
        <v/>
      </c>
    </row>
    <row r="4">
      <c r="A4" s="41" t="n">
        <v>0.02</v>
      </c>
      <c r="B4" s="1">
        <f t="array" ref="B4">IF(INDEX([1]Cost!$D$5:$D$500,MATCH(0,COUNTIF(B$2:B3,[1]Cost!$D$5:$D$500),0))=-1,"",INDEX([1]Cost!$D$5:$D$500,MATCH(0,COUNTIF(B$2:B3,[1]Cost!$D$5:$D$500),0)))</f>
        <v/>
      </c>
    </row>
    <row r="5">
      <c r="A5" s="41" t="n">
        <v>0.03</v>
      </c>
      <c r="B5" s="1">
        <f t="array" ref="B5">IF(INDEX([1]Cost!$D$5:$D$500,MATCH(0,COUNTIF(B$2:B4,[1]Cost!$D$5:$D$500),0))=-1,"",INDEX([1]Cost!$D$5:$D$500,MATCH(0,COUNTIF(B$2:B4,[1]Cost!$D$5:$D$500),0)))</f>
        <v/>
      </c>
    </row>
    <row r="6">
      <c r="A6" s="41" t="n">
        <v>0.04</v>
      </c>
      <c r="B6" s="1">
        <f t="array" ref="B6">IF(INDEX([1]Cost!$D$5:$D$500,MATCH(0,COUNTIF(B$2:B5,[1]Cost!$D$5:$D$500),0))=-1,"",INDEX([1]Cost!$D$5:$D$500,MATCH(0,COUNTIF(B$2:B5,[1]Cost!$D$5:$D$500),0)))</f>
        <v/>
      </c>
    </row>
    <row r="7">
      <c r="A7" s="41" t="n">
        <v>0.05</v>
      </c>
      <c r="B7" s="1">
        <f t="array" ref="B7">IF(INDEX([1]Cost!$D$5:$D$500,MATCH(0,COUNTIF(B$2:B6,[1]Cost!$D$5:$D$500),0))=-1,"",INDEX([1]Cost!$D$5:$D$500,MATCH(0,COUNTIF(B$2:B6,[1]Cost!$D$5:$D$500),0)))</f>
        <v/>
      </c>
    </row>
    <row r="8">
      <c r="A8" s="41" t="n">
        <v>0.06</v>
      </c>
      <c r="B8" s="1">
        <f t="array" ref="B8">IF(INDEX([1]Cost!$D$5:$D$500,MATCH(0,COUNTIF(B$2:B7,[1]Cost!$D$5:$D$500),0))=-1,"",INDEX([1]Cost!$D$5:$D$500,MATCH(0,COUNTIF(B$2:B7,[1]Cost!$D$5:$D$500),0)))</f>
        <v/>
      </c>
    </row>
    <row r="9">
      <c r="A9" s="41" t="n">
        <v>0.07000000000000001</v>
      </c>
      <c r="B9" s="1">
        <f t="array" ref="B9">IF(INDEX([1]Cost!$D$5:$D$500,MATCH(0,COUNTIF(B$2:B8,[1]Cost!$D$5:$D$500),0))=-1,"",INDEX([1]Cost!$D$5:$D$500,MATCH(0,COUNTIF(B$2:B8,[1]Cost!$D$5:$D$500),0)))</f>
        <v/>
      </c>
    </row>
    <row r="10">
      <c r="A10" s="41" t="n">
        <v>0.08</v>
      </c>
      <c r="B10" s="1">
        <f t="array" ref="B10">IF(INDEX([1]Cost!$D$5:$D$500,MATCH(0,COUNTIF(B$2:B9,[1]Cost!$D$5:$D$500),0))=-1,"",INDEX([1]Cost!$D$5:$D$500,MATCH(0,COUNTIF(B$2:B9,[1]Cost!$D$5:$D$500),0)))</f>
        <v/>
      </c>
    </row>
    <row r="11">
      <c r="A11" s="41" t="n">
        <v>0.09</v>
      </c>
      <c r="B11" s="1">
        <f t="array" ref="B11">IF(INDEX([1]Cost!$D$5:$D$500,MATCH(0,COUNTIF(B$2:B10,[1]Cost!$D$5:$D$500),0))=-1,"",INDEX([1]Cost!$D$5:$D$500,MATCH(0,COUNTIF(B$2:B10,[1]Cost!$D$5:$D$500),0)))</f>
        <v/>
      </c>
    </row>
    <row r="12">
      <c r="A12" s="41" t="n">
        <v>0.1</v>
      </c>
      <c r="B12" s="1">
        <f t="array" ref="B12">IF(INDEX([1]Cost!$D$5:$D$500,MATCH(0,COUNTIF(B$2:B11,[1]Cost!$D$5:$D$500),0))=-1,"",INDEX([1]Cost!$D$5:$D$500,MATCH(0,COUNTIF(B$2:B11,[1]Cost!$D$5:$D$500),0)))</f>
        <v/>
      </c>
    </row>
    <row r="13">
      <c r="A13" s="41" t="n">
        <v>0.11</v>
      </c>
      <c r="B13" s="1">
        <f t="array" ref="B13">IF(INDEX([1]Cost!$D$5:$D$500,MATCH(0,COUNTIF(B$2:B12,[1]Cost!$D$5:$D$500),0))=-1,"",INDEX([1]Cost!$D$5:$D$500,MATCH(0,COUNTIF(B$2:B12,[1]Cost!$D$5:$D$500),0)))</f>
        <v/>
      </c>
    </row>
    <row r="14">
      <c r="A14" s="41" t="n">
        <v>0.12</v>
      </c>
      <c r="B14" s="1">
        <f t="array" ref="B14">IF(INDEX([1]Cost!$D$5:$D$500,MATCH(0,COUNTIF(B$2:B13,[1]Cost!$D$5:$D$500),0))=-1,"",INDEX([1]Cost!$D$5:$D$500,MATCH(0,COUNTIF(B$2:B13,[1]Cost!$D$5:$D$500),0)))</f>
        <v/>
      </c>
    </row>
    <row r="15">
      <c r="A15" s="41" t="n">
        <v>0.13</v>
      </c>
      <c r="B15" s="1">
        <f t="array" ref="B15">IF(INDEX([1]Cost!$D$5:$D$500,MATCH(0,COUNTIF(B$2:B14,[1]Cost!$D$5:$D$500),0))=-1,"",INDEX([1]Cost!$D$5:$D$500,MATCH(0,COUNTIF(B$2:B14,[1]Cost!$D$5:$D$500),0)))</f>
        <v/>
      </c>
    </row>
    <row r="16">
      <c r="A16" s="41" t="n">
        <v>0.14</v>
      </c>
      <c r="B16" s="1">
        <f t="array" ref="B16">IF(INDEX([1]Cost!$D$5:$D$500,MATCH(0,COUNTIF(B$2:B15,[1]Cost!$D$5:$D$500),0))=-1,"",INDEX([1]Cost!$D$5:$D$500,MATCH(0,COUNTIF(B$2:B15,[1]Cost!$D$5:$D$500),0)))</f>
        <v/>
      </c>
    </row>
    <row r="17">
      <c r="A17" s="41" t="n">
        <v>0.15</v>
      </c>
      <c r="B17" s="1">
        <f t="array" ref="B17">IF(INDEX([1]Cost!$D$5:$D$500,MATCH(0,COUNTIF(B$2:B16,[1]Cost!$D$5:$D$500),0))=-1,"",INDEX([1]Cost!$D$5:$D$500,MATCH(0,COUNTIF(B$2:B16,[1]Cost!$D$5:$D$500),0)))</f>
        <v/>
      </c>
    </row>
    <row r="18">
      <c r="A18" s="41" t="n">
        <v>0.16</v>
      </c>
      <c r="B18" s="1">
        <f t="array" ref="B18">IF(INDEX([1]Cost!$D$5:$D$500,MATCH(0,COUNTIF(B$2:B17,[1]Cost!$D$5:$D$500),0))=-1,"",INDEX([1]Cost!$D$5:$D$500,MATCH(0,COUNTIF(B$2:B17,[1]Cost!$D$5:$D$500),0)))</f>
        <v/>
      </c>
    </row>
    <row r="19">
      <c r="A19" s="41" t="n">
        <v>0.17</v>
      </c>
      <c r="B19" s="1">
        <f t="array" ref="B19">IF(INDEX([1]Cost!$D$5:$D$500,MATCH(0,COUNTIF(B$2:B18,[1]Cost!$D$5:$D$500),0))=-1,"",INDEX([1]Cost!$D$5:$D$500,MATCH(0,COUNTIF(B$2:B18,[1]Cost!$D$5:$D$500),0)))</f>
        <v/>
      </c>
    </row>
    <row r="20">
      <c r="A20" s="41" t="n">
        <v>0.18</v>
      </c>
      <c r="B20" s="1">
        <f t="array" ref="B20">IF(INDEX([1]Cost!$D$5:$D$500,MATCH(0,COUNTIF(B$2:B19,[1]Cost!$D$5:$D$500),0))=-1,"",INDEX([1]Cost!$D$5:$D$500,MATCH(0,COUNTIF(B$2:B19,[1]Cost!$D$5:$D$500),0)))</f>
        <v/>
      </c>
    </row>
    <row r="21">
      <c r="A21" s="41" t="n">
        <v>0.19</v>
      </c>
      <c r="B21" s="1">
        <f t="array" ref="B21">IF(INDEX([1]Cost!$D$5:$D$500,MATCH(0,COUNTIF(B$2:B20,[1]Cost!$D$5:$D$500),0))=-1,"",INDEX([1]Cost!$D$5:$D$500,MATCH(0,COUNTIF(B$2:B20,[1]Cost!$D$5:$D$500),0)))</f>
        <v/>
      </c>
    </row>
    <row r="22">
      <c r="A22" s="41" t="n">
        <v>0.2</v>
      </c>
      <c r="B22" s="1">
        <f t="array" ref="B22">IF(INDEX([1]Cost!$D$5:$D$500,MATCH(0,COUNTIF(B$2:B21,[1]Cost!$D$5:$D$500),0))=-1,"",INDEX([1]Cost!$D$5:$D$500,MATCH(0,COUNTIF(B$2:B21,[1]Cost!$D$5:$D$500),0)))</f>
        <v/>
      </c>
    </row>
    <row r="23">
      <c r="A23" s="41" t="n">
        <v>0.21</v>
      </c>
      <c r="B23" s="1">
        <f t="array" ref="B23">IF(INDEX([1]Cost!$D$5:$D$500,MATCH(0,COUNTIF(B$2:B22,[1]Cost!$D$5:$D$500),0))=-1,"",INDEX([1]Cost!$D$5:$D$500,MATCH(0,COUNTIF(B$2:B22,[1]Cost!$D$5:$D$500),0)))</f>
        <v/>
      </c>
    </row>
    <row r="24">
      <c r="A24" s="41" t="n">
        <v>0.22</v>
      </c>
      <c r="B24" s="1">
        <f t="array" ref="B24">IF(INDEX([1]Cost!$D$5:$D$500,MATCH(0,COUNTIF(B$2:B23,[1]Cost!$D$5:$D$500),0))=-1,"",INDEX([1]Cost!$D$5:$D$500,MATCH(0,COUNTIF(B$2:B23,[1]Cost!$D$5:$D$500),0)))</f>
        <v/>
      </c>
    </row>
    <row r="25">
      <c r="A25" s="41" t="n">
        <v>0.23</v>
      </c>
      <c r="B25" s="1">
        <f t="array" ref="B25">IF(INDEX([1]Cost!$D$5:$D$500,MATCH(0,COUNTIF(B$2:B24,[1]Cost!$D$5:$D$500),0))=-1,"",INDEX([1]Cost!$D$5:$D$500,MATCH(0,COUNTIF(B$2:B24,[1]Cost!$D$5:$D$500),0)))</f>
        <v/>
      </c>
    </row>
    <row r="26">
      <c r="A26" s="41" t="n">
        <v>0.24</v>
      </c>
      <c r="B26" s="1">
        <f t="array" ref="B26">IF(INDEX([1]Cost!$D$5:$D$500,MATCH(0,COUNTIF(B$2:B25,[1]Cost!$D$5:$D$500),0))=-1,"",INDEX([1]Cost!$D$5:$D$500,MATCH(0,COUNTIF(B$2:B25,[1]Cost!$D$5:$D$500),0)))</f>
        <v/>
      </c>
    </row>
    <row r="27">
      <c r="A27" s="41" t="n">
        <v>0.25</v>
      </c>
      <c r="B27" s="1">
        <f t="array" ref="B27">IF(INDEX([1]Cost!$D$5:$D$500,MATCH(0,COUNTIF(B$2:B26,[1]Cost!$D$5:$D$500),0))=-1,"",INDEX([1]Cost!$D$5:$D$500,MATCH(0,COUNTIF(B$2:B26,[1]Cost!$D$5:$D$500),0)))</f>
        <v/>
      </c>
    </row>
    <row r="28">
      <c r="A28" s="41" t="n">
        <v>0.26</v>
      </c>
      <c r="B28" s="1">
        <f t="array" ref="B28">IF(INDEX([1]Cost!$D$5:$D$500,MATCH(0,COUNTIF(B$2:B27,[1]Cost!$D$5:$D$500),0))=-1,"",INDEX([1]Cost!$D$5:$D$500,MATCH(0,COUNTIF(B$2:B27,[1]Cost!$D$5:$D$500),0)))</f>
        <v/>
      </c>
    </row>
    <row r="29">
      <c r="A29" s="41" t="n">
        <v>0.27</v>
      </c>
      <c r="B29" s="1">
        <f t="array" ref="B29">IF(INDEX([1]Cost!$D$5:$D$500,MATCH(0,COUNTIF(B$2:B28,[1]Cost!$D$5:$D$500),0))=-1,"",INDEX([1]Cost!$D$5:$D$500,MATCH(0,COUNTIF(B$2:B28,[1]Cost!$D$5:$D$500),0)))</f>
        <v/>
      </c>
    </row>
    <row r="30">
      <c r="A30" s="41" t="n">
        <v>0.28</v>
      </c>
      <c r="B30" s="1">
        <f t="array" ref="B30">IF(INDEX([1]Cost!$D$5:$D$500,MATCH(0,COUNTIF(B$2:B29,[1]Cost!$D$5:$D$500),0))=-1,"",INDEX([1]Cost!$D$5:$D$500,MATCH(0,COUNTIF(B$2:B29,[1]Cost!$D$5:$D$500),0)))</f>
        <v/>
      </c>
    </row>
    <row r="31">
      <c r="A31" s="41" t="n">
        <v>0.29</v>
      </c>
      <c r="B31" s="1">
        <f t="array" ref="B31">IF(INDEX([1]Cost!$D$5:$D$500,MATCH(0,COUNTIF(B$2:B30,[1]Cost!$D$5:$D$500),0))=-1,"",INDEX([1]Cost!$D$5:$D$500,MATCH(0,COUNTIF(B$2:B30,[1]Cost!$D$5:$D$500),0)))</f>
        <v/>
      </c>
    </row>
    <row r="32">
      <c r="A32" s="41" t="n">
        <v>0.3</v>
      </c>
      <c r="B32" s="1">
        <f t="array" ref="B32">IF(INDEX([1]Cost!$D$5:$D$500,MATCH(0,COUNTIF(B$2:B31,[1]Cost!$D$5:$D$500),0))=-1,"",INDEX([1]Cost!$D$5:$D$500,MATCH(0,COUNTIF(B$2:B31,[1]Cost!$D$5:$D$500),0)))</f>
        <v/>
      </c>
    </row>
    <row r="33">
      <c r="A33" s="41" t="n">
        <v>0.31</v>
      </c>
      <c r="B33" s="1">
        <f t="array" ref="B33">IF(INDEX([1]Cost!$D$5:$D$500,MATCH(0,COUNTIF(B$2:B32,[1]Cost!$D$5:$D$500),0))=-1,"",INDEX([1]Cost!$D$5:$D$500,MATCH(0,COUNTIF(B$2:B32,[1]Cost!$D$5:$D$500),0)))</f>
        <v/>
      </c>
    </row>
    <row r="34">
      <c r="A34" s="41" t="n">
        <v>0.32</v>
      </c>
      <c r="B34" s="1">
        <f t="array" ref="B34">IF(INDEX([1]Cost!$D$5:$D$500,MATCH(0,COUNTIF(B$2:B33,[1]Cost!$D$5:$D$500),0))=-1,"",INDEX([1]Cost!$D$5:$D$500,MATCH(0,COUNTIF(B$2:B33,[1]Cost!$D$5:$D$500),0)))</f>
        <v/>
      </c>
    </row>
    <row r="35">
      <c r="A35" s="41" t="n">
        <v>0.33</v>
      </c>
      <c r="B35" s="1">
        <f t="array" ref="B35">IF(INDEX([1]Cost!$D$5:$D$500,MATCH(0,COUNTIF(B$2:B34,[1]Cost!$D$5:$D$500),0))=-1,"",INDEX([1]Cost!$D$5:$D$500,MATCH(0,COUNTIF(B$2:B34,[1]Cost!$D$5:$D$500),0)))</f>
        <v/>
      </c>
    </row>
    <row r="36">
      <c r="A36" s="41" t="n">
        <v>0.34</v>
      </c>
      <c r="B36" s="1">
        <f t="array" ref="B36">IF(INDEX([1]Cost!$D$5:$D$500,MATCH(0,COUNTIF(B$2:B35,[1]Cost!$D$5:$D$500),0))=-1,"",INDEX([1]Cost!$D$5:$D$500,MATCH(0,COUNTIF(B$2:B35,[1]Cost!$D$5:$D$500),0)))</f>
        <v/>
      </c>
    </row>
    <row r="37">
      <c r="A37" s="41" t="n">
        <v>0.35</v>
      </c>
      <c r="B37" s="1">
        <f t="array" ref="B37">IF(INDEX([1]Cost!$D$5:$D$500,MATCH(0,COUNTIF(B$2:B36,[1]Cost!$D$5:$D$500),0))=-1,"",INDEX([1]Cost!$D$5:$D$500,MATCH(0,COUNTIF(B$2:B36,[1]Cost!$D$5:$D$500),0)))</f>
        <v/>
      </c>
    </row>
    <row r="38">
      <c r="A38" s="41" t="n">
        <v>0.36</v>
      </c>
      <c r="B38" s="1">
        <f t="array" ref="B38">IF(INDEX([1]Cost!$D$5:$D$500,MATCH(0,COUNTIF(B$2:B37,[1]Cost!$D$5:$D$500),0))=-1,"",INDEX([1]Cost!$D$5:$D$500,MATCH(0,COUNTIF(B$2:B37,[1]Cost!$D$5:$D$500),0)))</f>
        <v/>
      </c>
    </row>
    <row r="39">
      <c r="A39" s="41" t="n">
        <v>0.37</v>
      </c>
      <c r="B39" s="1">
        <f t="array" ref="B39">IF(INDEX([1]Cost!$D$5:$D$500,MATCH(0,COUNTIF(B$2:B38,[1]Cost!$D$5:$D$500),0))=-1,"",INDEX([1]Cost!$D$5:$D$500,MATCH(0,COUNTIF(B$2:B38,[1]Cost!$D$5:$D$500),0)))</f>
        <v/>
      </c>
    </row>
    <row r="40">
      <c r="A40" s="41" t="n">
        <v>0.38</v>
      </c>
      <c r="B40" s="1">
        <f t="array" ref="B40">IF(INDEX([1]Cost!$D$5:$D$500,MATCH(0,COUNTIF(B$2:B39,[1]Cost!$D$5:$D$500),0))=-1,"",INDEX([1]Cost!$D$5:$D$500,MATCH(0,COUNTIF(B$2:B39,[1]Cost!$D$5:$D$500),0)))</f>
        <v/>
      </c>
    </row>
    <row r="41">
      <c r="A41" s="41" t="n">
        <v>0.39</v>
      </c>
      <c r="B41" s="1">
        <f t="array" ref="B41">IF(INDEX([1]Cost!$D$5:$D$500,MATCH(0,COUNTIF(B$2:B40,[1]Cost!$D$5:$D$500),0))=-1,"",INDEX([1]Cost!$D$5:$D$500,MATCH(0,COUNTIF(B$2:B40,[1]Cost!$D$5:$D$500),0)))</f>
        <v/>
      </c>
    </row>
    <row r="42">
      <c r="A42" s="41" t="n">
        <v>0.4</v>
      </c>
      <c r="B42" s="1">
        <f t="array" ref="B42">IF(INDEX([1]Cost!$D$5:$D$500,MATCH(0,COUNTIF(B$2:B41,[1]Cost!$D$5:$D$500),0))=-1,"",INDEX([1]Cost!$D$5:$D$500,MATCH(0,COUNTIF(B$2:B41,[1]Cost!$D$5:$D$500),0)))</f>
        <v/>
      </c>
    </row>
    <row r="43">
      <c r="A43" s="41" t="n">
        <v>0.41</v>
      </c>
      <c r="B43" s="1">
        <f t="array" ref="B43">IF(INDEX([1]Cost!$D$5:$D$500,MATCH(0,COUNTIF(B$2:B42,[1]Cost!$D$5:$D$500),0))=-1,"",INDEX([1]Cost!$D$5:$D$500,MATCH(0,COUNTIF(B$2:B42,[1]Cost!$D$5:$D$500),0)))</f>
        <v/>
      </c>
    </row>
    <row r="44">
      <c r="A44" s="41" t="n">
        <v>0.42</v>
      </c>
      <c r="B44" s="1">
        <f t="array" ref="B44">IF(INDEX([1]Cost!$D$5:$D$500,MATCH(0,COUNTIF(B$2:B43,[1]Cost!$D$5:$D$500),0))=-1,"",INDEX([1]Cost!$D$5:$D$500,MATCH(0,COUNTIF(B$2:B43,[1]Cost!$D$5:$D$500),0)))</f>
        <v/>
      </c>
    </row>
    <row r="45">
      <c r="A45" s="41" t="n">
        <v>0.43</v>
      </c>
      <c r="B45" s="1">
        <f t="array" ref="B45">IF(INDEX([1]Cost!$D$5:$D$500,MATCH(0,COUNTIF(B$2:B44,[1]Cost!$D$5:$D$500),0))=-1,"",INDEX([1]Cost!$D$5:$D$500,MATCH(0,COUNTIF(B$2:B44,[1]Cost!$D$5:$D$500),0)))</f>
        <v/>
      </c>
    </row>
    <row r="46">
      <c r="A46" s="41" t="n">
        <v>0.44</v>
      </c>
      <c r="B46" s="1">
        <f t="array" ref="B46">IF(INDEX([1]Cost!$D$5:$D$500,MATCH(0,COUNTIF(B$2:B45,[1]Cost!$D$5:$D$500),0))=-1,"",INDEX([1]Cost!$D$5:$D$500,MATCH(0,COUNTIF(B$2:B45,[1]Cost!$D$5:$D$500),0)))</f>
        <v/>
      </c>
    </row>
    <row r="47">
      <c r="A47" s="41" t="n">
        <v>0.45</v>
      </c>
      <c r="B47" s="1">
        <f t="array" ref="B47">IF(INDEX([1]Cost!$D$5:$D$500,MATCH(0,COUNTIF(B$2:B46,[1]Cost!$D$5:$D$500),0))=-1,"",INDEX([1]Cost!$D$5:$D$500,MATCH(0,COUNTIF(B$2:B46,[1]Cost!$D$5:$D$500),0)))</f>
        <v/>
      </c>
    </row>
    <row r="48">
      <c r="A48" s="41" t="n">
        <v>0.46</v>
      </c>
      <c r="B48" s="1">
        <f t="array" ref="B48">IF(INDEX([1]Cost!$D$5:$D$500,MATCH(0,COUNTIF(B$2:B47,[1]Cost!$D$5:$D$500),0))=-1,"",INDEX([1]Cost!$D$5:$D$500,MATCH(0,COUNTIF(B$2:B47,[1]Cost!$D$5:$D$500),0)))</f>
        <v/>
      </c>
    </row>
    <row r="49">
      <c r="A49" s="41" t="n">
        <v>0.47</v>
      </c>
      <c r="B49" s="1">
        <f t="array" ref="B49">IF(INDEX([1]Cost!$D$5:$D$500,MATCH(0,COUNTIF(B$2:B48,[1]Cost!$D$5:$D$500),0))=-1,"",INDEX([1]Cost!$D$5:$D$500,MATCH(0,COUNTIF(B$2:B48,[1]Cost!$D$5:$D$500),0)))</f>
        <v/>
      </c>
    </row>
    <row r="50">
      <c r="A50" s="41" t="n">
        <v>0.48</v>
      </c>
      <c r="B50" s="1">
        <f t="array" ref="B50">IF(INDEX([1]Cost!$D$5:$D$500,MATCH(0,COUNTIF(B$2:B49,[1]Cost!$D$5:$D$500),0))=-1,"",INDEX([1]Cost!$D$5:$D$500,MATCH(0,COUNTIF(B$2:B49,[1]Cost!$D$5:$D$500),0)))</f>
        <v/>
      </c>
    </row>
    <row r="51">
      <c r="A51" s="41" t="n">
        <v>0.49</v>
      </c>
      <c r="B51" s="1">
        <f t="array" ref="B51">IF(INDEX([1]Cost!$D$5:$D$500,MATCH(0,COUNTIF(B$2:B50,[1]Cost!$D$5:$D$500),0))=-1,"",INDEX([1]Cost!$D$5:$D$500,MATCH(0,COUNTIF(B$2:B50,[1]Cost!$D$5:$D$500),0)))</f>
        <v/>
      </c>
    </row>
    <row r="52">
      <c r="A52" s="41" t="n">
        <v>0.5</v>
      </c>
      <c r="B52" s="1">
        <f t="array" ref="B52">IF(INDEX([1]Cost!$D$5:$D$500,MATCH(0,COUNTIF(B$2:B51,[1]Cost!$D$5:$D$500),0))=-1,"",INDEX([1]Cost!$D$5:$D$500,MATCH(0,COUNTIF(B$2:B51,[1]Cost!$D$5:$D$500),0)))</f>
        <v/>
      </c>
    </row>
    <row r="53">
      <c r="A53" s="41" t="n">
        <v>0.51</v>
      </c>
      <c r="B53" s="1">
        <f t="array" ref="B53">IF(INDEX([1]Cost!$D$5:$D$500,MATCH(0,COUNTIF(B$2:B52,[1]Cost!$D$5:$D$500),0))=-1,"",INDEX([1]Cost!$D$5:$D$500,MATCH(0,COUNTIF(B$2:B52,[1]Cost!$D$5:$D$500),0)))</f>
        <v/>
      </c>
    </row>
    <row r="54">
      <c r="A54" s="41" t="n">
        <v>0.52</v>
      </c>
      <c r="B54" s="1">
        <f t="array" ref="B54">IF(INDEX([1]Cost!$D$5:$D$500,MATCH(0,COUNTIF(B$2:B53,[1]Cost!$D$5:$D$500),0))=-1,"",INDEX([1]Cost!$D$5:$D$500,MATCH(0,COUNTIF(B$2:B53,[1]Cost!$D$5:$D$500),0)))</f>
        <v/>
      </c>
    </row>
    <row r="55">
      <c r="A55" s="41" t="n">
        <v>0.53</v>
      </c>
      <c r="B55" s="1">
        <f t="array" ref="B55">IF(INDEX([1]Cost!$D$5:$D$500,MATCH(0,COUNTIF(B$2:B54,[1]Cost!$D$5:$D$500),0))=-1,"",INDEX([1]Cost!$D$5:$D$500,MATCH(0,COUNTIF(B$2:B54,[1]Cost!$D$5:$D$500),0)))</f>
        <v/>
      </c>
    </row>
    <row r="56">
      <c r="A56" s="41" t="n">
        <v>0.54</v>
      </c>
      <c r="B56" s="1">
        <f t="array" ref="B56">IF(INDEX([1]Cost!$D$5:$D$500,MATCH(0,COUNTIF(B$2:B55,[1]Cost!$D$5:$D$500),0))=-1,"",INDEX([1]Cost!$D$5:$D$500,MATCH(0,COUNTIF(B$2:B55,[1]Cost!$D$5:$D$500),0)))</f>
        <v/>
      </c>
    </row>
    <row r="57">
      <c r="A57" s="41" t="n">
        <v>0.55</v>
      </c>
      <c r="B57" s="1">
        <f t="array" ref="B57">IF(INDEX([1]Cost!$D$5:$D$500,MATCH(0,COUNTIF(B$2:B56,[1]Cost!$D$5:$D$500),0))=-1,"",INDEX([1]Cost!$D$5:$D$500,MATCH(0,COUNTIF(B$2:B56,[1]Cost!$D$5:$D$500),0)))</f>
        <v/>
      </c>
    </row>
    <row r="58">
      <c r="A58" s="41" t="n">
        <v>0.5600000000000001</v>
      </c>
      <c r="B58" s="1">
        <f t="array" ref="B58">IF(INDEX([1]Cost!$D$5:$D$500,MATCH(0,COUNTIF(B$2:B57,[1]Cost!$D$5:$D$500),0))=-1,"",INDEX([1]Cost!$D$5:$D$500,MATCH(0,COUNTIF(B$2:B57,[1]Cost!$D$5:$D$500),0)))</f>
        <v/>
      </c>
    </row>
    <row r="59">
      <c r="A59" s="41" t="n">
        <v>0.57</v>
      </c>
      <c r="B59" s="1">
        <f t="array" ref="B59">IF(INDEX([1]Cost!$D$5:$D$500,MATCH(0,COUNTIF(B$2:B58,[1]Cost!$D$5:$D$500),0))=-1,"",INDEX([1]Cost!$D$5:$D$500,MATCH(0,COUNTIF(B$2:B58,[1]Cost!$D$5:$D$500),0)))</f>
        <v/>
      </c>
    </row>
    <row r="60">
      <c r="A60" s="41" t="n">
        <v>0.58</v>
      </c>
      <c r="B60" s="1">
        <f t="array" ref="B60">IF(INDEX([1]Cost!$D$5:$D$500,MATCH(0,COUNTIF(B$2:B59,[1]Cost!$D$5:$D$500),0))=-1,"",INDEX([1]Cost!$D$5:$D$500,MATCH(0,COUNTIF(B$2:B59,[1]Cost!$D$5:$D$500),0)))</f>
        <v/>
      </c>
    </row>
    <row r="61">
      <c r="A61" s="41" t="n">
        <v>0.59</v>
      </c>
      <c r="B61" s="1">
        <f t="array" ref="B61">IF(INDEX([1]Cost!$D$5:$D$500,MATCH(0,COUNTIF(B$2:B60,[1]Cost!$D$5:$D$500),0))=-1,"",INDEX([1]Cost!$D$5:$D$500,MATCH(0,COUNTIF(B$2:B60,[1]Cost!$D$5:$D$500),0)))</f>
        <v/>
      </c>
    </row>
    <row r="62">
      <c r="A62" s="41" t="n">
        <v>0.6</v>
      </c>
      <c r="B62" s="1">
        <f t="array" ref="B62">IF(INDEX([1]Cost!$D$5:$D$500,MATCH(0,COUNTIF(B$2:B61,[1]Cost!$D$5:$D$500),0))=-1,"",INDEX([1]Cost!$D$5:$D$500,MATCH(0,COUNTIF(B$2:B61,[1]Cost!$D$5:$D$500),0)))</f>
        <v/>
      </c>
    </row>
    <row r="63">
      <c r="A63" s="41" t="n">
        <v>0.61</v>
      </c>
      <c r="B63" s="1">
        <f t="array" ref="B63">IF(INDEX([1]Cost!$D$5:$D$500,MATCH(0,COUNTIF(B$2:B62,[1]Cost!$D$5:$D$500),0))=-1,"",INDEX([1]Cost!$D$5:$D$500,MATCH(0,COUNTIF(B$2:B62,[1]Cost!$D$5:$D$500),0)))</f>
        <v/>
      </c>
    </row>
    <row r="64">
      <c r="A64" s="41" t="n">
        <v>0.62</v>
      </c>
      <c r="B64" s="1">
        <f t="array" ref="B64">IF(INDEX([1]Cost!$D$5:$D$500,MATCH(0,COUNTIF(B$2:B63,[1]Cost!$D$5:$D$500),0))=-1,"",INDEX([1]Cost!$D$5:$D$500,MATCH(0,COUNTIF(B$2:B63,[1]Cost!$D$5:$D$500),0)))</f>
        <v/>
      </c>
    </row>
    <row r="65">
      <c r="A65" s="41" t="n">
        <v>0.63</v>
      </c>
      <c r="B65" s="1">
        <f t="array" ref="B65">IF(INDEX([1]Cost!$D$5:$D$500,MATCH(0,COUNTIF(B$2:B64,[1]Cost!$D$5:$D$500),0))=-1,"",INDEX([1]Cost!$D$5:$D$500,MATCH(0,COUNTIF(B$2:B64,[1]Cost!$D$5:$D$500),0)))</f>
        <v/>
      </c>
    </row>
    <row r="66">
      <c r="A66" s="41" t="n">
        <v>0.64</v>
      </c>
      <c r="B66" s="1">
        <f t="array" ref="B66">IF(INDEX([1]Cost!$D$5:$D$500,MATCH(0,COUNTIF(B$2:B65,[1]Cost!$D$5:$D$500),0))=-1,"",INDEX([1]Cost!$D$5:$D$500,MATCH(0,COUNTIF(B$2:B65,[1]Cost!$D$5:$D$500),0)))</f>
        <v/>
      </c>
    </row>
    <row r="67">
      <c r="A67" s="41" t="n">
        <v>0.65</v>
      </c>
      <c r="B67" s="1">
        <f t="array" ref="B67">IF(INDEX([1]Cost!$D$5:$D$500,MATCH(0,COUNTIF(B$2:B66,[1]Cost!$D$5:$D$500),0))=-1,"",INDEX([1]Cost!$D$5:$D$500,MATCH(0,COUNTIF(B$2:B66,[1]Cost!$D$5:$D$500),0)))</f>
        <v/>
      </c>
    </row>
    <row r="68">
      <c r="A68" s="41" t="n">
        <v>0.66</v>
      </c>
      <c r="B68" s="1">
        <f t="array" ref="B68">IF(INDEX([1]Cost!$D$5:$D$500,MATCH(0,COUNTIF(B$2:B67,[1]Cost!$D$5:$D$500),0))=-1,"",INDEX([1]Cost!$D$5:$D$500,MATCH(0,COUNTIF(B$2:B67,[1]Cost!$D$5:$D$500),0)))</f>
        <v/>
      </c>
    </row>
    <row r="69">
      <c r="A69" s="41" t="n">
        <v>0.67</v>
      </c>
      <c r="B69" s="1">
        <f t="array" ref="B69">IF(INDEX([1]Cost!$D$5:$D$500,MATCH(0,COUNTIF(B$2:B68,[1]Cost!$D$5:$D$500),0))=-1,"",INDEX([1]Cost!$D$5:$D$500,MATCH(0,COUNTIF(B$2:B68,[1]Cost!$D$5:$D$500),0)))</f>
        <v/>
      </c>
    </row>
    <row r="70">
      <c r="A70" s="41" t="n">
        <v>0.68</v>
      </c>
      <c r="B70" s="1">
        <f t="array" ref="B70">IF(INDEX([1]Cost!$D$5:$D$500,MATCH(0,COUNTIF(B$2:B69,[1]Cost!$D$5:$D$500),0))=-1,"",INDEX([1]Cost!$D$5:$D$500,MATCH(0,COUNTIF(B$2:B69,[1]Cost!$D$5:$D$500),0)))</f>
        <v/>
      </c>
    </row>
    <row r="71">
      <c r="A71" s="41" t="n">
        <v>0.6899999999999999</v>
      </c>
      <c r="B71" s="1">
        <f t="array" ref="B71">IF(INDEX([1]Cost!$D$5:$D$500,MATCH(0,COUNTIF(B$2:B70,[1]Cost!$D$5:$D$500),0))=-1,"",INDEX([1]Cost!$D$5:$D$500,MATCH(0,COUNTIF(B$2:B70,[1]Cost!$D$5:$D$500),0)))</f>
        <v/>
      </c>
    </row>
    <row r="72">
      <c r="A72" s="41" t="n">
        <v>0.7</v>
      </c>
      <c r="B72" s="1">
        <f t="array" ref="B72">IF(INDEX([1]Cost!$D$5:$D$500,MATCH(0,COUNTIF(B$2:B71,[1]Cost!$D$5:$D$500),0))=-1,"",INDEX([1]Cost!$D$5:$D$500,MATCH(0,COUNTIF(B$2:B71,[1]Cost!$D$5:$D$500),0)))</f>
        <v/>
      </c>
    </row>
    <row r="73">
      <c r="A73" s="41" t="n">
        <v>0.71</v>
      </c>
      <c r="B73" s="1">
        <f t="array" ref="B73">IF(INDEX([1]Cost!$D$5:$D$500,MATCH(0,COUNTIF(B$2:B72,[1]Cost!$D$5:$D$500),0))=-1,"",INDEX([1]Cost!$D$5:$D$500,MATCH(0,COUNTIF(B$2:B72,[1]Cost!$D$5:$D$500),0)))</f>
        <v/>
      </c>
    </row>
    <row r="74">
      <c r="A74" s="41" t="n">
        <v>0.72</v>
      </c>
      <c r="B74" s="1">
        <f t="array" ref="B74">IF(INDEX([1]Cost!$D$5:$D$500,MATCH(0,COUNTIF(B$2:B73,[1]Cost!$D$5:$D$500),0))=-1,"",INDEX([1]Cost!$D$5:$D$500,MATCH(0,COUNTIF(B$2:B73,[1]Cost!$D$5:$D$500),0)))</f>
        <v/>
      </c>
    </row>
    <row r="75">
      <c r="A75" s="41" t="n">
        <v>0.73</v>
      </c>
      <c r="B75" s="1">
        <f t="array" ref="B75">IF(INDEX([1]Cost!$D$5:$D$500,MATCH(0,COUNTIF(B$2:B74,[1]Cost!$D$5:$D$500),0))=-1,"",INDEX([1]Cost!$D$5:$D$500,MATCH(0,COUNTIF(B$2:B74,[1]Cost!$D$5:$D$500),0)))</f>
        <v/>
      </c>
    </row>
    <row r="76">
      <c r="A76" s="41" t="n">
        <v>0.74</v>
      </c>
      <c r="B76" s="1">
        <f t="array" ref="B76">IF(INDEX([1]Cost!$D$5:$D$500,MATCH(0,COUNTIF(B$2:B75,[1]Cost!$D$5:$D$500),0))=-1,"",INDEX([1]Cost!$D$5:$D$500,MATCH(0,COUNTIF(B$2:B75,[1]Cost!$D$5:$D$500),0)))</f>
        <v/>
      </c>
    </row>
    <row r="77">
      <c r="A77" s="41" t="n">
        <v>0.75</v>
      </c>
      <c r="B77" s="1">
        <f t="array" ref="B77">IF(INDEX([1]Cost!$D$5:$D$500,MATCH(0,COUNTIF(B$2:B76,[1]Cost!$D$5:$D$500),0))=-1,"",INDEX([1]Cost!$D$5:$D$500,MATCH(0,COUNTIF(B$2:B76,[1]Cost!$D$5:$D$500),0)))</f>
        <v/>
      </c>
    </row>
    <row r="78">
      <c r="A78" s="41" t="n">
        <v>0.76</v>
      </c>
      <c r="B78" s="1">
        <f t="array" ref="B78">IF(INDEX([1]Cost!$D$5:$D$500,MATCH(0,COUNTIF(B$2:B77,[1]Cost!$D$5:$D$500),0))=-1,"",INDEX([1]Cost!$D$5:$D$500,MATCH(0,COUNTIF(B$2:B77,[1]Cost!$D$5:$D$500),0)))</f>
        <v/>
      </c>
    </row>
    <row r="79">
      <c r="A79" s="41" t="n">
        <v>0.77</v>
      </c>
      <c r="B79" s="1">
        <f t="array" ref="B79">IF(INDEX([1]Cost!$D$5:$D$500,MATCH(0,COUNTIF(B$2:B78,[1]Cost!$D$5:$D$500),0))=-1,"",INDEX([1]Cost!$D$5:$D$500,MATCH(0,COUNTIF(B$2:B78,[1]Cost!$D$5:$D$500),0)))</f>
        <v/>
      </c>
    </row>
    <row r="80">
      <c r="A80" s="41" t="n">
        <v>0.78</v>
      </c>
      <c r="B80" s="1">
        <f t="array" ref="B80">IF(INDEX([1]Cost!$D$5:$D$500,MATCH(0,COUNTIF(B$2:B79,[1]Cost!$D$5:$D$500),0))=-1,"",INDEX([1]Cost!$D$5:$D$500,MATCH(0,COUNTIF(B$2:B79,[1]Cost!$D$5:$D$500),0)))</f>
        <v/>
      </c>
    </row>
    <row r="81">
      <c r="A81" s="41" t="n">
        <v>0.79</v>
      </c>
      <c r="B81" s="1">
        <f t="array" ref="B81">IF(INDEX([1]Cost!$D$5:$D$500,MATCH(0,COUNTIF(B$2:B80,[1]Cost!$D$5:$D$500),0))=-1,"",INDEX([1]Cost!$D$5:$D$500,MATCH(0,COUNTIF(B$2:B80,[1]Cost!$D$5:$D$500),0)))</f>
        <v/>
      </c>
    </row>
    <row r="82">
      <c r="A82" s="41" t="n">
        <v>0.8</v>
      </c>
      <c r="B82" s="1">
        <f t="array" ref="B82">IF(INDEX([1]Cost!$D$5:$D$500,MATCH(0,COUNTIF(B$2:B81,[1]Cost!$D$5:$D$500),0))=-1,"",INDEX([1]Cost!$D$5:$D$500,MATCH(0,COUNTIF(B$2:B81,[1]Cost!$D$5:$D$500),0)))</f>
        <v/>
      </c>
    </row>
    <row r="83">
      <c r="A83" s="41" t="n">
        <v>0.8100000000000001</v>
      </c>
      <c r="B83" s="1">
        <f t="array" ref="B83">IF(INDEX([1]Cost!$D$5:$D$500,MATCH(0,COUNTIF(B$2:B82,[1]Cost!$D$5:$D$500),0))=-1,"",INDEX([1]Cost!$D$5:$D$500,MATCH(0,COUNTIF(B$2:B82,[1]Cost!$D$5:$D$500),0)))</f>
        <v/>
      </c>
    </row>
    <row r="84">
      <c r="A84" s="41" t="n">
        <v>0.82</v>
      </c>
      <c r="B84" s="1">
        <f t="array" ref="B84">IF(INDEX([1]Cost!$D$5:$D$500,MATCH(0,COUNTIF(B$2:B83,[1]Cost!$D$5:$D$500),0))=-1,"",INDEX([1]Cost!$D$5:$D$500,MATCH(0,COUNTIF(B$2:B83,[1]Cost!$D$5:$D$500),0)))</f>
        <v/>
      </c>
    </row>
    <row r="85">
      <c r="A85" s="41" t="n">
        <v>0.83</v>
      </c>
      <c r="B85" s="1">
        <f t="array" ref="B85">IF(INDEX([1]Cost!$D$5:$D$500,MATCH(0,COUNTIF(B$2:B84,[1]Cost!$D$5:$D$500),0))=-1,"",INDEX([1]Cost!$D$5:$D$500,MATCH(0,COUNTIF(B$2:B84,[1]Cost!$D$5:$D$500),0)))</f>
        <v/>
      </c>
    </row>
    <row r="86">
      <c r="A86" s="41" t="n">
        <v>0.84</v>
      </c>
      <c r="B86" s="1">
        <f t="array" ref="B86">IF(INDEX([1]Cost!$D$5:$D$500,MATCH(0,COUNTIF(B$2:B85,[1]Cost!$D$5:$D$500),0))=-1,"",INDEX([1]Cost!$D$5:$D$500,MATCH(0,COUNTIF(B$2:B85,[1]Cost!$D$5:$D$500),0)))</f>
        <v/>
      </c>
    </row>
    <row r="87">
      <c r="A87" s="41" t="n">
        <v>0.85</v>
      </c>
      <c r="B87" s="1">
        <f t="array" ref="B87">IF(INDEX([1]Cost!$D$5:$D$500,MATCH(0,COUNTIF(B$2:B86,[1]Cost!$D$5:$D$500),0))=-1,"",INDEX([1]Cost!$D$5:$D$500,MATCH(0,COUNTIF(B$2:B86,[1]Cost!$D$5:$D$500),0)))</f>
        <v/>
      </c>
    </row>
    <row r="88">
      <c r="A88" s="41" t="n">
        <v>0.86</v>
      </c>
      <c r="B88" s="1">
        <f t="array" ref="B88">IF(INDEX([1]Cost!$D$5:$D$500,MATCH(0,COUNTIF(B$2:B87,[1]Cost!$D$5:$D$500),0))=-1,"",INDEX([1]Cost!$D$5:$D$500,MATCH(0,COUNTIF(B$2:B87,[1]Cost!$D$5:$D$500),0)))</f>
        <v/>
      </c>
    </row>
    <row r="89">
      <c r="A89" s="41" t="n">
        <v>0.87</v>
      </c>
      <c r="B89" s="1">
        <f t="array" ref="B89">IF(INDEX([1]Cost!$D$5:$D$500,MATCH(0,COUNTIF(B$2:B88,[1]Cost!$D$5:$D$500),0))=-1,"",INDEX([1]Cost!$D$5:$D$500,MATCH(0,COUNTIF(B$2:B88,[1]Cost!$D$5:$D$500),0)))</f>
        <v/>
      </c>
    </row>
    <row r="90">
      <c r="A90" s="41" t="n">
        <v>0.88</v>
      </c>
      <c r="B90" s="1">
        <f t="array" ref="B90">IF(INDEX([1]Cost!$D$5:$D$500,MATCH(0,COUNTIF(B$2:B89,[1]Cost!$D$5:$D$500),0))=-1,"",INDEX([1]Cost!$D$5:$D$500,MATCH(0,COUNTIF(B$2:B89,[1]Cost!$D$5:$D$500),0)))</f>
        <v/>
      </c>
    </row>
    <row r="91">
      <c r="A91" s="41" t="n">
        <v>0.89</v>
      </c>
      <c r="B91" s="1">
        <f t="array" ref="B91">IF(INDEX([1]Cost!$D$5:$D$500,MATCH(0,COUNTIF(B$2:B90,[1]Cost!$D$5:$D$500),0))=-1,"",INDEX([1]Cost!$D$5:$D$500,MATCH(0,COUNTIF(B$2:B90,[1]Cost!$D$5:$D$500),0)))</f>
        <v/>
      </c>
    </row>
    <row r="92">
      <c r="A92" s="41" t="n">
        <v>0.9</v>
      </c>
      <c r="B92" s="1">
        <f t="array" ref="B92">IF(INDEX([1]Cost!$D$5:$D$500,MATCH(0,COUNTIF(B$2:B91,[1]Cost!$D$5:$D$500),0))=-1,"",INDEX([1]Cost!$D$5:$D$500,MATCH(0,COUNTIF(B$2:B91,[1]Cost!$D$5:$D$500),0)))</f>
        <v/>
      </c>
    </row>
    <row r="93">
      <c r="A93" s="41" t="n">
        <v>0.91</v>
      </c>
      <c r="B93" s="1">
        <f t="array" ref="B93">IF(INDEX([1]Cost!$D$5:$D$500,MATCH(0,COUNTIF(B$2:B92,[1]Cost!$D$5:$D$500),0))=-1,"",INDEX([1]Cost!$D$5:$D$500,MATCH(0,COUNTIF(B$2:B92,[1]Cost!$D$5:$D$500),0)))</f>
        <v/>
      </c>
    </row>
    <row r="94">
      <c r="A94" s="41" t="n">
        <v>0.92</v>
      </c>
      <c r="B94" s="1">
        <f t="array" ref="B94">IF(INDEX([1]Cost!$D$5:$D$500,MATCH(0,COUNTIF(B$2:B93,[1]Cost!$D$5:$D$500),0))=-1,"",INDEX([1]Cost!$D$5:$D$500,MATCH(0,COUNTIF(B$2:B93,[1]Cost!$D$5:$D$500),0)))</f>
        <v/>
      </c>
    </row>
    <row r="95">
      <c r="A95" s="41" t="n">
        <v>0.93</v>
      </c>
      <c r="B95" s="1">
        <f t="array" ref="B95">IF(INDEX([1]Cost!$D$5:$D$500,MATCH(0,COUNTIF(B$2:B94,[1]Cost!$D$5:$D$500),0))=-1,"",INDEX([1]Cost!$D$5:$D$500,MATCH(0,COUNTIF(B$2:B94,[1]Cost!$D$5:$D$500),0)))</f>
        <v/>
      </c>
    </row>
    <row r="96">
      <c r="A96" s="41" t="n">
        <v>0.9399999999999999</v>
      </c>
      <c r="B96" s="1">
        <f t="array" ref="B96">IF(INDEX([1]Cost!$D$5:$D$500,MATCH(0,COUNTIF(B$2:B95,[1]Cost!$D$5:$D$500),0))=-1,"",INDEX([1]Cost!$D$5:$D$500,MATCH(0,COUNTIF(B$2:B95,[1]Cost!$D$5:$D$500),0)))</f>
        <v/>
      </c>
    </row>
    <row r="97">
      <c r="A97" s="41" t="n">
        <v>0.95</v>
      </c>
      <c r="B97" s="1">
        <f t="array" ref="B97">IF(INDEX([1]Cost!$D$5:$D$500,MATCH(0,COUNTIF(B$2:B96,[1]Cost!$D$5:$D$500),0))=-1,"",INDEX([1]Cost!$D$5:$D$500,MATCH(0,COUNTIF(B$2:B96,[1]Cost!$D$5:$D$500),0)))</f>
        <v/>
      </c>
    </row>
    <row r="98">
      <c r="A98" s="41" t="n">
        <v>0.96</v>
      </c>
      <c r="B98" s="1">
        <f t="array" ref="B98">IF(INDEX([1]Cost!$D$5:$D$500,MATCH(0,COUNTIF(B$2:B97,[1]Cost!$D$5:$D$500),0))=-1,"",INDEX([1]Cost!$D$5:$D$500,MATCH(0,COUNTIF(B$2:B97,[1]Cost!$D$5:$D$500),0)))</f>
        <v/>
      </c>
    </row>
    <row r="99">
      <c r="A99" s="41" t="n">
        <v>0.97</v>
      </c>
      <c r="B99" s="1">
        <f t="array" ref="B99">IF(INDEX([1]Cost!$D$5:$D$500,MATCH(0,COUNTIF(B$2:B98,[1]Cost!$D$5:$D$500),0))=-1,"",INDEX([1]Cost!$D$5:$D$500,MATCH(0,COUNTIF(B$2:B98,[1]Cost!$D$5:$D$500),0)))</f>
        <v/>
      </c>
    </row>
    <row r="100">
      <c r="A100" s="41" t="n">
        <v>0.98</v>
      </c>
      <c r="B100" s="1">
        <f t="array" ref="B100">IF(INDEX([1]Cost!$D$5:$D$500,MATCH(0,COUNTIF(B$2:B99,[1]Cost!$D$5:$D$500),0))=-1,"",INDEX([1]Cost!$D$5:$D$500,MATCH(0,COUNTIF(B$2:B99,[1]Cost!$D$5:$D$500),0)))</f>
        <v/>
      </c>
    </row>
    <row r="101">
      <c r="A101" s="41" t="n">
        <v>0.99</v>
      </c>
      <c r="B101" s="1">
        <f t="array" ref="B101">IF(INDEX([1]Cost!$D$5:$D$500,MATCH(0,COUNTIF(B$2:B100,[1]Cost!$D$5:$D$500),0))=-1,"",INDEX([1]Cost!$D$5:$D$500,MATCH(0,COUNTIF(B$2:B100,[1]Cost!$D$5:$D$500),0)))</f>
        <v/>
      </c>
    </row>
    <row r="102">
      <c r="A102" s="41" t="n">
        <v>1</v>
      </c>
      <c r="B102" s="1">
        <f t="array" ref="B102">IF(INDEX([1]Cost!$D$5:$D$500,MATCH(0,COUNTIF(B$2:B101,[1]Cost!$D$5:$D$500),0))=-1,"",INDEX([1]Cost!$D$5:$D$500,MATCH(0,COUNTIF(B$2:B101,[1]Cost!$D$5:$D$500),0)))</f>
        <v/>
      </c>
    </row>
    <row r="103">
      <c r="A103" s="41" t="n"/>
      <c r="B103" s="1">
        <f t="array" ref="B103">IF(INDEX([1]Cost!$D$5:$D$500,MATCH(0,COUNTIF(B$2:B102,[1]Cost!$D$5:$D$500),0))=-1,"",INDEX([1]Cost!$D$5:$D$500,MATCH(0,COUNTIF(B$2:B102,[1]Cost!$D$5:$D$500),0)))</f>
        <v/>
      </c>
    </row>
    <row r="104">
      <c r="B104" s="1">
        <f t="array" ref="B104">IF(INDEX([1]Cost!$D$5:$D$500,MATCH(0,COUNTIF(B$2:B103,[1]Cost!$D$5:$D$500),0))=-1,"",INDEX([1]Cost!$D$5:$D$500,MATCH(0,COUNTIF(B$2:B103,[1]Cost!$D$5:$D$500),0)))</f>
        <v/>
      </c>
    </row>
    <row r="105">
      <c r="B105" s="1">
        <f t="array" ref="B105">IF(INDEX([1]Cost!$D$5:$D$500,MATCH(0,COUNTIF(B$2:B104,[1]Cost!$D$5:$D$500),0))=-1,"",INDEX([1]Cost!$D$5:$D$500,MATCH(0,COUNTIF(B$2:B104,[1]Cost!$D$5:$D$500),0)))</f>
        <v/>
      </c>
    </row>
    <row r="106">
      <c r="B106" s="1">
        <f t="array" ref="B106">IF(INDEX([1]Cost!$D$5:$D$500,MATCH(0,COUNTIF(B$2:B105,[1]Cost!$D$5:$D$500),0))=-1,"",INDEX([1]Cost!$D$5:$D$500,MATCH(0,COUNTIF(B$2:B105,[1]Cost!$D$5:$D$500),0)))</f>
        <v/>
      </c>
    </row>
    <row r="107">
      <c r="B107" s="1">
        <f t="array" ref="B107">IF(INDEX([1]Cost!$D$5:$D$500,MATCH(0,COUNTIF(B$2:B106,[1]Cost!$D$5:$D$500),0))=-1,"",INDEX([1]Cost!$D$5:$D$500,MATCH(0,COUNTIF(B$2:B106,[1]Cost!$D$5:$D$500),0)))</f>
        <v/>
      </c>
    </row>
    <row r="108">
      <c r="B108" s="1">
        <f t="array" ref="B108">IF(INDEX([1]Cost!$D$5:$D$500,MATCH(0,COUNTIF(B$2:B107,[1]Cost!$D$5:$D$500),0))=-1,"",INDEX([1]Cost!$D$5:$D$500,MATCH(0,COUNTIF(B$2:B107,[1]Cost!$D$5:$D$500),0)))</f>
        <v/>
      </c>
    </row>
    <row r="109">
      <c r="B109" s="1">
        <f t="array" ref="B109">IF(INDEX([1]Cost!$D$5:$D$500,MATCH(0,COUNTIF(B$2:B108,[1]Cost!$D$5:$D$500),0))=-1,"",INDEX([1]Cost!$D$5:$D$500,MATCH(0,COUNTIF(B$2:B108,[1]Cost!$D$5:$D$500),0)))</f>
        <v/>
      </c>
    </row>
    <row r="110">
      <c r="B110" s="1">
        <f t="array" ref="B110">IF(INDEX([1]Cost!$D$5:$D$500,MATCH(0,COUNTIF(B$2:B109,[1]Cost!$D$5:$D$500),0))=-1,"",INDEX([1]Cost!$D$5:$D$500,MATCH(0,COUNTIF(B$2:B109,[1]Cost!$D$5:$D$500),0)))</f>
        <v/>
      </c>
    </row>
    <row r="111">
      <c r="B111" s="1">
        <f t="array" ref="B111">IF(INDEX([1]Cost!$D$5:$D$500,MATCH(0,COUNTIF(B$2:B110,[1]Cost!$D$5:$D$500),0))=-1,"",INDEX([1]Cost!$D$5:$D$500,MATCH(0,COUNTIF(B$2:B110,[1]Cost!$D$5:$D$500),0)))</f>
        <v/>
      </c>
    </row>
    <row r="112">
      <c r="B112" s="1">
        <f t="array" ref="B112">IF(INDEX([1]Cost!$D$5:$D$500,MATCH(0,COUNTIF(B$2:B111,[1]Cost!$D$5:$D$500),0))=-1,"",INDEX([1]Cost!$D$5:$D$500,MATCH(0,COUNTIF(B$2:B111,[1]Cost!$D$5:$D$500),0)))</f>
        <v/>
      </c>
    </row>
    <row r="113">
      <c r="B113" s="1">
        <f t="array" ref="B113">IF(INDEX([1]Cost!$D$5:$D$500,MATCH(0,COUNTIF(B$2:B112,[1]Cost!$D$5:$D$500),0))=-1,"",INDEX([1]Cost!$D$5:$D$500,MATCH(0,COUNTIF(B$2:B112,[1]Cost!$D$5:$D$500),0)))</f>
        <v/>
      </c>
    </row>
    <row r="114">
      <c r="B114" s="1">
        <f t="array" ref="B114">IF(INDEX([1]Cost!$D$5:$D$500,MATCH(0,COUNTIF(B$2:B113,[1]Cost!$D$5:$D$500),0))=-1,"",INDEX([1]Cost!$D$5:$D$500,MATCH(0,COUNTIF(B$2:B113,[1]Cost!$D$5:$D$500),0)))</f>
        <v/>
      </c>
    </row>
    <row r="115">
      <c r="B115" s="1">
        <f t="array" ref="B115">IF(INDEX([1]Cost!$D$5:$D$500,MATCH(0,COUNTIF(B$2:B114,[1]Cost!$D$5:$D$500),0))=-1,"",INDEX([1]Cost!$D$5:$D$500,MATCH(0,COUNTIF(B$2:B114,[1]Cost!$D$5:$D$500),0)))</f>
        <v/>
      </c>
    </row>
    <row r="116">
      <c r="B116" s="1">
        <f t="array" ref="B116">IF(INDEX([1]Cost!$D$5:$D$500,MATCH(0,COUNTIF(B$2:B115,[1]Cost!$D$5:$D$500),0))=-1,"",INDEX([1]Cost!$D$5:$D$500,MATCH(0,COUNTIF(B$2:B115,[1]Cost!$D$5:$D$500),0)))</f>
        <v/>
      </c>
    </row>
    <row r="117">
      <c r="B117" s="1">
        <f t="array" ref="B117">IF(INDEX([1]Cost!$D$5:$D$500,MATCH(0,COUNTIF(B$2:B116,[1]Cost!$D$5:$D$500),0))=-1,"",INDEX([1]Cost!$D$5:$D$500,MATCH(0,COUNTIF(B$2:B116,[1]Cost!$D$5:$D$500),0)))</f>
        <v/>
      </c>
    </row>
    <row r="118">
      <c r="B118" s="1">
        <f t="array" ref="B118">IF(INDEX([1]Cost!$D$5:$D$500,MATCH(0,COUNTIF(B$2:B117,[1]Cost!$D$5:$D$500),0))=-1,"",INDEX([1]Cost!$D$5:$D$500,MATCH(0,COUNTIF(B$2:B117,[1]Cost!$D$5:$D$500),0)))</f>
        <v/>
      </c>
    </row>
    <row r="119">
      <c r="B119" s="1">
        <f t="array" ref="B119">IF(INDEX([1]Cost!$D$5:$D$500,MATCH(0,COUNTIF(B$2:B118,[1]Cost!$D$5:$D$500),0))=-1,"",INDEX([1]Cost!$D$5:$D$500,MATCH(0,COUNTIF(B$2:B118,[1]Cost!$D$5:$D$500),0)))</f>
        <v/>
      </c>
    </row>
    <row r="120">
      <c r="B120" s="1">
        <f t="array" ref="B120">IF(INDEX([1]Cost!$D$5:$D$500,MATCH(0,COUNTIF(B$2:B119,[1]Cost!$D$5:$D$500),0))=-1,"",INDEX([1]Cost!$D$5:$D$500,MATCH(0,COUNTIF(B$2:B119,[1]Cost!$D$5:$D$500),0)))</f>
        <v/>
      </c>
    </row>
    <row r="121">
      <c r="B121" s="1">
        <f t="array" ref="B121">IF(INDEX([1]Cost!$D$5:$D$500,MATCH(0,COUNTIF(B$2:B120,[1]Cost!$D$5:$D$500),0))=-1,"",INDEX([1]Cost!$D$5:$D$500,MATCH(0,COUNTIF(B$2:B120,[1]Cost!$D$5:$D$500),0)))</f>
        <v/>
      </c>
    </row>
    <row r="122">
      <c r="B122" s="1">
        <f t="array" ref="B122">IF(INDEX([1]Cost!$D$5:$D$500,MATCH(0,COUNTIF(B$2:B121,[1]Cost!$D$5:$D$500),0))=-1,"",INDEX([1]Cost!$D$5:$D$500,MATCH(0,COUNTIF(B$2:B121,[1]Cost!$D$5:$D$500),0)))</f>
        <v/>
      </c>
    </row>
    <row r="123">
      <c r="B123" s="1">
        <f t="array" ref="B123">IF(INDEX([1]Cost!$D$5:$D$500,MATCH(0,COUNTIF(B$2:B122,[1]Cost!$D$5:$D$500),0))=-1,"",INDEX([1]Cost!$D$5:$D$500,MATCH(0,COUNTIF(B$2:B122,[1]Cost!$D$5:$D$500),0)))</f>
        <v/>
      </c>
    </row>
    <row r="124">
      <c r="B124" s="1">
        <f t="array" ref="B124">IF(INDEX([1]Cost!$D$5:$D$500,MATCH(0,COUNTIF(B$2:B123,[1]Cost!$D$5:$D$500),0))=-1,"",INDEX([1]Cost!$D$5:$D$500,MATCH(0,COUNTIF(B$2:B123,[1]Cost!$D$5:$D$500),0)))</f>
        <v/>
      </c>
    </row>
    <row r="125">
      <c r="B125" s="1">
        <f t="array" ref="B125">IF(INDEX([1]Cost!$D$5:$D$500,MATCH(0,COUNTIF(B$2:B124,[1]Cost!$D$5:$D$500),0))=-1,"",INDEX([1]Cost!$D$5:$D$500,MATCH(0,COUNTIF(B$2:B124,[1]Cost!$D$5:$D$500),0)))</f>
        <v/>
      </c>
    </row>
    <row r="126">
      <c r="B126" s="1">
        <f t="array" ref="B126">IF(INDEX([1]Cost!$D$5:$D$500,MATCH(0,COUNTIF(B$2:B125,[1]Cost!$D$5:$D$500),0))=-1,"",INDEX([1]Cost!$D$5:$D$500,MATCH(0,COUNTIF(B$2:B125,[1]Cost!$D$5:$D$500),0)))</f>
        <v/>
      </c>
    </row>
    <row r="127">
      <c r="B127" s="1">
        <f t="array" ref="B127">IF(INDEX([1]Cost!$D$5:$D$500,MATCH(0,COUNTIF(B$2:B126,[1]Cost!$D$5:$D$500),0))=-1,"",INDEX([1]Cost!$D$5:$D$500,MATCH(0,COUNTIF(B$2:B126,[1]Cost!$D$5:$D$500),0)))</f>
        <v/>
      </c>
    </row>
    <row r="128">
      <c r="B128" s="1">
        <f t="array" ref="B128">IF(INDEX([1]Cost!$D$5:$D$500,MATCH(0,COUNTIF(B$2:B127,[1]Cost!$D$5:$D$500),0))=-1,"",INDEX([1]Cost!$D$5:$D$500,MATCH(0,COUNTIF(B$2:B127,[1]Cost!$D$5:$D$500),0)))</f>
        <v/>
      </c>
    </row>
    <row r="129">
      <c r="B129" s="1">
        <f t="array" ref="B129">IF(INDEX([1]Cost!$D$5:$D$500,MATCH(0,COUNTIF(B$2:B128,[1]Cost!$D$5:$D$500),0))=-1,"",INDEX([1]Cost!$D$5:$D$500,MATCH(0,COUNTIF(B$2:B128,[1]Cost!$D$5:$D$500),0)))</f>
        <v/>
      </c>
    </row>
    <row r="130">
      <c r="B130" s="1">
        <f t="array" ref="B130">IF(INDEX([1]Cost!$D$5:$D$500,MATCH(0,COUNTIF(B$2:B129,[1]Cost!$D$5:$D$500),0))=-1,"",INDEX([1]Cost!$D$5:$D$500,MATCH(0,COUNTIF(B$2:B129,[1]Cost!$D$5:$D$500),0)))</f>
        <v/>
      </c>
    </row>
    <row r="131">
      <c r="B131" s="1">
        <f t="array" ref="B131">IF(INDEX([1]Cost!$D$5:$D$500,MATCH(0,COUNTIF(B$2:B130,[1]Cost!$D$5:$D$500),0))=-1,"",INDEX([1]Cost!$D$5:$D$500,MATCH(0,COUNTIF(B$2:B130,[1]Cost!$D$5:$D$500),0)))</f>
        <v/>
      </c>
    </row>
    <row r="132">
      <c r="B132" s="1">
        <f t="array" ref="B132">IF(INDEX([1]Cost!$D$5:$D$500,MATCH(0,COUNTIF(B$2:B131,[1]Cost!$D$5:$D$500),0))=-1,"",INDEX([1]Cost!$D$5:$D$500,MATCH(0,COUNTIF(B$2:B131,[1]Cost!$D$5:$D$500),0)))</f>
        <v/>
      </c>
    </row>
    <row r="133">
      <c r="B133" s="1">
        <f t="array" ref="B133">IF(INDEX([1]Cost!$D$5:$D$500,MATCH(0,COUNTIF(B$2:B132,[1]Cost!$D$5:$D$500),0))=-1,"",INDEX([1]Cost!$D$5:$D$500,MATCH(0,COUNTIF(B$2:B132,[1]Cost!$D$5:$D$500),0)))</f>
        <v/>
      </c>
    </row>
    <row r="134">
      <c r="B134" s="1">
        <f t="array" ref="B134">IF(INDEX([1]Cost!$D$5:$D$500,MATCH(0,COUNTIF(B$2:B133,[1]Cost!$D$5:$D$500),0))=-1,"",INDEX([1]Cost!$D$5:$D$500,MATCH(0,COUNTIF(B$2:B133,[1]Cost!$D$5:$D$500),0)))</f>
        <v/>
      </c>
    </row>
    <row r="135">
      <c r="B135" s="1">
        <f t="array" ref="B135">IF(INDEX([1]Cost!$D$5:$D$500,MATCH(0,COUNTIF(B$2:B134,[1]Cost!$D$5:$D$500),0))=-1,"",INDEX([1]Cost!$D$5:$D$500,MATCH(0,COUNTIF(B$2:B134,[1]Cost!$D$5:$D$500),0)))</f>
        <v/>
      </c>
    </row>
    <row r="136">
      <c r="B136" s="1">
        <f t="array" ref="B136">IF(INDEX([1]Cost!$D$5:$D$500,MATCH(0,COUNTIF(B$2:B135,[1]Cost!$D$5:$D$500),0))=-1,"",INDEX([1]Cost!$D$5:$D$500,MATCH(0,COUNTIF(B$2:B135,[1]Cost!$D$5:$D$500),0)))</f>
        <v/>
      </c>
    </row>
    <row r="137">
      <c r="B137" s="1">
        <f t="array" ref="B137">IF(INDEX([1]Cost!$D$5:$D$500,MATCH(0,COUNTIF(B$2:B136,[1]Cost!$D$5:$D$500),0))=-1,"",INDEX([1]Cost!$D$5:$D$500,MATCH(0,COUNTIF(B$2:B136,[1]Cost!$D$5:$D$500),0)))</f>
        <v/>
      </c>
    </row>
    <row r="138">
      <c r="B138" s="1">
        <f t="array" ref="B138">IF(INDEX([1]Cost!$D$5:$D$500,MATCH(0,COUNTIF(B$2:B137,[1]Cost!$D$5:$D$500),0))=-1,"",INDEX([1]Cost!$D$5:$D$500,MATCH(0,COUNTIF(B$2:B137,[1]Cost!$D$5:$D$500),0)))</f>
        <v/>
      </c>
    </row>
    <row r="139">
      <c r="B139" s="1">
        <f t="array" ref="B139">IF(INDEX([1]Cost!$D$5:$D$500,MATCH(0,COUNTIF(B$2:B138,[1]Cost!$D$5:$D$500),0))=-1,"",INDEX([1]Cost!$D$5:$D$500,MATCH(0,COUNTIF(B$2:B138,[1]Cost!$D$5:$D$500),0)))</f>
        <v/>
      </c>
    </row>
    <row r="140">
      <c r="B140" s="1">
        <f t="array" ref="B140">IF(INDEX([1]Cost!$D$5:$D$500,MATCH(0,COUNTIF(B$2:B139,[1]Cost!$D$5:$D$500),0))=-1,"",INDEX([1]Cost!$D$5:$D$500,MATCH(0,COUNTIF(B$2:B139,[1]Cost!$D$5:$D$500),0)))</f>
        <v/>
      </c>
    </row>
    <row r="141">
      <c r="B141" s="1">
        <f t="array" ref="B141">IF(INDEX([1]Cost!$D$5:$D$500,MATCH(0,COUNTIF(B$2:B140,[1]Cost!$D$5:$D$500),0))=-1,"",INDEX([1]Cost!$D$5:$D$500,MATCH(0,COUNTIF(B$2:B140,[1]Cost!$D$5:$D$500),0)))</f>
        <v/>
      </c>
    </row>
    <row r="142">
      <c r="B142" s="1">
        <f t="array" ref="B142">IF(INDEX([1]Cost!$D$5:$D$500,MATCH(0,COUNTIF(B$2:B141,[1]Cost!$D$5:$D$500),0))=-1,"",INDEX([1]Cost!$D$5:$D$500,MATCH(0,COUNTIF(B$2:B141,[1]Cost!$D$5:$D$500),0)))</f>
        <v/>
      </c>
    </row>
    <row r="143">
      <c r="B143" s="1">
        <f t="array" ref="B143">IF(INDEX([1]Cost!$D$5:$D$500,MATCH(0,COUNTIF(B$2:B142,[1]Cost!$D$5:$D$500),0))=-1,"",INDEX([1]Cost!$D$5:$D$500,MATCH(0,COUNTIF(B$2:B142,[1]Cost!$D$5:$D$500),0)))</f>
        <v/>
      </c>
    </row>
    <row r="144">
      <c r="B144" s="1">
        <f t="array" ref="B144">IF(INDEX([1]Cost!$D$5:$D$500,MATCH(0,COUNTIF(B$2:B143,[1]Cost!$D$5:$D$500),0))=-1,"",INDEX([1]Cost!$D$5:$D$500,MATCH(0,COUNTIF(B$2:B143,[1]Cost!$D$5:$D$500),0)))</f>
        <v/>
      </c>
    </row>
    <row r="145">
      <c r="B145" s="1">
        <f t="array" ref="B145">IF(INDEX([1]Cost!$D$5:$D$500,MATCH(0,COUNTIF(B$2:B144,[1]Cost!$D$5:$D$500),0))=-1,"",INDEX([1]Cost!$D$5:$D$500,MATCH(0,COUNTIF(B$2:B144,[1]Cost!$D$5:$D$500),0)))</f>
        <v/>
      </c>
    </row>
    <row r="146">
      <c r="B146" s="1">
        <f t="array" ref="B146">IF(INDEX([1]Cost!$D$5:$D$500,MATCH(0,COUNTIF(B$2:B145,[1]Cost!$D$5:$D$500),0))=-1,"",INDEX([1]Cost!$D$5:$D$500,MATCH(0,COUNTIF(B$2:B145,[1]Cost!$D$5:$D$500),0)))</f>
        <v/>
      </c>
    </row>
    <row r="147">
      <c r="B147" s="1">
        <f t="array" ref="B147">IF(INDEX([1]Cost!$D$5:$D$500,MATCH(0,COUNTIF(B$2:B146,[1]Cost!$D$5:$D$500),0))=-1,"",INDEX([1]Cost!$D$5:$D$500,MATCH(0,COUNTIF(B$2:B146,[1]Cost!$D$5:$D$500),0)))</f>
        <v/>
      </c>
    </row>
    <row r="148">
      <c r="B148" s="1">
        <f t="array" ref="B148">IF(INDEX([1]Cost!$D$5:$D$500,MATCH(0,COUNTIF(B$2:B147,[1]Cost!$D$5:$D$500),0))=-1,"",INDEX([1]Cost!$D$5:$D$500,MATCH(0,COUNTIF(B$2:B147,[1]Cost!$D$5:$D$500),0)))</f>
        <v/>
      </c>
    </row>
    <row r="149">
      <c r="B149" s="1">
        <f t="array" ref="B149">IF(INDEX([1]Cost!$D$5:$D$500,MATCH(0,COUNTIF(B$2:B148,[1]Cost!$D$5:$D$500),0))=-1,"",INDEX([1]Cost!$D$5:$D$500,MATCH(0,COUNTIF(B$2:B148,[1]Cost!$D$5:$D$500),0)))</f>
        <v/>
      </c>
    </row>
    <row r="150">
      <c r="B150" s="1">
        <f t="array" ref="B150">IF(INDEX([1]Cost!$D$5:$D$500,MATCH(0,COUNTIF(B$2:B149,[1]Cost!$D$5:$D$500),0))=-1,"",INDEX([1]Cost!$D$5:$D$500,MATCH(0,COUNTIF(B$2:B149,[1]Cost!$D$5:$D$500),0)))</f>
        <v/>
      </c>
    </row>
    <row r="151">
      <c r="B151" s="1">
        <f t="array" ref="B151">IF(INDEX([1]Cost!$D$5:$D$500,MATCH(0,COUNTIF(B$2:B150,[1]Cost!$D$5:$D$500),0))=-1,"",INDEX([1]Cost!$D$5:$D$500,MATCH(0,COUNTIF(B$2:B150,[1]Cost!$D$5:$D$500),0)))</f>
        <v/>
      </c>
    </row>
    <row r="152">
      <c r="B152" s="1">
        <f t="array" ref="B152">IF(INDEX([1]Cost!$D$5:$D$500,MATCH(0,COUNTIF(B$2:B151,[1]Cost!$D$5:$D$500),0))=-1,"",INDEX([1]Cost!$D$5:$D$500,MATCH(0,COUNTIF(B$2:B151,[1]Cost!$D$5:$D$500),0)))</f>
        <v/>
      </c>
    </row>
    <row r="153">
      <c r="B153" s="1">
        <f t="array" ref="B153">IF(INDEX([1]Cost!$D$5:$D$500,MATCH(0,COUNTIF(B$2:B152,[1]Cost!$D$5:$D$500),0))=-1,"",INDEX([1]Cost!$D$5:$D$500,MATCH(0,COUNTIF(B$2:B152,[1]Cost!$D$5:$D$500),0)))</f>
        <v/>
      </c>
    </row>
    <row r="154">
      <c r="B154" s="1">
        <f t="array" ref="B154">IF(INDEX([1]Cost!$D$5:$D$500,MATCH(0,COUNTIF(B$2:B153,[1]Cost!$D$5:$D$500),0))=-1,"",INDEX([1]Cost!$D$5:$D$500,MATCH(0,COUNTIF(B$2:B153,[1]Cost!$D$5:$D$500),0)))</f>
        <v/>
      </c>
    </row>
    <row r="155">
      <c r="B155" s="1">
        <f t="array" ref="B155">IF(INDEX([1]Cost!$D$5:$D$500,MATCH(0,COUNTIF(B$2:B154,[1]Cost!$D$5:$D$500),0))=-1,"",INDEX([1]Cost!$D$5:$D$500,MATCH(0,COUNTIF(B$2:B154,[1]Cost!$D$5:$D$500),0)))</f>
        <v/>
      </c>
    </row>
    <row r="156">
      <c r="B156" s="1">
        <f t="array" ref="B156">IF(INDEX([1]Cost!$D$5:$D$500,MATCH(0,COUNTIF(B$2:B155,[1]Cost!$D$5:$D$500),0))=-1,"",INDEX([1]Cost!$D$5:$D$500,MATCH(0,COUNTIF(B$2:B155,[1]Cost!$D$5:$D$500),0)))</f>
        <v/>
      </c>
    </row>
    <row r="157">
      <c r="B157" s="1">
        <f t="array" ref="B157">IF(INDEX([1]Cost!$D$5:$D$500,MATCH(0,COUNTIF(B$2:B156,[1]Cost!$D$5:$D$500),0))=-1,"",INDEX([1]Cost!$D$5:$D$500,MATCH(0,COUNTIF(B$2:B156,[1]Cost!$D$5:$D$500),0)))</f>
        <v/>
      </c>
    </row>
    <row r="158">
      <c r="B158" s="1">
        <f t="array" ref="B158">IF(INDEX([1]Cost!$D$5:$D$500,MATCH(0,COUNTIF(B$2:B157,[1]Cost!$D$5:$D$500),0))=-1,"",INDEX([1]Cost!$D$5:$D$500,MATCH(0,COUNTIF(B$2:B157,[1]Cost!$D$5:$D$500),0)))</f>
        <v/>
      </c>
    </row>
    <row r="159">
      <c r="B159" s="1">
        <f t="array" ref="B159">IF(INDEX([1]Cost!$D$5:$D$500,MATCH(0,COUNTIF(B$2:B158,[1]Cost!$D$5:$D$500),0))=-1,"",INDEX([1]Cost!$D$5:$D$500,MATCH(0,COUNTIF(B$2:B158,[1]Cost!$D$5:$D$500),0)))</f>
        <v/>
      </c>
    </row>
    <row r="160">
      <c r="B160" s="1">
        <f t="array" ref="B160">IF(INDEX([1]Cost!$D$5:$D$500,MATCH(0,COUNTIF(B$2:B159,[1]Cost!$D$5:$D$500),0))=-1,"",INDEX([1]Cost!$D$5:$D$500,MATCH(0,COUNTIF(B$2:B159,[1]Cost!$D$5:$D$500),0)))</f>
        <v/>
      </c>
    </row>
    <row r="161">
      <c r="B161" s="1">
        <f t="array" ref="B161">IF(INDEX([1]Cost!$D$5:$D$500,MATCH(0,COUNTIF(B$2:B160,[1]Cost!$D$5:$D$500),0))=-1,"",INDEX([1]Cost!$D$5:$D$500,MATCH(0,COUNTIF(B$2:B160,[1]Cost!$D$5:$D$500),0)))</f>
        <v/>
      </c>
    </row>
    <row r="162">
      <c r="B162" s="1">
        <f t="array" ref="B162">IF(INDEX([1]Cost!$D$5:$D$500,MATCH(0,COUNTIF(B$2:B161,[1]Cost!$D$5:$D$500),0))=-1,"",INDEX([1]Cost!$D$5:$D$500,MATCH(0,COUNTIF(B$2:B161,[1]Cost!$D$5:$D$500),0)))</f>
        <v/>
      </c>
    </row>
    <row r="163">
      <c r="B163" s="1">
        <f t="array" ref="B163">IF(INDEX([1]Cost!$D$5:$D$500,MATCH(0,COUNTIF(B$2:B162,[1]Cost!$D$5:$D$500),0))=-1,"",INDEX([1]Cost!$D$5:$D$500,MATCH(0,COUNTIF(B$2:B162,[1]Cost!$D$5:$D$500),0)))</f>
        <v/>
      </c>
    </row>
    <row r="164">
      <c r="B164" s="1">
        <f t="array" ref="B164">IF(INDEX([1]Cost!$D$5:$D$500,MATCH(0,COUNTIF(B$2:B163,[1]Cost!$D$5:$D$500),0))=-1,"",INDEX([1]Cost!$D$5:$D$500,MATCH(0,COUNTIF(B$2:B163,[1]Cost!$D$5:$D$500),0)))</f>
        <v/>
      </c>
    </row>
    <row r="165">
      <c r="B165" s="1">
        <f t="array" ref="B165">IF(INDEX([1]Cost!$D$5:$D$500,MATCH(0,COUNTIF(B$2:B164,[1]Cost!$D$5:$D$500),0))=-1,"",INDEX([1]Cost!$D$5:$D$500,MATCH(0,COUNTIF(B$2:B164,[1]Cost!$D$5:$D$500),0)))</f>
        <v/>
      </c>
    </row>
    <row r="166">
      <c r="B166" s="1">
        <f t="array" ref="B166">IF(INDEX([1]Cost!$D$5:$D$500,MATCH(0,COUNTIF(B$2:B165,[1]Cost!$D$5:$D$500),0))=-1,"",INDEX([1]Cost!$D$5:$D$500,MATCH(0,COUNTIF(B$2:B165,[1]Cost!$D$5:$D$500),0)))</f>
        <v/>
      </c>
    </row>
    <row r="167">
      <c r="B167" s="1">
        <f t="array" ref="B167">IF(INDEX([1]Cost!$D$5:$D$500,MATCH(0,COUNTIF(B$2:B166,[1]Cost!$D$5:$D$500),0))=-1,"",INDEX([1]Cost!$D$5:$D$500,MATCH(0,COUNTIF(B$2:B166,[1]Cost!$D$5:$D$500),0)))</f>
        <v/>
      </c>
    </row>
    <row r="168">
      <c r="B168" s="1">
        <f t="array" ref="B168">IF(INDEX([1]Cost!$D$5:$D$500,MATCH(0,COUNTIF(B$2:B167,[1]Cost!$D$5:$D$500),0))=-1,"",INDEX([1]Cost!$D$5:$D$500,MATCH(0,COUNTIF(B$2:B167,[1]Cost!$D$5:$D$500),0)))</f>
        <v/>
      </c>
    </row>
    <row r="169">
      <c r="B169" s="1">
        <f t="array" ref="B169">IF(INDEX([1]Cost!$D$5:$D$500,MATCH(0,COUNTIF(B$2:B168,[1]Cost!$D$5:$D$500),0))=-1,"",INDEX([1]Cost!$D$5:$D$500,MATCH(0,COUNTIF(B$2:B168,[1]Cost!$D$5:$D$500),0)))</f>
        <v/>
      </c>
    </row>
    <row r="170">
      <c r="B170" s="1">
        <f t="array" ref="B170">IF(INDEX([1]Cost!$D$5:$D$500,MATCH(0,COUNTIF(B$2:B169,[1]Cost!$D$5:$D$500),0))=-1,"",INDEX([1]Cost!$D$5:$D$500,MATCH(0,COUNTIF(B$2:B169,[1]Cost!$D$5:$D$500),0)))</f>
        <v/>
      </c>
    </row>
    <row r="171">
      <c r="B171" s="1">
        <f t="array" ref="B171">IF(INDEX([1]Cost!$D$5:$D$500,MATCH(0,COUNTIF(B$2:B170,[1]Cost!$D$5:$D$500),0))=-1,"",INDEX([1]Cost!$D$5:$D$500,MATCH(0,COUNTIF(B$2:B170,[1]Cost!$D$5:$D$500),0)))</f>
        <v/>
      </c>
    </row>
    <row r="172">
      <c r="B172" s="1">
        <f t="array" ref="B172">IF(INDEX([1]Cost!$D$5:$D$500,MATCH(0,COUNTIF(B$2:B171,[1]Cost!$D$5:$D$500),0))=-1,"",INDEX([1]Cost!$D$5:$D$500,MATCH(0,COUNTIF(B$2:B171,[1]Cost!$D$5:$D$500),0)))</f>
        <v/>
      </c>
    </row>
    <row r="173">
      <c r="B173" s="1">
        <f t="array" ref="B173">IF(INDEX([1]Cost!$D$5:$D$500,MATCH(0,COUNTIF(B$2:B172,[1]Cost!$D$5:$D$500),0))=-1,"",INDEX([1]Cost!$D$5:$D$500,MATCH(0,COUNTIF(B$2:B172,[1]Cost!$D$5:$D$500),0)))</f>
        <v/>
      </c>
    </row>
    <row r="174">
      <c r="B174" s="1">
        <f t="array" ref="B174">IF(INDEX([1]Cost!$D$5:$D$500,MATCH(0,COUNTIF(B$2:B173,[1]Cost!$D$5:$D$500),0))=-1,"",INDEX([1]Cost!$D$5:$D$500,MATCH(0,COUNTIF(B$2:B173,[1]Cost!$D$5:$D$500),0)))</f>
        <v/>
      </c>
    </row>
    <row r="175">
      <c r="B175" s="1">
        <f t="array" ref="B175">IF(INDEX([1]Cost!$D$5:$D$500,MATCH(0,COUNTIF(B$2:B174,[1]Cost!$D$5:$D$500),0))=-1,"",INDEX([1]Cost!$D$5:$D$500,MATCH(0,COUNTIF(B$2:B174,[1]Cost!$D$5:$D$500),0)))</f>
        <v/>
      </c>
    </row>
    <row r="176">
      <c r="B176" s="1">
        <f t="array" ref="B176">IF(INDEX([1]Cost!$D$5:$D$500,MATCH(0,COUNTIF(B$2:B175,[1]Cost!$D$5:$D$500),0))=-1,"",INDEX([1]Cost!$D$5:$D$500,MATCH(0,COUNTIF(B$2:B175,[1]Cost!$D$5:$D$500),0)))</f>
        <v/>
      </c>
    </row>
    <row r="177">
      <c r="B177" s="1">
        <f t="array" ref="B177">IF(INDEX([1]Cost!$D$5:$D$500,MATCH(0,COUNTIF(B$2:B176,[1]Cost!$D$5:$D$500),0))=-1,"",INDEX([1]Cost!$D$5:$D$500,MATCH(0,COUNTIF(B$2:B176,[1]Cost!$D$5:$D$500),0)))</f>
        <v/>
      </c>
    </row>
    <row r="178">
      <c r="B178" s="1">
        <f t="array" ref="B178">IF(INDEX([1]Cost!$D$5:$D$500,MATCH(0,COUNTIF(B$2:B177,[1]Cost!$D$5:$D$500),0))=-1,"",INDEX([1]Cost!$D$5:$D$500,MATCH(0,COUNTIF(B$2:B177,[1]Cost!$D$5:$D$500),0)))</f>
        <v/>
      </c>
    </row>
    <row r="179">
      <c r="B179" s="1">
        <f t="array" ref="B179">IF(INDEX([1]Cost!$D$5:$D$500,MATCH(0,COUNTIF(B$2:B178,[1]Cost!$D$5:$D$500),0))=-1,"",INDEX([1]Cost!$D$5:$D$500,MATCH(0,COUNTIF(B$2:B178,[1]Cost!$D$5:$D$500),0)))</f>
        <v/>
      </c>
    </row>
    <row r="180">
      <c r="B180" s="1">
        <f t="array" ref="B180">IF(INDEX([1]Cost!$D$5:$D$500,MATCH(0,COUNTIF(B$2:B179,[1]Cost!$D$5:$D$500),0))=-1,"",INDEX([1]Cost!$D$5:$D$500,MATCH(0,COUNTIF(B$2:B179,[1]Cost!$D$5:$D$500),0)))</f>
        <v/>
      </c>
    </row>
    <row r="181">
      <c r="B181" s="1">
        <f t="array" ref="B181">IF(INDEX([1]Cost!$D$5:$D$500,MATCH(0,COUNTIF(B$2:B180,[1]Cost!$D$5:$D$500),0))=-1,"",INDEX([1]Cost!$D$5:$D$500,MATCH(0,COUNTIF(B$2:B180,[1]Cost!$D$5:$D$500),0)))</f>
        <v/>
      </c>
    </row>
    <row r="182">
      <c r="B182" s="1">
        <f t="array" ref="B182">IF(INDEX([1]Cost!$D$5:$D$500,MATCH(0,COUNTIF(B$2:B181,[1]Cost!$D$5:$D$500),0))=-1,"",INDEX([1]Cost!$D$5:$D$500,MATCH(0,COUNTIF(B$2:B181,[1]Cost!$D$5:$D$500),0)))</f>
        <v/>
      </c>
    </row>
    <row r="183">
      <c r="B183" s="1">
        <f t="array" ref="B183">IF(INDEX([1]Cost!$D$5:$D$500,MATCH(0,COUNTIF(B$2:B182,[1]Cost!$D$5:$D$500),0))=-1,"",INDEX([1]Cost!$D$5:$D$500,MATCH(0,COUNTIF(B$2:B182,[1]Cost!$D$5:$D$500),0)))</f>
        <v/>
      </c>
    </row>
    <row r="184">
      <c r="B184" s="1">
        <f t="array" ref="B184">IF(INDEX([1]Cost!$D$5:$D$500,MATCH(0,COUNTIF(B$2:B183,[1]Cost!$D$5:$D$500),0))=-1,"",INDEX([1]Cost!$D$5:$D$500,MATCH(0,COUNTIF(B$2:B183,[1]Cost!$D$5:$D$500),0)))</f>
        <v/>
      </c>
    </row>
    <row r="185">
      <c r="B185" s="1">
        <f t="array" ref="B185">IF(INDEX([1]Cost!$D$5:$D$500,MATCH(0,COUNTIF(B$2:B184,[1]Cost!$D$5:$D$500),0))=-1,"",INDEX([1]Cost!$D$5:$D$500,MATCH(0,COUNTIF(B$2:B184,[1]Cost!$D$5:$D$500),0)))</f>
        <v/>
      </c>
    </row>
    <row r="186">
      <c r="B186" s="1">
        <f t="array" ref="B186">IF(INDEX([1]Cost!$D$5:$D$500,MATCH(0,COUNTIF(B$2:B185,[1]Cost!$D$5:$D$500),0))=-1,"",INDEX([1]Cost!$D$5:$D$500,MATCH(0,COUNTIF(B$2:B185,[1]Cost!$D$5:$D$500),0)))</f>
        <v/>
      </c>
    </row>
    <row r="187">
      <c r="B187" s="1">
        <f t="array" ref="B187">IF(INDEX([1]Cost!$D$5:$D$500,MATCH(0,COUNTIF(B$2:B186,[1]Cost!$D$5:$D$500),0))=-1,"",INDEX([1]Cost!$D$5:$D$500,MATCH(0,COUNTIF(B$2:B186,[1]Cost!$D$5:$D$500),0)))</f>
        <v/>
      </c>
    </row>
    <row r="188">
      <c r="B188" s="1">
        <f t="array" ref="B188">IF(INDEX([1]Cost!$D$5:$D$500,MATCH(0,COUNTIF(B$2:B187,[1]Cost!$D$5:$D$500),0))=-1,"",INDEX([1]Cost!$D$5:$D$500,MATCH(0,COUNTIF(B$2:B187,[1]Cost!$D$5:$D$500),0)))</f>
        <v/>
      </c>
    </row>
    <row r="189">
      <c r="B189" s="1">
        <f t="array" ref="B189">IF(INDEX([1]Cost!$D$5:$D$500,MATCH(0,COUNTIF(B$2:B188,[1]Cost!$D$5:$D$500),0))=-1,"",INDEX([1]Cost!$D$5:$D$500,MATCH(0,COUNTIF(B$2:B188,[1]Cost!$D$5:$D$500),0)))</f>
        <v/>
      </c>
    </row>
    <row r="190">
      <c r="B190" s="1">
        <f t="array" ref="B190">IF(INDEX([1]Cost!$D$5:$D$500,MATCH(0,COUNTIF(B$2:B189,[1]Cost!$D$5:$D$500),0))=-1,"",INDEX([1]Cost!$D$5:$D$500,MATCH(0,COUNTIF(B$2:B189,[1]Cost!$D$5:$D$500),0)))</f>
        <v/>
      </c>
    </row>
    <row r="191">
      <c r="B191" s="1">
        <f t="array" ref="B191">IF(INDEX([1]Cost!$D$5:$D$500,MATCH(0,COUNTIF(B$2:B190,[1]Cost!$D$5:$D$500),0))=-1,"",INDEX([1]Cost!$D$5:$D$500,MATCH(0,COUNTIF(B$2:B190,[1]Cost!$D$5:$D$500),0)))</f>
        <v/>
      </c>
    </row>
    <row r="192">
      <c r="B192" s="1">
        <f t="array" ref="B192">IF(INDEX([1]Cost!$D$5:$D$500,MATCH(0,COUNTIF(B$2:B191,[1]Cost!$D$5:$D$500),0))=-1,"",INDEX([1]Cost!$D$5:$D$500,MATCH(0,COUNTIF(B$2:B191,[1]Cost!$D$5:$D$500),0)))</f>
        <v/>
      </c>
    </row>
    <row r="193">
      <c r="B193" s="1">
        <f t="array" ref="B193">IF(INDEX([1]Cost!$D$5:$D$500,MATCH(0,COUNTIF(B$2:B192,[1]Cost!$D$5:$D$500),0))=-1,"",INDEX([1]Cost!$D$5:$D$500,MATCH(0,COUNTIF(B$2:B192,[1]Cost!$D$5:$D$500),0)))</f>
        <v/>
      </c>
    </row>
    <row r="194">
      <c r="B194" s="1">
        <f t="array" ref="B194">IF(INDEX([1]Cost!$D$5:$D$500,MATCH(0,COUNTIF(B$2:B193,[1]Cost!$D$5:$D$500),0))=-1,"",INDEX([1]Cost!$D$5:$D$500,MATCH(0,COUNTIF(B$2:B193,[1]Cost!$D$5:$D$500),0)))</f>
        <v/>
      </c>
    </row>
    <row r="195">
      <c r="B195" s="1">
        <f t="array" ref="B195">IF(INDEX([1]Cost!$D$5:$D$500,MATCH(0,COUNTIF(B$2:B194,[1]Cost!$D$5:$D$500),0))=-1,"",INDEX([1]Cost!$D$5:$D$500,MATCH(0,COUNTIF(B$2:B194,[1]Cost!$D$5:$D$500),0)))</f>
        <v/>
      </c>
    </row>
    <row r="196">
      <c r="B196" s="1">
        <f t="array" ref="B196">IF(INDEX([1]Cost!$D$5:$D$500,MATCH(0,COUNTIF(B$2:B195,[1]Cost!$D$5:$D$500),0))=-1,"",INDEX([1]Cost!$D$5:$D$500,MATCH(0,COUNTIF(B$2:B195,[1]Cost!$D$5:$D$500),0)))</f>
        <v/>
      </c>
    </row>
    <row r="197">
      <c r="B197" s="1">
        <f t="array" ref="B197">IF(INDEX([1]Cost!$D$5:$D$500,MATCH(0,COUNTIF(B$2:B196,[1]Cost!$D$5:$D$500),0))=-1,"",INDEX([1]Cost!$D$5:$D$500,MATCH(0,COUNTIF(B$2:B196,[1]Cost!$D$5:$D$500),0)))</f>
        <v/>
      </c>
    </row>
    <row r="198">
      <c r="B198" s="1">
        <f t="array" ref="B198">IF(INDEX([1]Cost!$D$5:$D$500,MATCH(0,COUNTIF(B$2:B197,[1]Cost!$D$5:$D$500),0))=-1,"",INDEX([1]Cost!$D$5:$D$500,MATCH(0,COUNTIF(B$2:B197,[1]Cost!$D$5:$D$500),0)))</f>
        <v/>
      </c>
    </row>
    <row r="199">
      <c r="B199" s="1">
        <f t="array" ref="B199">IF(INDEX([1]Cost!$D$5:$D$500,MATCH(0,COUNTIF(B$2:B198,[1]Cost!$D$5:$D$500),0))=-1,"",INDEX([1]Cost!$D$5:$D$500,MATCH(0,COUNTIF(B$2:B198,[1]Cost!$D$5:$D$500),0)))</f>
        <v/>
      </c>
    </row>
    <row r="200">
      <c r="B200" s="1">
        <f t="array" ref="B200">IF(INDEX([1]Cost!$D$5:$D$500,MATCH(0,COUNTIF(B$2:B199,[1]Cost!$D$5:$D$500),0))=-1,"",INDEX([1]Cost!$D$5:$D$500,MATCH(0,COUNTIF(B$2:B199,[1]Cost!$D$5:$D$500),0)))</f>
        <v/>
      </c>
    </row>
    <row r="201">
      <c r="B201" s="1">
        <f t="array" ref="B201">IF(INDEX([1]Cost!$D$5:$D$500,MATCH(0,COUNTIF(B$2:B200,[1]Cost!$D$5:$D$500),0))=-1,"",INDEX([1]Cost!$D$5:$D$500,MATCH(0,COUNTIF(B$2:B200,[1]Cost!$D$5:$D$500),0)))</f>
        <v/>
      </c>
    </row>
    <row r="202">
      <c r="B202" s="1">
        <f t="array" ref="B202">IF(INDEX([1]Cost!$D$5:$D$500,MATCH(0,COUNTIF(B$2:B201,[1]Cost!$D$5:$D$500),0))=-1,"",INDEX([1]Cost!$D$5:$D$500,MATCH(0,COUNTIF(B$2:B201,[1]Cost!$D$5:$D$500),0)))</f>
        <v/>
      </c>
    </row>
    <row r="203">
      <c r="B203" s="1">
        <f t="array" ref="B203">IF(INDEX([1]Cost!$D$5:$D$500,MATCH(0,COUNTIF(B$2:B202,[1]Cost!$D$5:$D$500),0))=-1,"",INDEX([1]Cost!$D$5:$D$500,MATCH(0,COUNTIF(B$2:B202,[1]Cost!$D$5:$D$500),0)))</f>
        <v/>
      </c>
    </row>
    <row r="204">
      <c r="B204" s="1">
        <f t="array" ref="B204">IF(INDEX([1]Cost!$D$5:$D$500,MATCH(0,COUNTIF(B$2:B203,[1]Cost!$D$5:$D$500),0))=-1,"",INDEX([1]Cost!$D$5:$D$500,MATCH(0,COUNTIF(B$2:B203,[1]Cost!$D$5:$D$500),0)))</f>
        <v/>
      </c>
    </row>
    <row r="205">
      <c r="B205" s="1">
        <f t="array" ref="B205">IF(INDEX([1]Cost!$D$5:$D$500,MATCH(0,COUNTIF(B$2:B204,[1]Cost!$D$5:$D$500),0))=-1,"",INDEX([1]Cost!$D$5:$D$500,MATCH(0,COUNTIF(B$2:B204,[1]Cost!$D$5:$D$500),0)))</f>
        <v/>
      </c>
    </row>
    <row r="206">
      <c r="B206" s="1">
        <f t="array" ref="B206">IF(INDEX([1]Cost!$D$5:$D$500,MATCH(0,COUNTIF(B$2:B205,[1]Cost!$D$5:$D$500),0))=-1,"",INDEX([1]Cost!$D$5:$D$500,MATCH(0,COUNTIF(B$2:B205,[1]Cost!$D$5:$D$500),0)))</f>
        <v/>
      </c>
    </row>
    <row r="207">
      <c r="B207" s="1">
        <f t="array" ref="B207">IF(INDEX([1]Cost!$D$5:$D$500,MATCH(0,COUNTIF(B$2:B206,[1]Cost!$D$5:$D$500),0))=-1,"",INDEX([1]Cost!$D$5:$D$500,MATCH(0,COUNTIF(B$2:B206,[1]Cost!$D$5:$D$500),0)))</f>
        <v/>
      </c>
    </row>
    <row r="208">
      <c r="B208" s="1">
        <f t="array" ref="B208">IF(INDEX([1]Cost!$D$5:$D$500,MATCH(0,COUNTIF(B$2:B207,[1]Cost!$D$5:$D$500),0))=-1,"",INDEX([1]Cost!$D$5:$D$500,MATCH(0,COUNTIF(B$2:B207,[1]Cost!$D$5:$D$500),0)))</f>
        <v/>
      </c>
    </row>
    <row r="209">
      <c r="B209" s="1">
        <f t="array" ref="B209">IF(INDEX([1]Cost!$D$5:$D$500,MATCH(0,COUNTIF(B$2:B208,[1]Cost!$D$5:$D$500),0))=-1,"",INDEX([1]Cost!$D$5:$D$500,MATCH(0,COUNTIF(B$2:B208,[1]Cost!$D$5:$D$500),0)))</f>
        <v/>
      </c>
    </row>
    <row r="210">
      <c r="B210" s="1">
        <f t="array" ref="B210">IF(INDEX([1]Cost!$D$5:$D$500,MATCH(0,COUNTIF(B$2:B209,[1]Cost!$D$5:$D$500),0))=-1,"",INDEX([1]Cost!$D$5:$D$500,MATCH(0,COUNTIF(B$2:B209,[1]Cost!$D$5:$D$500),0)))</f>
        <v/>
      </c>
    </row>
    <row r="211">
      <c r="B211" s="1">
        <f t="array" ref="B211">IF(INDEX([1]Cost!$D$5:$D$500,MATCH(0,COUNTIF(B$2:B210,[1]Cost!$D$5:$D$500),0))=-1,"",INDEX([1]Cost!$D$5:$D$500,MATCH(0,COUNTIF(B$2:B210,[1]Cost!$D$5:$D$500),0)))</f>
        <v/>
      </c>
    </row>
    <row r="212">
      <c r="B212" s="1">
        <f t="array" ref="B212">IF(INDEX([1]Cost!$D$5:$D$500,MATCH(0,COUNTIF(B$2:B211,[1]Cost!$D$5:$D$500),0))=-1,"",INDEX([1]Cost!$D$5:$D$500,MATCH(0,COUNTIF(B$2:B211,[1]Cost!$D$5:$D$500),0)))</f>
        <v/>
      </c>
    </row>
    <row r="213">
      <c r="B213" s="1">
        <f t="array" ref="B213">IF(INDEX([1]Cost!$D$5:$D$500,MATCH(0,COUNTIF(B$2:B212,[1]Cost!$D$5:$D$500),0))=-1,"",INDEX([1]Cost!$D$5:$D$500,MATCH(0,COUNTIF(B$2:B212,[1]Cost!$D$5:$D$500),0)))</f>
        <v/>
      </c>
    </row>
    <row r="214">
      <c r="B214" s="1">
        <f t="array" ref="B214">IF(INDEX([1]Cost!$D$5:$D$500,MATCH(0,COUNTIF(B$2:B213,[1]Cost!$D$5:$D$500),0))=-1,"",INDEX([1]Cost!$D$5:$D$500,MATCH(0,COUNTIF(B$2:B213,[1]Cost!$D$5:$D$500),0)))</f>
        <v/>
      </c>
    </row>
    <row r="215">
      <c r="B215" s="1">
        <f t="array" ref="B215">IF(INDEX([1]Cost!$D$5:$D$500,MATCH(0,COUNTIF(B$2:B214,[1]Cost!$D$5:$D$500),0))=-1,"",INDEX([1]Cost!$D$5:$D$500,MATCH(0,COUNTIF(B$2:B214,[1]Cost!$D$5:$D$500),0)))</f>
        <v/>
      </c>
    </row>
    <row r="216">
      <c r="B216" s="1">
        <f t="array" ref="B216">IF(INDEX([1]Cost!$D$5:$D$500,MATCH(0,COUNTIF(B$2:B215,[1]Cost!$D$5:$D$500),0))=-1,"",INDEX([1]Cost!$D$5:$D$500,MATCH(0,COUNTIF(B$2:B215,[1]Cost!$D$5:$D$500),0)))</f>
        <v/>
      </c>
    </row>
    <row r="217">
      <c r="B217" s="1">
        <f t="array" ref="B217">IF(INDEX([1]Cost!$D$5:$D$500,MATCH(0,COUNTIF(B$2:B216,[1]Cost!$D$5:$D$500),0))=-1,"",INDEX([1]Cost!$D$5:$D$500,MATCH(0,COUNTIF(B$2:B216,[1]Cost!$D$5:$D$500),0)))</f>
        <v/>
      </c>
    </row>
    <row r="218">
      <c r="B218" s="1">
        <f t="array" ref="B218">IF(INDEX([1]Cost!$D$5:$D$500,MATCH(0,COUNTIF(B$2:B217,[1]Cost!$D$5:$D$500),0))=-1,"",INDEX([1]Cost!$D$5:$D$500,MATCH(0,COUNTIF(B$2:B217,[1]Cost!$D$5:$D$500),0)))</f>
        <v/>
      </c>
    </row>
    <row r="219">
      <c r="B219" s="1">
        <f t="array" ref="B219">IF(INDEX([1]Cost!$D$5:$D$500,MATCH(0,COUNTIF(B$2:B218,[1]Cost!$D$5:$D$500),0))=-1,"",INDEX([1]Cost!$D$5:$D$500,MATCH(0,COUNTIF(B$2:B218,[1]Cost!$D$5:$D$500),0)))</f>
        <v/>
      </c>
    </row>
    <row r="220">
      <c r="B220" s="1">
        <f t="array" ref="B220">IF(INDEX([1]Cost!$D$5:$D$500,MATCH(0,COUNTIF(B$2:B219,[1]Cost!$D$5:$D$500),0))=-1,"",INDEX([1]Cost!$D$5:$D$500,MATCH(0,COUNTIF(B$2:B219,[1]Cost!$D$5:$D$500),0)))</f>
        <v/>
      </c>
    </row>
    <row r="221">
      <c r="B221" s="1">
        <f t="array" ref="B221">IF(INDEX([1]Cost!$D$5:$D$500,MATCH(0,COUNTIF(B$2:B220,[1]Cost!$D$5:$D$500),0))=-1,"",INDEX([1]Cost!$D$5:$D$500,MATCH(0,COUNTIF(B$2:B220,[1]Cost!$D$5:$D$500),0)))</f>
        <v/>
      </c>
    </row>
    <row r="222">
      <c r="B222" s="1">
        <f t="array" ref="B222">IF(INDEX([1]Cost!$D$5:$D$500,MATCH(0,COUNTIF(B$2:B221,[1]Cost!$D$5:$D$500),0))=-1,"",INDEX([1]Cost!$D$5:$D$500,MATCH(0,COUNTIF(B$2:B221,[1]Cost!$D$5:$D$500),0)))</f>
        <v/>
      </c>
    </row>
    <row r="223">
      <c r="B223" s="1">
        <f t="array" ref="B223">IF(INDEX([1]Cost!$D$5:$D$500,MATCH(0,COUNTIF(B$2:B222,[1]Cost!$D$5:$D$500),0))=-1,"",INDEX([1]Cost!$D$5:$D$500,MATCH(0,COUNTIF(B$2:B222,[1]Cost!$D$5:$D$500),0)))</f>
        <v/>
      </c>
    </row>
    <row r="224">
      <c r="B224" s="1">
        <f t="array" ref="B224">IF(INDEX([1]Cost!$D$5:$D$500,MATCH(0,COUNTIF(B$2:B223,[1]Cost!$D$5:$D$500),0))=-1,"",INDEX([1]Cost!$D$5:$D$500,MATCH(0,COUNTIF(B$2:B223,[1]Cost!$D$5:$D$500),0)))</f>
        <v/>
      </c>
    </row>
    <row r="225">
      <c r="B225" s="1">
        <f t="array" ref="B225">IF(INDEX([1]Cost!$D$5:$D$500,MATCH(0,COUNTIF(B$2:B224,[1]Cost!$D$5:$D$500),0))=-1,"",INDEX([1]Cost!$D$5:$D$500,MATCH(0,COUNTIF(B$2:B224,[1]Cost!$D$5:$D$500),0)))</f>
        <v/>
      </c>
    </row>
    <row r="226">
      <c r="B226" s="1">
        <f t="array" ref="B226">IF(INDEX([1]Cost!$D$5:$D$500,MATCH(0,COUNTIF(B$2:B225,[1]Cost!$D$5:$D$500),0))=-1,"",INDEX([1]Cost!$D$5:$D$500,MATCH(0,COUNTIF(B$2:B225,[1]Cost!$D$5:$D$500),0)))</f>
        <v/>
      </c>
    </row>
    <row r="227">
      <c r="B227" s="1">
        <f t="array" ref="B227">IF(INDEX([1]Cost!$D$5:$D$500,MATCH(0,COUNTIF(B$2:B226,[1]Cost!$D$5:$D$500),0))=-1,"",INDEX([1]Cost!$D$5:$D$500,MATCH(0,COUNTIF(B$2:B226,[1]Cost!$D$5:$D$500),0)))</f>
        <v/>
      </c>
    </row>
    <row r="228">
      <c r="B228" s="1">
        <f t="array" ref="B228">IF(INDEX([1]Cost!$D$5:$D$500,MATCH(0,COUNTIF(B$2:B227,[1]Cost!$D$5:$D$500),0))=-1,"",INDEX([1]Cost!$D$5:$D$500,MATCH(0,COUNTIF(B$2:B227,[1]Cost!$D$5:$D$500),0)))</f>
        <v/>
      </c>
    </row>
    <row r="229">
      <c r="B229" s="1">
        <f t="array" ref="B229">IF(INDEX([1]Cost!$D$5:$D$500,MATCH(0,COUNTIF(B$2:B228,[1]Cost!$D$5:$D$500),0))=-1,"",INDEX([1]Cost!$D$5:$D$500,MATCH(0,COUNTIF(B$2:B228,[1]Cost!$D$5:$D$500),0)))</f>
        <v/>
      </c>
    </row>
    <row r="230">
      <c r="B230" s="1">
        <f t="array" ref="B230">IF(INDEX([1]Cost!$D$5:$D$500,MATCH(0,COUNTIF(B$2:B229,[1]Cost!$D$5:$D$500),0))=-1,"",INDEX([1]Cost!$D$5:$D$500,MATCH(0,COUNTIF(B$2:B229,[1]Cost!$D$5:$D$500),0)))</f>
        <v/>
      </c>
    </row>
    <row r="231">
      <c r="B231" s="1">
        <f t="array" ref="B231">IF(INDEX([1]Cost!$D$5:$D$500,MATCH(0,COUNTIF(B$2:B230,[1]Cost!$D$5:$D$500),0))=-1,"",INDEX([1]Cost!$D$5:$D$500,MATCH(0,COUNTIF(B$2:B230,[1]Cost!$D$5:$D$500),0)))</f>
        <v/>
      </c>
    </row>
    <row r="232">
      <c r="B232" s="1">
        <f t="array" ref="B232">IF(INDEX([1]Cost!$D$5:$D$500,MATCH(0,COUNTIF(B$2:B231,[1]Cost!$D$5:$D$500),0))=-1,"",INDEX([1]Cost!$D$5:$D$500,MATCH(0,COUNTIF(B$2:B231,[1]Cost!$D$5:$D$500),0)))</f>
        <v/>
      </c>
    </row>
    <row r="233">
      <c r="B233" s="1">
        <f t="array" ref="B233">IF(INDEX([1]Cost!$D$5:$D$500,MATCH(0,COUNTIF(B$2:B232,[1]Cost!$D$5:$D$500),0))=-1,"",INDEX([1]Cost!$D$5:$D$500,MATCH(0,COUNTIF(B$2:B232,[1]Cost!$D$5:$D$500),0)))</f>
        <v/>
      </c>
    </row>
    <row r="234">
      <c r="B234" s="1">
        <f t="array" ref="B234">IF(INDEX([1]Cost!$D$5:$D$500,MATCH(0,COUNTIF(B$2:B233,[1]Cost!$D$5:$D$500),0))=-1,"",INDEX([1]Cost!$D$5:$D$500,MATCH(0,COUNTIF(B$2:B233,[1]Cost!$D$5:$D$500),0)))</f>
        <v/>
      </c>
    </row>
    <row r="235">
      <c r="B235" s="1">
        <f t="array" ref="B235">IF(INDEX([1]Cost!$D$5:$D$500,MATCH(0,COUNTIF(B$2:B234,[1]Cost!$D$5:$D$500),0))=-1,"",INDEX([1]Cost!$D$5:$D$500,MATCH(0,COUNTIF(B$2:B234,[1]Cost!$D$5:$D$500),0)))</f>
        <v/>
      </c>
    </row>
    <row r="236">
      <c r="B236" s="1">
        <f t="array" ref="B236">IF(INDEX([1]Cost!$D$5:$D$500,MATCH(0,COUNTIF(B$2:B235,[1]Cost!$D$5:$D$500),0))=-1,"",INDEX([1]Cost!$D$5:$D$500,MATCH(0,COUNTIF(B$2:B235,[1]Cost!$D$5:$D$500),0)))</f>
        <v/>
      </c>
    </row>
    <row r="237">
      <c r="B237" s="1">
        <f t="array" ref="B237">IF(INDEX([1]Cost!$D$5:$D$500,MATCH(0,COUNTIF(B$2:B236,[1]Cost!$D$5:$D$500),0))=-1,"",INDEX([1]Cost!$D$5:$D$500,MATCH(0,COUNTIF(B$2:B236,[1]Cost!$D$5:$D$500),0)))</f>
        <v/>
      </c>
    </row>
    <row r="238">
      <c r="B238" s="1">
        <f t="array" ref="B238">IF(INDEX([1]Cost!$D$5:$D$500,MATCH(0,COUNTIF(B$2:B237,[1]Cost!$D$5:$D$500),0))=-1,"",INDEX([1]Cost!$D$5:$D$500,MATCH(0,COUNTIF(B$2:B237,[1]Cost!$D$5:$D$500),0)))</f>
        <v/>
      </c>
    </row>
    <row r="239">
      <c r="B239" s="1">
        <f t="array" ref="B239">IF(INDEX([1]Cost!$D$5:$D$500,MATCH(0,COUNTIF(B$2:B238,[1]Cost!$D$5:$D$500),0))=-1,"",INDEX([1]Cost!$D$5:$D$500,MATCH(0,COUNTIF(B$2:B238,[1]Cost!$D$5:$D$500),0)))</f>
        <v/>
      </c>
    </row>
    <row r="240">
      <c r="B240" s="1">
        <f t="array" ref="B240">IF(INDEX([1]Cost!$D$5:$D$500,MATCH(0,COUNTIF(B$2:B239,[1]Cost!$D$5:$D$500),0))=-1,"",INDEX([1]Cost!$D$5:$D$500,MATCH(0,COUNTIF(B$2:B239,[1]Cost!$D$5:$D$500),0)))</f>
        <v/>
      </c>
    </row>
    <row r="241">
      <c r="B241" s="1">
        <f t="array" ref="B241">IF(INDEX([1]Cost!$D$5:$D$500,MATCH(0,COUNTIF(B$2:B240,[1]Cost!$D$5:$D$500),0))=-1,"",INDEX([1]Cost!$D$5:$D$500,MATCH(0,COUNTIF(B$2:B240,[1]Cost!$D$5:$D$500),0)))</f>
        <v/>
      </c>
    </row>
    <row r="242">
      <c r="B242" s="1">
        <f t="array" ref="B242">IF(INDEX([1]Cost!$D$5:$D$500,MATCH(0,COUNTIF(B$2:B241,[1]Cost!$D$5:$D$500),0))=-1,"",INDEX([1]Cost!$D$5:$D$500,MATCH(0,COUNTIF(B$2:B241,[1]Cost!$D$5:$D$500),0)))</f>
        <v/>
      </c>
    </row>
    <row r="243">
      <c r="B243" s="1">
        <f t="array" ref="B243">IF(INDEX([1]Cost!$D$5:$D$500,MATCH(0,COUNTIF(B$2:B242,[1]Cost!$D$5:$D$500),0))=-1,"",INDEX([1]Cost!$D$5:$D$500,MATCH(0,COUNTIF(B$2:B242,[1]Cost!$D$5:$D$500),0)))</f>
        <v/>
      </c>
    </row>
    <row r="244">
      <c r="B244" s="1">
        <f t="array" ref="B244">IF(INDEX([1]Cost!$D$5:$D$500,MATCH(0,COUNTIF(B$2:B243,[1]Cost!$D$5:$D$500),0))=-1,"",INDEX([1]Cost!$D$5:$D$500,MATCH(0,COUNTIF(B$2:B243,[1]Cost!$D$5:$D$500),0)))</f>
        <v/>
      </c>
    </row>
    <row r="245">
      <c r="B245" s="1">
        <f t="array" ref="B245">IF(INDEX([1]Cost!$D$5:$D$500,MATCH(0,COUNTIF(B$2:B244,[1]Cost!$D$5:$D$500),0))=-1,"",INDEX([1]Cost!$D$5:$D$500,MATCH(0,COUNTIF(B$2:B244,[1]Cost!$D$5:$D$500),0)))</f>
        <v/>
      </c>
    </row>
    <row r="246">
      <c r="B246" s="1">
        <f t="array" ref="B246">IF(INDEX([1]Cost!$D$5:$D$500,MATCH(0,COUNTIF(B$2:B245,[1]Cost!$D$5:$D$500),0))=-1,"",INDEX([1]Cost!$D$5:$D$500,MATCH(0,COUNTIF(B$2:B245,[1]Cost!$D$5:$D$500),0)))</f>
        <v/>
      </c>
    </row>
    <row r="247">
      <c r="B247" s="1">
        <f t="array" ref="B247">IF(INDEX([1]Cost!$D$5:$D$500,MATCH(0,COUNTIF(B$2:B246,[1]Cost!$D$5:$D$500),0))=-1,"",INDEX([1]Cost!$D$5:$D$500,MATCH(0,COUNTIF(B$2:B246,[1]Cost!$D$5:$D$500),0)))</f>
        <v/>
      </c>
    </row>
    <row r="248">
      <c r="B248" s="1">
        <f t="array" ref="B248">IF(INDEX([1]Cost!$D$5:$D$500,MATCH(0,COUNTIF(B$2:B247,[1]Cost!$D$5:$D$500),0))=-1,"",INDEX([1]Cost!$D$5:$D$500,MATCH(0,COUNTIF(B$2:B247,[1]Cost!$D$5:$D$500),0)))</f>
        <v/>
      </c>
    </row>
    <row r="249">
      <c r="B249" s="1">
        <f t="array" ref="B249">IF(INDEX([1]Cost!$D$5:$D$500,MATCH(0,COUNTIF(B$2:B248,[1]Cost!$D$5:$D$500),0))=-1,"",INDEX([1]Cost!$D$5:$D$500,MATCH(0,COUNTIF(B$2:B248,[1]Cost!$D$5:$D$500),0)))</f>
        <v/>
      </c>
    </row>
    <row r="250">
      <c r="B250" s="1">
        <f t="array" ref="B250">IF(INDEX([1]Cost!$D$5:$D$500,MATCH(0,COUNTIF(B$2:B249,[1]Cost!$D$5:$D$500),0))=-1,"",INDEX([1]Cost!$D$5:$D$500,MATCH(0,COUNTIF(B$2:B249,[1]Cost!$D$5:$D$500),0)))</f>
        <v/>
      </c>
    </row>
    <row r="251">
      <c r="B251" s="1">
        <f t="array" ref="B251">IF(INDEX([1]Cost!$D$5:$D$500,MATCH(0,COUNTIF(B$2:B250,[1]Cost!$D$5:$D$500),0))=-1,"",INDEX([1]Cost!$D$5:$D$500,MATCH(0,COUNTIF(B$2:B250,[1]Cost!$D$5:$D$500),0)))</f>
        <v/>
      </c>
    </row>
    <row r="252">
      <c r="B252" s="1">
        <f t="array" ref="B252">IF(INDEX([1]Cost!$D$5:$D$500,MATCH(0,COUNTIF(B$2:B251,[1]Cost!$D$5:$D$500),0))=-1,"",INDEX([1]Cost!$D$5:$D$500,MATCH(0,COUNTIF(B$2:B251,[1]Cost!$D$5:$D$500),0)))</f>
        <v/>
      </c>
    </row>
    <row r="253">
      <c r="B253" s="1">
        <f t="array" ref="B253">IF(INDEX([1]Cost!$D$5:$D$500,MATCH(0,COUNTIF(B$2:B252,[1]Cost!$D$5:$D$500),0))=-1,"",INDEX([1]Cost!$D$5:$D$500,MATCH(0,COUNTIF(B$2:B252,[1]Cost!$D$5:$D$500),0)))</f>
        <v/>
      </c>
    </row>
    <row r="254">
      <c r="B254" s="1">
        <f t="array" ref="B254">IF(INDEX([1]Cost!$D$5:$D$500,MATCH(0,COUNTIF(B$2:B253,[1]Cost!$D$5:$D$500),0))=-1,"",INDEX([1]Cost!$D$5:$D$500,MATCH(0,COUNTIF(B$2:B253,[1]Cost!$D$5:$D$500),0)))</f>
        <v/>
      </c>
    </row>
    <row r="255">
      <c r="B255" s="1">
        <f t="array" ref="B255">IF(INDEX([1]Cost!$D$5:$D$500,MATCH(0,COUNTIF(B$2:B254,[1]Cost!$D$5:$D$500),0))=-1,"",INDEX([1]Cost!$D$5:$D$500,MATCH(0,COUNTIF(B$2:B254,[1]Cost!$D$5:$D$500),0)))</f>
        <v/>
      </c>
    </row>
    <row r="256">
      <c r="B256" s="1">
        <f t="array" ref="B256">IF(INDEX([1]Cost!$D$5:$D$500,MATCH(0,COUNTIF(B$2:B255,[1]Cost!$D$5:$D$500),0))=-1,"",INDEX([1]Cost!$D$5:$D$500,MATCH(0,COUNTIF(B$2:B255,[1]Cost!$D$5:$D$500),0)))</f>
        <v/>
      </c>
    </row>
    <row r="257">
      <c r="B257" s="1">
        <f t="array" ref="B257">IF(INDEX([1]Cost!$D$5:$D$500,MATCH(0,COUNTIF(B$2:B256,[1]Cost!$D$5:$D$500),0))=-1,"",INDEX([1]Cost!$D$5:$D$500,MATCH(0,COUNTIF(B$2:B256,[1]Cost!$D$5:$D$500),0)))</f>
        <v/>
      </c>
    </row>
    <row r="258">
      <c r="B258" s="1">
        <f t="array" ref="B258">IF(INDEX([1]Cost!$D$5:$D$500,MATCH(0,COUNTIF(B$2:B257,[1]Cost!$D$5:$D$500),0))=-1,"",INDEX([1]Cost!$D$5:$D$500,MATCH(0,COUNTIF(B$2:B257,[1]Cost!$D$5:$D$500),0)))</f>
        <v/>
      </c>
    </row>
    <row r="259">
      <c r="B259" s="1">
        <f t="array" ref="B259">IF(INDEX([1]Cost!$D$5:$D$500,MATCH(0,COUNTIF(B$2:B258,[1]Cost!$D$5:$D$500),0))=-1,"",INDEX([1]Cost!$D$5:$D$500,MATCH(0,COUNTIF(B$2:B258,[1]Cost!$D$5:$D$500),0)))</f>
        <v/>
      </c>
    </row>
    <row r="260">
      <c r="B260" s="1">
        <f t="array" ref="B260">IF(INDEX([1]Cost!$D$5:$D$500,MATCH(0,COUNTIF(B$2:B259,[1]Cost!$D$5:$D$500),0))=-1,"",INDEX([1]Cost!$D$5:$D$500,MATCH(0,COUNTIF(B$2:B259,[1]Cost!$D$5:$D$500),0)))</f>
        <v/>
      </c>
    </row>
    <row r="261">
      <c r="B261" s="1">
        <f t="array" ref="B261">IF(INDEX([1]Cost!$D$5:$D$500,MATCH(0,COUNTIF(B$2:B260,[1]Cost!$D$5:$D$500),0))=-1,"",INDEX([1]Cost!$D$5:$D$500,MATCH(0,COUNTIF(B$2:B260,[1]Cost!$D$5:$D$500),0)))</f>
        <v/>
      </c>
    </row>
    <row r="262">
      <c r="B262" s="1">
        <f t="array" ref="B262">IF(INDEX([1]Cost!$D$5:$D$500,MATCH(0,COUNTIF(B$2:B261,[1]Cost!$D$5:$D$500),0))=-1,"",INDEX([1]Cost!$D$5:$D$500,MATCH(0,COUNTIF(B$2:B261,[1]Cost!$D$5:$D$500),0)))</f>
        <v/>
      </c>
    </row>
    <row r="263">
      <c r="B263" s="1">
        <f t="array" ref="B263">IF(INDEX([1]Cost!$D$5:$D$500,MATCH(0,COUNTIF(B$2:B262,[1]Cost!$D$5:$D$500),0))=-1,"",INDEX([1]Cost!$D$5:$D$500,MATCH(0,COUNTIF(B$2:B262,[1]Cost!$D$5:$D$500),0)))</f>
        <v/>
      </c>
    </row>
    <row r="264">
      <c r="B264" s="1">
        <f t="array" ref="B264">IF(INDEX([1]Cost!$D$5:$D$500,MATCH(0,COUNTIF(B$2:B263,[1]Cost!$D$5:$D$500),0))=-1,"",INDEX([1]Cost!$D$5:$D$500,MATCH(0,COUNTIF(B$2:B263,[1]Cost!$D$5:$D$500),0)))</f>
        <v/>
      </c>
    </row>
    <row r="265">
      <c r="B265" s="1">
        <f t="array" ref="B265">IF(INDEX([1]Cost!$D$5:$D$500,MATCH(0,COUNTIF(B$2:B264,[1]Cost!$D$5:$D$500),0))=-1,"",INDEX([1]Cost!$D$5:$D$500,MATCH(0,COUNTIF(B$2:B264,[1]Cost!$D$5:$D$500),0)))</f>
        <v/>
      </c>
    </row>
    <row r="266">
      <c r="B266" s="1">
        <f t="array" ref="B266">IF(INDEX([1]Cost!$D$5:$D$500,MATCH(0,COUNTIF(B$2:B265,[1]Cost!$D$5:$D$500),0))=-1,"",INDEX([1]Cost!$D$5:$D$500,MATCH(0,COUNTIF(B$2:B265,[1]Cost!$D$5:$D$500),0)))</f>
        <v/>
      </c>
    </row>
    <row r="267">
      <c r="B267" s="1">
        <f t="array" ref="B267">IF(INDEX([1]Cost!$D$5:$D$500,MATCH(0,COUNTIF(B$2:B266,[1]Cost!$D$5:$D$500),0))=-1,"",INDEX([1]Cost!$D$5:$D$500,MATCH(0,COUNTIF(B$2:B266,[1]Cost!$D$5:$D$500),0)))</f>
        <v/>
      </c>
    </row>
    <row r="268">
      <c r="B268" s="1">
        <f t="array" ref="B268">IF(INDEX([1]Cost!$D$5:$D$500,MATCH(0,COUNTIF(B$2:B267,[1]Cost!$D$5:$D$500),0))=-1,"",INDEX([1]Cost!$D$5:$D$500,MATCH(0,COUNTIF(B$2:B267,[1]Cost!$D$5:$D$500),0)))</f>
        <v/>
      </c>
    </row>
    <row r="269">
      <c r="B269" s="1">
        <f t="array" ref="B269">IF(INDEX([1]Cost!$D$5:$D$500,MATCH(0,COUNTIF(B$2:B268,[1]Cost!$D$5:$D$500),0))=-1,"",INDEX([1]Cost!$D$5:$D$500,MATCH(0,COUNTIF(B$2:B268,[1]Cost!$D$5:$D$500),0)))</f>
        <v/>
      </c>
    </row>
    <row r="270">
      <c r="B270" s="1">
        <f t="array" ref="B270">IF(INDEX([1]Cost!$D$5:$D$500,MATCH(0,COUNTIF(B$2:B269,[1]Cost!$D$5:$D$500),0))=-1,"",INDEX([1]Cost!$D$5:$D$500,MATCH(0,COUNTIF(B$2:B269,[1]Cost!$D$5:$D$500),0)))</f>
        <v/>
      </c>
    </row>
    <row r="271">
      <c r="B271" s="1">
        <f t="array" ref="B271">IF(INDEX([1]Cost!$D$5:$D$500,MATCH(0,COUNTIF(B$2:B270,[1]Cost!$D$5:$D$500),0))=-1,"",INDEX([1]Cost!$D$5:$D$500,MATCH(0,COUNTIF(B$2:B270,[1]Cost!$D$5:$D$500),0)))</f>
        <v/>
      </c>
    </row>
    <row r="272">
      <c r="B272" s="1">
        <f t="array" ref="B272">IF(INDEX([1]Cost!$D$5:$D$500,MATCH(0,COUNTIF(B$2:B271,[1]Cost!$D$5:$D$500),0))=-1,"",INDEX([1]Cost!$D$5:$D$500,MATCH(0,COUNTIF(B$2:B271,[1]Cost!$D$5:$D$500),0)))</f>
        <v/>
      </c>
    </row>
    <row r="273">
      <c r="B273" s="1">
        <f t="array" ref="B273">IF(INDEX([1]Cost!$D$5:$D$500,MATCH(0,COUNTIF(B$2:B272,[1]Cost!$D$5:$D$500),0))=-1,"",INDEX([1]Cost!$D$5:$D$500,MATCH(0,COUNTIF(B$2:B272,[1]Cost!$D$5:$D$500),0)))</f>
        <v/>
      </c>
    </row>
    <row r="274">
      <c r="B274" s="1">
        <f t="array" ref="B274">IF(INDEX([1]Cost!$D$5:$D$500,MATCH(0,COUNTIF(B$2:B273,[1]Cost!$D$5:$D$500),0))=-1,"",INDEX([1]Cost!$D$5:$D$500,MATCH(0,COUNTIF(B$2:B273,[1]Cost!$D$5:$D$500),0)))</f>
        <v/>
      </c>
    </row>
    <row r="275">
      <c r="B275" s="1">
        <f t="array" ref="B275">IF(INDEX([1]Cost!$D$5:$D$500,MATCH(0,COUNTIF(B$2:B274,[1]Cost!$D$5:$D$500),0))=-1,"",INDEX([1]Cost!$D$5:$D$500,MATCH(0,COUNTIF(B$2:B274,[1]Cost!$D$5:$D$500),0)))</f>
        <v/>
      </c>
    </row>
    <row r="276">
      <c r="B276" s="1">
        <f t="array" ref="B276">IF(INDEX([1]Cost!$D$5:$D$500,MATCH(0,COUNTIF(B$2:B275,[1]Cost!$D$5:$D$500),0))=-1,"",INDEX([1]Cost!$D$5:$D$500,MATCH(0,COUNTIF(B$2:B275,[1]Cost!$D$5:$D$500),0)))</f>
        <v/>
      </c>
    </row>
    <row r="277">
      <c r="B277" s="1">
        <f t="array" ref="B277">IF(INDEX([1]Cost!$D$5:$D$500,MATCH(0,COUNTIF(B$2:B276,[1]Cost!$D$5:$D$500),0))=-1,"",INDEX([1]Cost!$D$5:$D$500,MATCH(0,COUNTIF(B$2:B276,[1]Cost!$D$5:$D$500),0)))</f>
        <v/>
      </c>
    </row>
    <row r="278">
      <c r="B278" s="1">
        <f t="array" ref="B278">IF(INDEX([1]Cost!$D$5:$D$500,MATCH(0,COUNTIF(B$2:B277,[1]Cost!$D$5:$D$500),0))=-1,"",INDEX([1]Cost!$D$5:$D$500,MATCH(0,COUNTIF(B$2:B277,[1]Cost!$D$5:$D$500),0)))</f>
        <v/>
      </c>
    </row>
    <row r="279">
      <c r="B279" s="1">
        <f t="array" ref="B279">IF(INDEX([1]Cost!$D$5:$D$500,MATCH(0,COUNTIF(B$2:B278,[1]Cost!$D$5:$D$500),0))=-1,"",INDEX([1]Cost!$D$5:$D$500,MATCH(0,COUNTIF(B$2:B278,[1]Cost!$D$5:$D$500),0)))</f>
        <v/>
      </c>
    </row>
    <row r="280">
      <c r="B280" s="1">
        <f t="array" ref="B280">IF(INDEX([1]Cost!$D$5:$D$500,MATCH(0,COUNTIF(B$2:B279,[1]Cost!$D$5:$D$500),0))=-1,"",INDEX([1]Cost!$D$5:$D$500,MATCH(0,COUNTIF(B$2:B279,[1]Cost!$D$5:$D$500),0)))</f>
        <v/>
      </c>
    </row>
    <row r="281">
      <c r="B281" s="1">
        <f t="array" ref="B281">IF(INDEX([1]Cost!$D$5:$D$500,MATCH(0,COUNTIF(B$2:B280,[1]Cost!$D$5:$D$500),0))=-1,"",INDEX([1]Cost!$D$5:$D$500,MATCH(0,COUNTIF(B$2:B280,[1]Cost!$D$5:$D$500),0)))</f>
        <v/>
      </c>
    </row>
    <row r="282">
      <c r="B282" s="1">
        <f t="array" ref="B282">IF(INDEX([1]Cost!$D$5:$D$500,MATCH(0,COUNTIF(B$2:B281,[1]Cost!$D$5:$D$500),0))=-1,"",INDEX([1]Cost!$D$5:$D$500,MATCH(0,COUNTIF(B$2:B281,[1]Cost!$D$5:$D$500),0)))</f>
        <v/>
      </c>
    </row>
    <row r="283">
      <c r="B283" s="1">
        <f t="array" ref="B283">IF(INDEX([1]Cost!$D$5:$D$500,MATCH(0,COUNTIF(B$2:B282,[1]Cost!$D$5:$D$500),0))=-1,"",INDEX([1]Cost!$D$5:$D$500,MATCH(0,COUNTIF(B$2:B282,[1]Cost!$D$5:$D$500),0)))</f>
        <v/>
      </c>
    </row>
    <row r="284">
      <c r="B284" s="1">
        <f t="array" ref="B284">IF(INDEX([1]Cost!$D$5:$D$500,MATCH(0,COUNTIF(B$2:B283,[1]Cost!$D$5:$D$500),0))=-1,"",INDEX([1]Cost!$D$5:$D$500,MATCH(0,COUNTIF(B$2:B283,[1]Cost!$D$5:$D$500),0)))</f>
        <v/>
      </c>
    </row>
    <row r="285">
      <c r="B285" s="1">
        <f t="array" ref="B285">IF(INDEX([1]Cost!$D$5:$D$500,MATCH(0,COUNTIF(B$2:B284,[1]Cost!$D$5:$D$500),0))=-1,"",INDEX([1]Cost!$D$5:$D$500,MATCH(0,COUNTIF(B$2:B284,[1]Cost!$D$5:$D$500),0)))</f>
        <v/>
      </c>
    </row>
    <row r="286">
      <c r="B286" s="1">
        <f t="array" ref="B286">IF(INDEX([1]Cost!$D$5:$D$500,MATCH(0,COUNTIF(B$2:B285,[1]Cost!$D$5:$D$500),0))=-1,"",INDEX([1]Cost!$D$5:$D$500,MATCH(0,COUNTIF(B$2:B285,[1]Cost!$D$5:$D$500),0)))</f>
        <v/>
      </c>
    </row>
    <row r="287">
      <c r="B287" s="1">
        <f t="array" ref="B287">IF(INDEX([1]Cost!$D$5:$D$500,MATCH(0,COUNTIF(B$2:B286,[1]Cost!$D$5:$D$500),0))=-1,"",INDEX([1]Cost!$D$5:$D$500,MATCH(0,COUNTIF(B$2:B286,[1]Cost!$D$5:$D$500),0)))</f>
        <v/>
      </c>
    </row>
    <row r="288">
      <c r="B288" s="1">
        <f t="array" ref="B288">IF(INDEX([1]Cost!$D$5:$D$500,MATCH(0,COUNTIF(B$2:B287,[1]Cost!$D$5:$D$500),0))=-1,"",INDEX([1]Cost!$D$5:$D$500,MATCH(0,COUNTIF(B$2:B287,[1]Cost!$D$5:$D$500),0)))</f>
        <v/>
      </c>
    </row>
    <row r="289">
      <c r="B289" s="1">
        <f t="array" ref="B289">IF(INDEX([1]Cost!$D$5:$D$500,MATCH(0,COUNTIF(B$2:B288,[1]Cost!$D$5:$D$500),0))=-1,"",INDEX([1]Cost!$D$5:$D$500,MATCH(0,COUNTIF(B$2:B288,[1]Cost!$D$5:$D$500),0)))</f>
        <v/>
      </c>
    </row>
    <row r="290">
      <c r="B290" s="1">
        <f t="array" ref="B290">IF(INDEX([1]Cost!$D$5:$D$500,MATCH(0,COUNTIF(B$2:B289,[1]Cost!$D$5:$D$500),0))=-1,"",INDEX([1]Cost!$D$5:$D$500,MATCH(0,COUNTIF(B$2:B289,[1]Cost!$D$5:$D$500),0)))</f>
        <v/>
      </c>
    </row>
    <row r="291">
      <c r="B291" s="1">
        <f t="array" ref="B291">IF(INDEX([1]Cost!$D$5:$D$500,MATCH(0,COUNTIF(B$2:B290,[1]Cost!$D$5:$D$500),0))=-1,"",INDEX([1]Cost!$D$5:$D$500,MATCH(0,COUNTIF(B$2:B290,[1]Cost!$D$5:$D$500),0)))</f>
        <v/>
      </c>
    </row>
    <row r="292">
      <c r="B292" s="1">
        <f t="array" ref="B292">IF(INDEX([1]Cost!$D$5:$D$500,MATCH(0,COUNTIF(B$2:B291,[1]Cost!$D$5:$D$500),0))=-1,"",INDEX([1]Cost!$D$5:$D$500,MATCH(0,COUNTIF(B$2:B291,[1]Cost!$D$5:$D$500),0)))</f>
        <v/>
      </c>
    </row>
    <row r="293">
      <c r="B293" s="1">
        <f t="array" ref="B293">IF(INDEX([1]Cost!$D$5:$D$500,MATCH(0,COUNTIF(B$2:B292,[1]Cost!$D$5:$D$500),0))=-1,"",INDEX([1]Cost!$D$5:$D$500,MATCH(0,COUNTIF(B$2:B292,[1]Cost!$D$5:$D$500),0)))</f>
        <v/>
      </c>
    </row>
    <row r="294">
      <c r="B294" s="1">
        <f t="array" ref="B294">IF(INDEX([1]Cost!$D$5:$D$500,MATCH(0,COUNTIF(B$2:B293,[1]Cost!$D$5:$D$500),0))=-1,"",INDEX([1]Cost!$D$5:$D$500,MATCH(0,COUNTIF(B$2:B293,[1]Cost!$D$5:$D$500),0)))</f>
        <v/>
      </c>
    </row>
    <row r="295">
      <c r="B295" s="1">
        <f t="array" ref="B295">IF(INDEX([1]Cost!$D$5:$D$500,MATCH(0,COUNTIF(B$2:B294,[1]Cost!$D$5:$D$500),0))=-1,"",INDEX([1]Cost!$D$5:$D$500,MATCH(0,COUNTIF(B$2:B294,[1]Cost!$D$5:$D$500),0)))</f>
        <v/>
      </c>
    </row>
    <row r="296">
      <c r="B296" s="1">
        <f t="array" ref="B296">IF(INDEX([1]Cost!$D$5:$D$500,MATCH(0,COUNTIF(B$2:B295,[1]Cost!$D$5:$D$500),0))=-1,"",INDEX([1]Cost!$D$5:$D$500,MATCH(0,COUNTIF(B$2:B295,[1]Cost!$D$5:$D$500),0)))</f>
        <v/>
      </c>
    </row>
    <row r="297">
      <c r="B297" s="1">
        <f t="array" ref="B297">IF(INDEX([1]Cost!$D$5:$D$500,MATCH(0,COUNTIF(B$2:B296,[1]Cost!$D$5:$D$500),0))=-1,"",INDEX([1]Cost!$D$5:$D$500,MATCH(0,COUNTIF(B$2:B296,[1]Cost!$D$5:$D$500),0)))</f>
        <v/>
      </c>
    </row>
    <row r="298">
      <c r="B298" s="1">
        <f t="array" ref="B298">IF(INDEX([1]Cost!$D$5:$D$500,MATCH(0,COUNTIF(B$2:B297,[1]Cost!$D$5:$D$500),0))=-1,"",INDEX([1]Cost!$D$5:$D$500,MATCH(0,COUNTIF(B$2:B297,[1]Cost!$D$5:$D$500),0)))</f>
        <v/>
      </c>
    </row>
    <row r="299">
      <c r="B299" s="1">
        <f t="array" ref="B299">IF(INDEX([1]Cost!$D$5:$D$500,MATCH(0,COUNTIF(B$2:B298,[1]Cost!$D$5:$D$500),0))=-1,"",INDEX([1]Cost!$D$5:$D$500,MATCH(0,COUNTIF(B$2:B298,[1]Cost!$D$5:$D$500),0)))</f>
        <v/>
      </c>
    </row>
    <row r="300">
      <c r="B300" s="1">
        <f t="array" ref="B300">IF(INDEX([1]Cost!$D$5:$D$500,MATCH(0,COUNTIF(B$2:B299,[1]Cost!$D$5:$D$500),0))=-1,"",INDEX([1]Cost!$D$5:$D$500,MATCH(0,COUNTIF(B$2:B299,[1]Cost!$D$5:$D$500),0)))</f>
        <v/>
      </c>
    </row>
    <row r="301">
      <c r="B301" s="1">
        <f t="array" ref="B301">IF(INDEX([1]Cost!$D$5:$D$500,MATCH(0,COUNTIF(B$2:B300,[1]Cost!$D$5:$D$500),0))=-1,"",INDEX([1]Cost!$D$5:$D$500,MATCH(0,COUNTIF(B$2:B300,[1]Cost!$D$5:$D$500),0)))</f>
        <v/>
      </c>
    </row>
    <row r="302">
      <c r="B302" s="1">
        <f t="array" ref="B302">IF(INDEX([1]Cost!$D$5:$D$500,MATCH(0,COUNTIF(B$2:B301,[1]Cost!$D$5:$D$500),0))=-1,"",INDEX([1]Cost!$D$5:$D$500,MATCH(0,COUNTIF(B$2:B301,[1]Cost!$D$5:$D$500),0)))</f>
        <v/>
      </c>
    </row>
    <row r="303">
      <c r="B303" s="1">
        <f t="array" ref="B303">IF(INDEX([1]Cost!$D$5:$D$500,MATCH(0,COUNTIF(B$2:B302,[1]Cost!$D$5:$D$500),0))=-1,"",INDEX([1]Cost!$D$5:$D$500,MATCH(0,COUNTIF(B$2:B302,[1]Cost!$D$5:$D$500),0)))</f>
        <v/>
      </c>
    </row>
    <row r="304">
      <c r="B304" s="1">
        <f t="array" ref="B304">IF(INDEX([1]Cost!$D$5:$D$500,MATCH(0,COUNTIF(B$2:B303,[1]Cost!$D$5:$D$500),0))=-1,"",INDEX([1]Cost!$D$5:$D$500,MATCH(0,COUNTIF(B$2:B303,[1]Cost!$D$5:$D$500),0)))</f>
        <v/>
      </c>
    </row>
    <row r="305">
      <c r="B305" s="1">
        <f t="array" ref="B305">IF(INDEX([1]Cost!$D$5:$D$500,MATCH(0,COUNTIF(B$2:B304,[1]Cost!$D$5:$D$500),0))=-1,"",INDEX([1]Cost!$D$5:$D$500,MATCH(0,COUNTIF(B$2:B304,[1]Cost!$D$5:$D$500),0)))</f>
        <v/>
      </c>
    </row>
    <row r="306">
      <c r="B306" s="1">
        <f t="array" ref="B306">IF(INDEX([1]Cost!$D$5:$D$500,MATCH(0,COUNTIF(B$2:B305,[1]Cost!$D$5:$D$500),0))=-1,"",INDEX([1]Cost!$D$5:$D$500,MATCH(0,COUNTIF(B$2:B305,[1]Cost!$D$5:$D$500),0)))</f>
        <v/>
      </c>
    </row>
    <row r="307">
      <c r="B307" s="1">
        <f t="array" ref="B307">IF(INDEX([1]Cost!$D$5:$D$500,MATCH(0,COUNTIF(B$2:B306,[1]Cost!$D$5:$D$500),0))=-1,"",INDEX([1]Cost!$D$5:$D$500,MATCH(0,COUNTIF(B$2:B306,[1]Cost!$D$5:$D$500),0)))</f>
        <v/>
      </c>
    </row>
    <row r="308">
      <c r="B308" s="1">
        <f t="array" ref="B308">IF(INDEX([1]Cost!$D$5:$D$500,MATCH(0,COUNTIF(B$2:B307,[1]Cost!$D$5:$D$500),0))=-1,"",INDEX([1]Cost!$D$5:$D$500,MATCH(0,COUNTIF(B$2:B307,[1]Cost!$D$5:$D$500),0)))</f>
        <v/>
      </c>
    </row>
    <row r="309">
      <c r="B309" s="1">
        <f t="array" ref="B309">IF(INDEX([1]Cost!$D$5:$D$500,MATCH(0,COUNTIF(B$2:B308,[1]Cost!$D$5:$D$500),0))=-1,"",INDEX([1]Cost!$D$5:$D$500,MATCH(0,COUNTIF(B$2:B308,[1]Cost!$D$5:$D$500),0)))</f>
        <v/>
      </c>
    </row>
    <row r="310">
      <c r="B310" s="1">
        <f t="array" ref="B310">IF(INDEX([1]Cost!$D$5:$D$500,MATCH(0,COUNTIF(B$2:B309,[1]Cost!$D$5:$D$500),0))=-1,"",INDEX([1]Cost!$D$5:$D$500,MATCH(0,COUNTIF(B$2:B309,[1]Cost!$D$5:$D$500),0)))</f>
        <v/>
      </c>
    </row>
    <row r="311">
      <c r="B311" s="1">
        <f t="array" ref="B311">IF(INDEX([1]Cost!$D$5:$D$500,MATCH(0,COUNTIF(B$2:B310,[1]Cost!$D$5:$D$500),0))=-1,"",INDEX([1]Cost!$D$5:$D$500,MATCH(0,COUNTIF(B$2:B310,[1]Cost!$D$5:$D$500),0)))</f>
        <v/>
      </c>
    </row>
    <row r="312">
      <c r="B312" s="1">
        <f t="array" ref="B312">IF(INDEX([1]Cost!$D$5:$D$500,MATCH(0,COUNTIF(B$2:B311,[1]Cost!$D$5:$D$500),0))=-1,"",INDEX([1]Cost!$D$5:$D$500,MATCH(0,COUNTIF(B$2:B311,[1]Cost!$D$5:$D$500),0)))</f>
        <v/>
      </c>
    </row>
    <row r="313">
      <c r="B313" s="1">
        <f t="array" ref="B313">IF(INDEX([1]Cost!$D$5:$D$500,MATCH(0,COUNTIF(B$2:B312,[1]Cost!$D$5:$D$500),0))=-1,"",INDEX([1]Cost!$D$5:$D$500,MATCH(0,COUNTIF(B$2:B312,[1]Cost!$D$5:$D$500),0)))</f>
        <v/>
      </c>
    </row>
    <row r="314">
      <c r="B314" s="1">
        <f t="array" ref="B314">IF(INDEX([1]Cost!$D$5:$D$500,MATCH(0,COUNTIF(B$2:B313,[1]Cost!$D$5:$D$500),0))=-1,"",INDEX([1]Cost!$D$5:$D$500,MATCH(0,COUNTIF(B$2:B313,[1]Cost!$D$5:$D$500),0)))</f>
        <v/>
      </c>
    </row>
    <row r="315">
      <c r="B315" s="1">
        <f t="array" ref="B315">IF(INDEX([1]Cost!$D$5:$D$500,MATCH(0,COUNTIF(B$2:B314,[1]Cost!$D$5:$D$500),0))=-1,"",INDEX([1]Cost!$D$5:$D$500,MATCH(0,COUNTIF(B$2:B314,[1]Cost!$D$5:$D$500),0)))</f>
        <v/>
      </c>
    </row>
    <row r="316">
      <c r="B316" s="1">
        <f t="array" ref="B316">IF(INDEX([1]Cost!$D$5:$D$500,MATCH(0,COUNTIF(B$2:B315,[1]Cost!$D$5:$D$500),0))=-1,"",INDEX([1]Cost!$D$5:$D$500,MATCH(0,COUNTIF(B$2:B315,[1]Cost!$D$5:$D$500),0)))</f>
        <v/>
      </c>
    </row>
    <row r="317">
      <c r="B317" s="1">
        <f t="array" ref="B317">IF(INDEX([1]Cost!$D$5:$D$500,MATCH(0,COUNTIF(B$2:B316,[1]Cost!$D$5:$D$500),0))=-1,"",INDEX([1]Cost!$D$5:$D$500,MATCH(0,COUNTIF(B$2:B316,[1]Cost!$D$5:$D$500),0)))</f>
        <v/>
      </c>
    </row>
    <row r="318">
      <c r="B318" s="1">
        <f t="array" ref="B318">IF(INDEX([1]Cost!$D$5:$D$500,MATCH(0,COUNTIF(B$2:B317,[1]Cost!$D$5:$D$500),0))=-1,"",INDEX([1]Cost!$D$5:$D$500,MATCH(0,COUNTIF(B$2:B317,[1]Cost!$D$5:$D$500),0)))</f>
        <v/>
      </c>
    </row>
    <row r="319">
      <c r="B319" s="1">
        <f t="array" ref="B319">IF(INDEX([1]Cost!$D$5:$D$500,MATCH(0,COUNTIF(B$2:B318,[1]Cost!$D$5:$D$500),0))=-1,"",INDEX([1]Cost!$D$5:$D$500,MATCH(0,COUNTIF(B$2:B318,[1]Cost!$D$5:$D$500),0)))</f>
        <v/>
      </c>
    </row>
    <row r="320">
      <c r="B320" s="1">
        <f t="array" ref="B320">IF(INDEX([1]Cost!$D$5:$D$500,MATCH(0,COUNTIF(B$2:B319,[1]Cost!$D$5:$D$500),0))=-1,"",INDEX([1]Cost!$D$5:$D$500,MATCH(0,COUNTIF(B$2:B319,[1]Cost!$D$5:$D$500),0)))</f>
        <v/>
      </c>
    </row>
    <row r="321">
      <c r="B321" s="1">
        <f t="array" ref="B321">IF(INDEX([1]Cost!$D$5:$D$500,MATCH(0,COUNTIF(B$2:B320,[1]Cost!$D$5:$D$500),0))=-1,"",INDEX([1]Cost!$D$5:$D$500,MATCH(0,COUNTIF(B$2:B320,[1]Cost!$D$5:$D$500),0)))</f>
        <v/>
      </c>
    </row>
    <row r="322">
      <c r="B322" s="1">
        <f t="array" ref="B322">IF(INDEX([1]Cost!$D$5:$D$500,MATCH(0,COUNTIF(B$2:B321,[1]Cost!$D$5:$D$500),0))=-1,"",INDEX([1]Cost!$D$5:$D$500,MATCH(0,COUNTIF(B$2:B321,[1]Cost!$D$5:$D$500),0)))</f>
        <v/>
      </c>
    </row>
    <row r="323">
      <c r="B323" s="1">
        <f t="array" ref="B323">IF(INDEX([1]Cost!$D$5:$D$500,MATCH(0,COUNTIF(B$2:B322,[1]Cost!$D$5:$D$500),0))=-1,"",INDEX([1]Cost!$D$5:$D$500,MATCH(0,COUNTIF(B$2:B322,[1]Cost!$D$5:$D$500),0)))</f>
        <v/>
      </c>
    </row>
    <row r="324">
      <c r="B324" s="1">
        <f t="array" ref="B324">IF(INDEX([1]Cost!$D$5:$D$500,MATCH(0,COUNTIF(B$2:B323,[1]Cost!$D$5:$D$500),0))=-1,"",INDEX([1]Cost!$D$5:$D$500,MATCH(0,COUNTIF(B$2:B323,[1]Cost!$D$5:$D$500),0)))</f>
        <v/>
      </c>
    </row>
    <row r="325">
      <c r="B325" s="1">
        <f t="array" ref="B325">IF(INDEX([1]Cost!$D$5:$D$500,MATCH(0,COUNTIF(B$2:B324,[1]Cost!$D$5:$D$500),0))=-1,"",INDEX([1]Cost!$D$5:$D$500,MATCH(0,COUNTIF(B$2:B324,[1]Cost!$D$5:$D$500),0)))</f>
        <v/>
      </c>
    </row>
    <row r="326">
      <c r="B326" s="1">
        <f t="array" ref="B326">IF(INDEX([1]Cost!$D$5:$D$500,MATCH(0,COUNTIF(B$2:B325,[1]Cost!$D$5:$D$500),0))=-1,"",INDEX([1]Cost!$D$5:$D$500,MATCH(0,COUNTIF(B$2:B325,[1]Cost!$D$5:$D$500),0)))</f>
        <v/>
      </c>
    </row>
    <row r="327">
      <c r="B327" s="1">
        <f t="array" ref="B327">IF(INDEX([1]Cost!$D$5:$D$500,MATCH(0,COUNTIF(B$2:B326,[1]Cost!$D$5:$D$500),0))=-1,"",INDEX([1]Cost!$D$5:$D$500,MATCH(0,COUNTIF(B$2:B326,[1]Cost!$D$5:$D$500),0)))</f>
        <v/>
      </c>
    </row>
    <row r="328">
      <c r="B328" s="1">
        <f t="array" ref="B328">IF(INDEX([1]Cost!$D$5:$D$500,MATCH(0,COUNTIF(B$2:B327,[1]Cost!$D$5:$D$500),0))=-1,"",INDEX([1]Cost!$D$5:$D$500,MATCH(0,COUNTIF(B$2:B327,[1]Cost!$D$5:$D$500),0)))</f>
        <v/>
      </c>
    </row>
    <row r="329">
      <c r="B329" s="1">
        <f t="array" ref="B329">IF(INDEX([1]Cost!$D$5:$D$500,MATCH(0,COUNTIF(B$2:B328,[1]Cost!$D$5:$D$500),0))=-1,"",INDEX([1]Cost!$D$5:$D$500,MATCH(0,COUNTIF(B$2:B328,[1]Cost!$D$5:$D$500),0)))</f>
        <v/>
      </c>
    </row>
    <row r="330">
      <c r="B330" s="1">
        <f t="array" ref="B330">IF(INDEX([1]Cost!$D$5:$D$500,MATCH(0,COUNTIF(B$2:B329,[1]Cost!$D$5:$D$500),0))=-1,"",INDEX([1]Cost!$D$5:$D$500,MATCH(0,COUNTIF(B$2:B329,[1]Cost!$D$5:$D$500),0)))</f>
        <v/>
      </c>
    </row>
    <row r="331">
      <c r="B331" s="1">
        <f t="array" ref="B331">IF(INDEX([1]Cost!$D$5:$D$500,MATCH(0,COUNTIF(B$2:B330,[1]Cost!$D$5:$D$500),0))=-1,"",INDEX([1]Cost!$D$5:$D$500,MATCH(0,COUNTIF(B$2:B330,[1]Cost!$D$5:$D$500),0)))</f>
        <v/>
      </c>
    </row>
    <row r="332">
      <c r="B332" s="1">
        <f t="array" ref="B332">IF(INDEX([1]Cost!$D$5:$D$500,MATCH(0,COUNTIF(B$2:B331,[1]Cost!$D$5:$D$500),0))=-1,"",INDEX([1]Cost!$D$5:$D$500,MATCH(0,COUNTIF(B$2:B331,[1]Cost!$D$5:$D$500),0)))</f>
        <v/>
      </c>
    </row>
    <row r="333">
      <c r="B333" s="1">
        <f t="array" ref="B333">IF(INDEX([1]Cost!$D$5:$D$500,MATCH(0,COUNTIF(B$2:B332,[1]Cost!$D$5:$D$500),0))=-1,"",INDEX([1]Cost!$D$5:$D$500,MATCH(0,COUNTIF(B$2:B332,[1]Cost!$D$5:$D$500),0)))</f>
        <v/>
      </c>
    </row>
    <row r="334">
      <c r="B334" s="1">
        <f t="array" ref="B334">IF(INDEX([1]Cost!$D$5:$D$500,MATCH(0,COUNTIF(B$2:B333,[1]Cost!$D$5:$D$500),0))=-1,"",INDEX([1]Cost!$D$5:$D$500,MATCH(0,COUNTIF(B$2:B333,[1]Cost!$D$5:$D$500),0)))</f>
        <v/>
      </c>
    </row>
    <row r="335">
      <c r="B335" s="1">
        <f t="array" ref="B335">IF(INDEX([1]Cost!$D$5:$D$500,MATCH(0,COUNTIF(B$2:B334,[1]Cost!$D$5:$D$500),0))=-1,"",INDEX([1]Cost!$D$5:$D$500,MATCH(0,COUNTIF(B$2:B334,[1]Cost!$D$5:$D$500),0)))</f>
        <v/>
      </c>
    </row>
    <row r="336">
      <c r="B336" s="1">
        <f t="array" ref="B336">IF(INDEX([1]Cost!$D$5:$D$500,MATCH(0,COUNTIF(B$2:B335,[1]Cost!$D$5:$D$500),0))=-1,"",INDEX([1]Cost!$D$5:$D$500,MATCH(0,COUNTIF(B$2:B335,[1]Cost!$D$5:$D$500),0)))</f>
        <v/>
      </c>
    </row>
    <row r="337">
      <c r="B337" s="1">
        <f t="array" ref="B337">IF(INDEX([1]Cost!$D$5:$D$500,MATCH(0,COUNTIF(B$2:B336,[1]Cost!$D$5:$D$500),0))=-1,"",INDEX([1]Cost!$D$5:$D$500,MATCH(0,COUNTIF(B$2:B336,[1]Cost!$D$5:$D$500),0)))</f>
        <v/>
      </c>
    </row>
    <row r="338">
      <c r="B338" s="1">
        <f t="array" ref="B338">IF(INDEX([1]Cost!$D$5:$D$500,MATCH(0,COUNTIF(B$2:B337,[1]Cost!$D$5:$D$500),0))=-1,"",INDEX([1]Cost!$D$5:$D$500,MATCH(0,COUNTIF(B$2:B337,[1]Cost!$D$5:$D$500),0)))</f>
        <v/>
      </c>
    </row>
    <row r="339">
      <c r="B339" s="1">
        <f t="array" ref="B339">IF(INDEX([1]Cost!$D$5:$D$500,MATCH(0,COUNTIF(B$2:B338,[1]Cost!$D$5:$D$500),0))=-1,"",INDEX([1]Cost!$D$5:$D$500,MATCH(0,COUNTIF(B$2:B338,[1]Cost!$D$5:$D$500),0)))</f>
        <v/>
      </c>
    </row>
    <row r="340">
      <c r="B340" s="1">
        <f t="array" ref="B340">IF(INDEX([1]Cost!$D$5:$D$500,MATCH(0,COUNTIF(B$2:B339,[1]Cost!$D$5:$D$500),0))=-1,"",INDEX([1]Cost!$D$5:$D$500,MATCH(0,COUNTIF(B$2:B339,[1]Cost!$D$5:$D$500),0)))</f>
        <v/>
      </c>
    </row>
    <row r="341">
      <c r="B341" s="1">
        <f t="array" ref="B341">IF(INDEX([1]Cost!$D$5:$D$500,MATCH(0,COUNTIF(B$2:B340,[1]Cost!$D$5:$D$500),0))=-1,"",INDEX([1]Cost!$D$5:$D$500,MATCH(0,COUNTIF(B$2:B340,[1]Cost!$D$5:$D$500),0)))</f>
        <v/>
      </c>
    </row>
    <row r="342">
      <c r="B342" s="1">
        <f t="array" ref="B342">IF(INDEX([1]Cost!$D$5:$D$500,MATCH(0,COUNTIF(B$2:B341,[1]Cost!$D$5:$D$500),0))=-1,"",INDEX([1]Cost!$D$5:$D$500,MATCH(0,COUNTIF(B$2:B341,[1]Cost!$D$5:$D$500),0)))</f>
        <v/>
      </c>
    </row>
    <row r="343">
      <c r="B343" s="1">
        <f t="array" ref="B343">IF(INDEX([1]Cost!$D$5:$D$500,MATCH(0,COUNTIF(B$2:B342,[1]Cost!$D$5:$D$500),0))=-1,"",INDEX([1]Cost!$D$5:$D$500,MATCH(0,COUNTIF(B$2:B342,[1]Cost!$D$5:$D$500),0)))</f>
        <v/>
      </c>
    </row>
    <row r="344">
      <c r="B344" s="1">
        <f t="array" ref="B344">IF(INDEX([1]Cost!$D$5:$D$500,MATCH(0,COUNTIF(B$2:B343,[1]Cost!$D$5:$D$500),0))=-1,"",INDEX([1]Cost!$D$5:$D$500,MATCH(0,COUNTIF(B$2:B343,[1]Cost!$D$5:$D$500),0)))</f>
        <v/>
      </c>
    </row>
    <row r="345">
      <c r="B345" s="1">
        <f t="array" ref="B345">IF(INDEX([1]Cost!$D$5:$D$500,MATCH(0,COUNTIF(B$2:B344,[1]Cost!$D$5:$D$500),0))=-1,"",INDEX([1]Cost!$D$5:$D$500,MATCH(0,COUNTIF(B$2:B344,[1]Cost!$D$5:$D$500),0)))</f>
        <v/>
      </c>
    </row>
    <row r="346">
      <c r="B346" s="1">
        <f t="array" ref="B346">IF(INDEX([1]Cost!$D$5:$D$500,MATCH(0,COUNTIF(B$2:B345,[1]Cost!$D$5:$D$500),0))=-1,"",INDEX([1]Cost!$D$5:$D$500,MATCH(0,COUNTIF(B$2:B345,[1]Cost!$D$5:$D$500),0)))</f>
        <v/>
      </c>
    </row>
    <row r="347">
      <c r="B347" s="1">
        <f t="array" ref="B347">IF(INDEX([1]Cost!$D$5:$D$500,MATCH(0,COUNTIF(B$2:B346,[1]Cost!$D$5:$D$500),0))=-1,"",INDEX([1]Cost!$D$5:$D$500,MATCH(0,COUNTIF(B$2:B346,[1]Cost!$D$5:$D$500),0)))</f>
        <v/>
      </c>
    </row>
    <row r="348">
      <c r="B348" s="1">
        <f t="array" ref="B348">IF(INDEX([1]Cost!$D$5:$D$500,MATCH(0,COUNTIF(B$2:B347,[1]Cost!$D$5:$D$500),0))=-1,"",INDEX([1]Cost!$D$5:$D$500,MATCH(0,COUNTIF(B$2:B347,[1]Cost!$D$5:$D$500),0)))</f>
        <v/>
      </c>
    </row>
    <row r="349">
      <c r="B349" s="1">
        <f t="array" ref="B349">IF(INDEX([1]Cost!$D$5:$D$500,MATCH(0,COUNTIF(B$2:B348,[1]Cost!$D$5:$D$500),0))=-1,"",INDEX([1]Cost!$D$5:$D$500,MATCH(0,COUNTIF(B$2:B348,[1]Cost!$D$5:$D$500),0)))</f>
        <v/>
      </c>
    </row>
    <row r="350">
      <c r="B350" s="1">
        <f t="array" ref="B350">IF(INDEX([1]Cost!$D$5:$D$500,MATCH(0,COUNTIF(B$2:B349,[1]Cost!$D$5:$D$500),0))=-1,"",INDEX([1]Cost!$D$5:$D$500,MATCH(0,COUNTIF(B$2:B349,[1]Cost!$D$5:$D$500),0)))</f>
        <v/>
      </c>
    </row>
    <row r="351">
      <c r="B351" s="1">
        <f t="array" ref="B351">IF(INDEX([1]Cost!$D$5:$D$500,MATCH(0,COUNTIF(B$2:B350,[1]Cost!$D$5:$D$500),0))=-1,"",INDEX([1]Cost!$D$5:$D$500,MATCH(0,COUNTIF(B$2:B350,[1]Cost!$D$5:$D$500),0)))</f>
        <v/>
      </c>
    </row>
    <row r="352">
      <c r="B352" s="1">
        <f t="array" ref="B352">IF(INDEX([1]Cost!$D$5:$D$500,MATCH(0,COUNTIF(B$2:B351,[1]Cost!$D$5:$D$500),0))=-1,"",INDEX([1]Cost!$D$5:$D$500,MATCH(0,COUNTIF(B$2:B351,[1]Cost!$D$5:$D$500),0)))</f>
        <v/>
      </c>
    </row>
    <row r="353">
      <c r="B353" s="1">
        <f t="array" ref="B353">IF(INDEX([1]Cost!$D$5:$D$500,MATCH(0,COUNTIF(B$2:B352,[1]Cost!$D$5:$D$500),0))=-1,"",INDEX([1]Cost!$D$5:$D$500,MATCH(0,COUNTIF(B$2:B352,[1]Cost!$D$5:$D$500),0)))</f>
        <v/>
      </c>
    </row>
    <row r="354">
      <c r="B354" s="1">
        <f t="array" ref="B354">IF(INDEX([1]Cost!$D$5:$D$500,MATCH(0,COUNTIF(B$2:B353,[1]Cost!$D$5:$D$500),0))=-1,"",INDEX([1]Cost!$D$5:$D$500,MATCH(0,COUNTIF(B$2:B353,[1]Cost!$D$5:$D$500),0)))</f>
        <v/>
      </c>
    </row>
    <row r="355">
      <c r="B355" s="1">
        <f t="array" ref="B355">IF(INDEX([1]Cost!$D$5:$D$500,MATCH(0,COUNTIF(B$2:B354,[1]Cost!$D$5:$D$500),0))=-1,"",INDEX([1]Cost!$D$5:$D$500,MATCH(0,COUNTIF(B$2:B354,[1]Cost!$D$5:$D$500),0)))</f>
        <v/>
      </c>
    </row>
    <row r="356">
      <c r="B356" s="1">
        <f t="array" ref="B356">IF(INDEX([1]Cost!$D$5:$D$500,MATCH(0,COUNTIF(B$2:B355,[1]Cost!$D$5:$D$500),0))=-1,"",INDEX([1]Cost!$D$5:$D$500,MATCH(0,COUNTIF(B$2:B355,[1]Cost!$D$5:$D$500),0)))</f>
        <v/>
      </c>
    </row>
    <row r="357">
      <c r="B357" s="1">
        <f t="array" ref="B357">IF(INDEX([1]Cost!$D$5:$D$500,MATCH(0,COUNTIF(B$2:B356,[1]Cost!$D$5:$D$500),0))=-1,"",INDEX([1]Cost!$D$5:$D$500,MATCH(0,COUNTIF(B$2:B356,[1]Cost!$D$5:$D$500),0)))</f>
        <v/>
      </c>
    </row>
    <row r="358">
      <c r="B358" s="1">
        <f t="array" ref="B358">IF(INDEX([1]Cost!$D$5:$D$500,MATCH(0,COUNTIF(B$2:B357,[1]Cost!$D$5:$D$500),0))=-1,"",INDEX([1]Cost!$D$5:$D$500,MATCH(0,COUNTIF(B$2:B357,[1]Cost!$D$5:$D$500),0)))</f>
        <v/>
      </c>
    </row>
    <row r="359">
      <c r="B359" s="1">
        <f t="array" ref="B359">IF(INDEX([1]Cost!$D$5:$D$500,MATCH(0,COUNTIF(B$2:B358,[1]Cost!$D$5:$D$500),0))=-1,"",INDEX([1]Cost!$D$5:$D$500,MATCH(0,COUNTIF(B$2:B358,[1]Cost!$D$5:$D$500),0)))</f>
        <v/>
      </c>
    </row>
    <row r="360">
      <c r="B360" s="1">
        <f t="array" ref="B360">IF(INDEX([1]Cost!$D$5:$D$500,MATCH(0,COUNTIF(B$2:B359,[1]Cost!$D$5:$D$500),0))=-1,"",INDEX([1]Cost!$D$5:$D$500,MATCH(0,COUNTIF(B$2:B359,[1]Cost!$D$5:$D$500),0)))</f>
        <v/>
      </c>
    </row>
    <row r="361">
      <c r="B361" s="1">
        <f t="array" ref="B361">IF(INDEX([1]Cost!$D$5:$D$500,MATCH(0,COUNTIF(B$2:B360,[1]Cost!$D$5:$D$500),0))=-1,"",INDEX([1]Cost!$D$5:$D$500,MATCH(0,COUNTIF(B$2:B360,[1]Cost!$D$5:$D$500),0)))</f>
        <v/>
      </c>
    </row>
    <row r="362">
      <c r="B362" s="1">
        <f t="array" ref="B362">IF(INDEX([1]Cost!$D$5:$D$500,MATCH(0,COUNTIF(B$2:B361,[1]Cost!$D$5:$D$500),0))=-1,"",INDEX([1]Cost!$D$5:$D$500,MATCH(0,COUNTIF(B$2:B361,[1]Cost!$D$5:$D$500),0)))</f>
        <v/>
      </c>
    </row>
    <row r="363">
      <c r="B363" s="1">
        <f t="array" ref="B363">IF(INDEX([1]Cost!$D$5:$D$500,MATCH(0,COUNTIF(B$2:B362,[1]Cost!$D$5:$D$500),0))=-1,"",INDEX([1]Cost!$D$5:$D$500,MATCH(0,COUNTIF(B$2:B362,[1]Cost!$D$5:$D$500),0)))</f>
        <v/>
      </c>
    </row>
    <row r="364">
      <c r="B364" s="1">
        <f t="array" ref="B364">IF(INDEX([1]Cost!$D$5:$D$500,MATCH(0,COUNTIF(B$2:B363,[1]Cost!$D$5:$D$500),0))=-1,"",INDEX([1]Cost!$D$5:$D$500,MATCH(0,COUNTIF(B$2:B363,[1]Cost!$D$5:$D$500),0)))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O'Connor</dc:creator>
  <dcterms:created xmlns:dcterms="http://purl.org/dc/terms/" xmlns:xsi="http://www.w3.org/2001/XMLSchema-instance" xsi:type="dcterms:W3CDTF">2001-05-02T23:59:28Z</dcterms:created>
  <dcterms:modified xmlns:dcterms="http://purl.org/dc/terms/" xmlns:xsi="http://www.w3.org/2001/XMLSchema-instance" xsi:type="dcterms:W3CDTF">2023-05-08T14:12:49Z</dcterms:modified>
  <cp:lastModifiedBy>User</cp:lastModifiedBy>
  <cp:lastPrinted>2019-07-16T03:14:52Z</cp:lastPrinted>
</cp:coreProperties>
</file>