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ootcamp\Crowdfunding\"/>
    </mc:Choice>
  </mc:AlternateContent>
  <xr:revisionPtr revIDLastSave="0" documentId="8_{75447986-BD50-430D-B4C0-5211C9F79BD3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Kickstarter" sheetId="1" r:id="rId1"/>
    <sheet name="Box and Whisker" sheetId="10" r:id="rId2"/>
    <sheet name="Category Statistics" sheetId="2" r:id="rId3"/>
    <sheet name="Subcategory Statustu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B13" i="9"/>
  <c r="B12" i="9"/>
  <c r="C11" i="9"/>
  <c r="B11" i="9"/>
  <c r="C5" i="9"/>
  <c r="C6" i="9"/>
  <c r="C7" i="9" s="1"/>
  <c r="C4" i="9"/>
  <c r="B4" i="9"/>
  <c r="B7" i="9"/>
  <c r="B6" i="9"/>
  <c r="B5" i="9"/>
  <c r="C3" i="9"/>
  <c r="C2" i="9"/>
  <c r="B10" i="9"/>
  <c r="B9" i="9"/>
  <c r="C10" i="9"/>
  <c r="C9" i="9"/>
  <c r="B3" i="9"/>
  <c r="B2" i="9"/>
  <c r="F5" i="5"/>
  <c r="F4" i="5"/>
  <c r="F3" i="5"/>
  <c r="F2" i="5"/>
  <c r="F6" i="5"/>
  <c r="D2" i="5"/>
  <c r="D3" i="5"/>
  <c r="D4" i="5"/>
  <c r="D5" i="5"/>
  <c r="D6" i="5"/>
  <c r="C3" i="5"/>
  <c r="C4" i="5"/>
  <c r="C5" i="5"/>
  <c r="C6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9" l="1"/>
  <c r="B14" i="9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<sst xmlns="http://schemas.openxmlformats.org/spreadsheetml/2006/main" count="38341" uniqueCount="8398">
  <si>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</si>
  <si>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</si>
  <si>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</si>
  <si>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</si>
  <si>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</si>
  <si>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</si>
  <si>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</si>
  <si>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</si>
  <si>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</si>
  <si>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</si>
  <si>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</si>
  <si>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</si>
  <si>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</si>
  <si>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</si>
  <si>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</si>
  <si>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</si>
  <si>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</si>
  <si>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</si>
  <si>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</si>
  <si>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</si>
  <si>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</si>
  <si>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</si>
  <si>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</si>
  <si>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</si>
  <si>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</si>
  <si>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</si>
  <si>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</si>
  <si>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</si>
  <si>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</si>
  <si>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</si>
  <si>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</si>
  <si>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</si>
  <si>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</si>
  <si>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</si>
  <si>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</si>
  <si>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</si>
  <si>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</si>
  <si>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</si>
  <si>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</si>
  <si>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</si>
  <si>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</si>
  <si>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</si>
  <si>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</si>
  <si>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</si>
  <si>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</si>
  <si>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</si>
  <si>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</si>
  <si>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</si>
  <si>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</si>
  <si>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</si>
  <si>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</si>
  <si>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</si>
  <si>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</si>
  <si>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</si>
  <si>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</si>
  <si>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</si>
  <si>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</si>
  <si>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</si>
  <si>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</si>
  <si>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</si>
  <si>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</si>
  <si>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</si>
  <si>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</si>
  <si>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</si>
  <si>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</si>
  <si>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</si>
  <si>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</si>
  <si>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</si>
  <si>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</si>
  <si>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</si>
  <si>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</si>
  <si>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</si>
  <si>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</si>
  <si>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</si>
  <si>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</si>
  <si>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</si>
  <si>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</si>
  <si>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</si>
  <si>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</si>
  <si>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</si>
  <si>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</si>
  <si>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</si>
  <si>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</si>
  <si>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</si>
  <si>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</si>
  <si>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</si>
  <si>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</si>
  <si>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</si>
  <si>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</si>
  <si>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</si>
  <si>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</si>
  <si>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</si>
  <si>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</si>
  <si>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</si>
  <si>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</si>
  <si>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</si>
  <si>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</si>
  <si>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</si>
  <si>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</si>
  <si>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</si>
  <si>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</si>
  <si>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</si>
  <si>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</si>
  <si>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</si>
  <si>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</si>
  <si>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</si>
  <si>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</si>
  <si>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</si>
  <si>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</si>
  <si>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</si>
  <si>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</si>
  <si>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</si>
  <si>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</si>
  <si>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</si>
  <si>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</si>
  <si>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</si>
  <si>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</si>
  <si>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</si>
  <si>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</si>
  <si>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</si>
  <si>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</si>
  <si>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</si>
  <si>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</si>
  <si>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</si>
  <si>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</si>
  <si>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</si>
  <si>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</si>
  <si>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</si>
  <si>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</si>
  <si>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</si>
  <si>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</si>
  <si>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</si>
  <si>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</si>
  <si>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</si>
  <si>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</si>
  <si>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</si>
  <si>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</si>
  <si>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</si>
  <si>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</si>
  <si>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</si>
  <si>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</si>
  <si>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</si>
  <si>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</si>
  <si>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</si>
  <si>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</si>
  <si>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</si>
  <si>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</si>
  <si>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</si>
  <si>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</si>
  <si>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</si>
  <si>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</si>
  <si>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</si>
  <si>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</si>
  <si>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</si>
  <si>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</si>
  <si>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</si>
  <si>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</si>
  <si>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</si>
  <si>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</si>
  <si>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</si>
  <si>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</si>
  <si>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</si>
  <si>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</si>
  <si>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</si>
  <si>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</si>
  <si>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</si>
  <si>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</si>
  <si>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</si>
  <si>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</si>
  <si>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</si>
  <si>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</si>
  <si>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</si>
  <si>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</si>
  <si>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</si>
  <si>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</si>
  <si>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</si>
  <si>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</si>
  <si>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</si>
  <si>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</si>
  <si>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</si>
  <si>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</si>
  <si>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</si>
  <si>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</si>
  <si>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</si>
  <si>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</si>
  <si>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</si>
  <si>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</si>
  <si>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</si>
  <si>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</si>
  <si>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</si>
  <si>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</si>
  <si>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</si>
  <si>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</si>
  <si>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</si>
  <si>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</si>
  <si>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</si>
  <si>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</si>
  <si>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</si>
  <si>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</si>
  <si>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</si>
  <si>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</si>
  <si>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</si>
  <si>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</si>
  <si>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</si>
  <si>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</si>
  <si>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</si>
  <si>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</si>
  <si>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</si>
  <si>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</si>
  <si>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</si>
  <si>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</si>
  <si>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</si>
  <si>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</si>
  <si>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</si>
  <si>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</si>
  <si>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</si>
  <si>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</si>
  <si>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</si>
  <si>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</si>
  <si>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</si>
  <si>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</si>
  <si>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</si>
  <si>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</si>
  <si>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</si>
  <si>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</si>
  <si>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</si>
  <si>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</si>
  <si>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</si>
  <si>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</si>
  <si>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</si>
  <si>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</si>
  <si>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</si>
  <si>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</si>
  <si>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</si>
  <si>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</si>
  <si>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</si>
  <si>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</si>
  <si>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</si>
  <si>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</si>
  <si>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</si>
  <si>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</si>
  <si>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</si>
  <si>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</si>
  <si>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</si>
  <si>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</si>
  <si>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</si>
  <si>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</si>
  <si>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</si>
  <si>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</si>
  <si>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</si>
  <si>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</si>
  <si>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</si>
  <si>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</si>
  <si>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</si>
  <si>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</si>
  <si>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</si>
  <si>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</si>
  <si>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</si>
  <si>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</si>
  <si>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</si>
  <si>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</si>
  <si>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</si>
  <si>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</si>
  <si>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</si>
  <si>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</si>
  <si>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</si>
  <si>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</si>
  <si>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</si>
  <si>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</si>
  <si>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</si>
  <si>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</si>
  <si>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</si>
  <si>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</si>
  <si>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</si>
  <si>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</si>
  <si>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</si>
  <si>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</si>
  <si>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</si>
  <si>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</si>
  <si>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</si>
  <si>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</si>
  <si>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</si>
  <si>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</si>
  <si>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</si>
  <si>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</si>
  <si>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</si>
  <si>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</si>
  <si>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</si>
  <si>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</si>
  <si>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</si>
  <si>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</si>
  <si>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</si>
  <si>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</si>
  <si>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</si>
  <si>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</si>
  <si>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</si>
  <si>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</si>
  <si>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</si>
  <si>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</si>
  <si>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</si>
  <si>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</si>
  <si>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</si>
  <si>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</si>
  <si>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</si>
  <si>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</si>
  <si>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</si>
  <si>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</si>
  <si>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</si>
  <si>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</si>
  <si>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</si>
  <si>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</si>
  <si>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</si>
  <si>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</si>
  <si>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</si>
  <si>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</si>
  <si>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</si>
  <si>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</si>
  <si>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</si>
  <si>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</si>
  <si>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</si>
  <si>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</si>
  <si>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</si>
  <si>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</si>
  <si>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</si>
  <si>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</si>
  <si>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</si>
  <si>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</si>
  <si>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</si>
  <si>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</si>
  <si>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</si>
  <si>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</si>
  <si>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</si>
  <si>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</si>
  <si>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</si>
  <si>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</si>
  <si>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</si>
  <si>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</si>
  <si>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</si>
  <si>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</si>
  <si>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</si>
  <si>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</si>
  <si>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</si>
  <si>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</si>
  <si>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</si>
  <si>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</si>
  <si>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</si>
  <si>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</si>
  <si>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</si>
  <si>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</si>
  <si>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</si>
  <si>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</si>
  <si>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</si>
  <si>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</si>
  <si>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</si>
  <si>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</si>
  <si>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</si>
  <si>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</si>
  <si>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</si>
  <si>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</si>
  <si>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</si>
  <si>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</si>
  <si>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</si>
  <si>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</si>
  <si>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</si>
  <si>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</si>
  <si>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</si>
  <si>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</si>
  <si>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</si>
  <si>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</si>
  <si>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</si>
  <si>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</si>
  <si>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</si>
  <si>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</si>
  <si>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</si>
  <si>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</si>
  <si>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</si>
  <si>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</si>
  <si>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</si>
  <si>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</si>
  <si>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</si>
  <si>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</si>
  <si>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</si>
  <si>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</si>
  <si>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</si>
  <si>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</si>
  <si>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</si>
  <si>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</si>
  <si>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</si>
  <si>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</si>
  <si>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</si>
  <si>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</si>
  <si>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</si>
  <si>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</si>
  <si>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</si>
  <si>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</si>
  <si>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</si>
  <si>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</si>
  <si>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</si>
  <si>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</si>
  <si>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</si>
  <si>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</si>
  <si>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</si>
  <si>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</si>
  <si>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</si>
  <si>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</si>
  <si>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</si>
  <si>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</si>
  <si>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</si>
  <si>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</si>
  <si>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</si>
  <si>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</si>
  <si>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</si>
  <si>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</si>
  <si>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</si>
  <si>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</si>
  <si>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</si>
  <si>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</si>
  <si>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</si>
  <si>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</si>
  <si>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</si>
  <si>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</si>
  <si>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</si>
  <si>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</si>
  <si>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</si>
  <si>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</si>
  <si>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</si>
  <si>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</si>
  <si>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</si>
  <si>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</si>
  <si>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</si>
  <si>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</si>
  <si>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</si>
  <si>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</si>
  <si>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</si>
  <si>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</si>
  <si>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</si>
  <si>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</si>
  <si>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</si>
  <si>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</si>
  <si>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</si>
  <si>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</si>
  <si>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</si>
  <si>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</si>
  <si>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</si>
  <si>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</si>
  <si>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</si>
  <si>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</si>
  <si>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</si>
  <si>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</si>
  <si>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</si>
  <si>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</si>
  <si>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</si>
  <si>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</si>
  <si>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</si>
  <si>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</si>
  <si>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</si>
  <si>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</si>
  <si>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</si>
  <si>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</si>
  <si>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</si>
  <si>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</si>
  <si>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</si>
  <si>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</si>
  <si>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</si>
  <si>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</si>
  <si>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</si>
  <si>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</si>
  <si>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</si>
  <si>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</si>
  <si>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</si>
  <si>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</si>
  <si>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</si>
  <si>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</si>
  <si>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</si>
  <si>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</si>
  <si>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</si>
  <si>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</si>
  <si>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</si>
  <si>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</si>
  <si>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</si>
  <si>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</si>
  <si>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</si>
  <si>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</si>
  <si>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</si>
  <si>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</si>
  <si>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</si>
  <si>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</si>
  <si>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</si>
  <si>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</si>
  <si>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</si>
  <si>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</si>
  <si>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</si>
  <si>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</si>
  <si>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</si>
  <si>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</si>
  <si>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</si>
  <si>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</si>
  <si>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</si>
  <si>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</si>
  <si>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</si>
  <si>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</si>
  <si>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</si>
  <si>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</si>
  <si>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</si>
  <si>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</si>
  <si>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</si>
  <si>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</si>
  <si>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</si>
  <si>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</si>
  <si>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</si>
  <si>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</si>
  <si>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</si>
  <si>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</si>
  <si>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</si>
  <si>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</si>
  <si>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</si>
  <si>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</si>
  <si>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</si>
  <si>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</si>
  <si>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</si>
  <si>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</si>
  <si>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</si>
  <si>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</si>
  <si>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</si>
  <si>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</si>
  <si>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</si>
  <si>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</si>
  <si>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</si>
  <si>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</si>
  <si>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</si>
  <si>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</si>
  <si>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</si>
  <si>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</si>
  <si>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</si>
  <si>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</si>
  <si>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</si>
  <si>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</si>
  <si>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</si>
  <si>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</si>
  <si>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</si>
  <si>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</si>
  <si>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</si>
  <si>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</si>
  <si>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</si>
  <si>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</si>
  <si>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</si>
  <si>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</si>
  <si>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</si>
  <si>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</si>
  <si>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</si>
  <si>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</si>
  <si>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</si>
  <si>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</si>
  <si>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</si>
  <si>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</si>
  <si>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</si>
  <si>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</si>
  <si>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</si>
  <si>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</si>
  <si>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</si>
  <si>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</si>
  <si>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</si>
  <si>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</si>
  <si>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</si>
  <si>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</si>
  <si>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</si>
  <si>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</si>
  <si>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</si>
  <si>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</si>
  <si>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</si>
  <si>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</si>
  <si>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</si>
  <si>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</si>
  <si>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</si>
  <si>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</si>
  <si>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</si>
  <si>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</si>
  <si>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</si>
  <si>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</si>
  <si>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</si>
  <si>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</si>
  <si>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</si>
  <si>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</si>
  <si>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</si>
  <si>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</si>
  <si>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</si>
  <si>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</si>
  <si>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</si>
  <si>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</si>
  <si>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</si>
  <si>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</si>
  <si>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</si>
  <si>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</si>
  <si>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</si>
  <si>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</si>
  <si>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</si>
  <si>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</si>
  <si>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</si>
  <si>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</si>
  <si>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</si>
  <si>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</si>
  <si>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</si>
  <si>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</si>
  <si>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</si>
  <si>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</si>
  <si>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</si>
  <si>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</si>
  <si>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</si>
  <si>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</si>
  <si>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</si>
  <si>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</si>
  <si>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</si>
  <si>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</si>
  <si>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</si>
  <si>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</si>
  <si>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</si>
  <si>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</si>
  <si>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</si>
  <si>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</si>
  <si>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</si>
  <si>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</si>
  <si>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</si>
  <si>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</si>
  <si>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</si>
  <si>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</si>
  <si>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</si>
  <si>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</si>
  <si>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</si>
  <si>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</si>
  <si>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</si>
  <si>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</si>
  <si>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</si>
  <si>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</si>
  <si>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</si>
  <si>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</si>
  <si>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</si>
  <si>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</si>
  <si>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</si>
  <si>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</si>
  <si>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</si>
  <si>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</si>
  <si>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</si>
  <si>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</si>
  <si>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</si>
  <si>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</si>
  <si>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</si>
  <si>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</si>
  <si>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</si>
  <si>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</si>
  <si>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</si>
  <si>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</si>
  <si>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</si>
  <si>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</si>
  <si>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</si>
  <si>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</si>
  <si>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</si>
  <si>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</si>
  <si>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</si>
  <si>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</si>
  <si>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</si>
  <si>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</si>
  <si>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</si>
  <si>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</si>
  <si>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</si>
  <si>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</si>
  <si>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</si>
  <si>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</si>
  <si>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</si>
  <si>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</si>
  <si>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</si>
  <si>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</si>
  <si>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</si>
  <si>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</si>
  <si>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</si>
  <si>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</si>
  <si>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</si>
  <si>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</si>
  <si>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</si>
  <si>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</si>
  <si>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</si>
  <si>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</si>
  <si>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</si>
  <si>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</si>
  <si>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</si>
  <si>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</si>
  <si>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</si>
  <si>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</si>
  <si>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</si>
  <si>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</si>
  <si>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</si>
  <si>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</si>
  <si>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</si>
  <si>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</si>
  <si>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</si>
  <si>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</si>
  <si>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</si>
  <si>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</si>
  <si>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</si>
  <si>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</si>
  <si>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</si>
  <si>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</si>
  <si>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</si>
  <si>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</si>
  <si>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</si>
  <si>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</si>
  <si>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</si>
  <si>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</si>
  <si>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</si>
  <si>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</si>
  <si>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</si>
  <si>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</si>
  <si>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</si>
  <si>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</si>
  <si>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</si>
  <si>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</si>
  <si>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</si>
  <si>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</si>
  <si>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</si>
  <si>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</si>
  <si>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</si>
  <si>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</si>
  <si>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</si>
  <si>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</si>
  <si>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</si>
  <si>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</si>
  <si>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</si>
  <si>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</si>
  <si>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</si>
  <si>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</si>
  <si>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</si>
  <si>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</si>
  <si>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</si>
  <si>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</si>
  <si>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</si>
  <si>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</si>
  <si>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</si>
  <si>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</si>
  <si>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</si>
  <si>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</si>
  <si>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</si>
  <si>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</si>
  <si>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</si>
  <si>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</si>
  <si>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</si>
  <si>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</si>
  <si>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</si>
  <si>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</si>
  <si>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</si>
  <si>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</si>
  <si>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</si>
  <si>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</si>
  <si>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</si>
  <si>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</si>
  <si>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</si>
  <si>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</si>
  <si>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</si>
  <si>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</si>
  <si>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</si>
  <si>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</si>
  <si>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</si>
  <si>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</si>
  <si>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</si>
  <si>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</si>
  <si>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</si>
  <si>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</si>
  <si>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</si>
  <si>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</si>
  <si>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</si>
  <si>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</si>
  <si>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</si>
  <si>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</si>
  <si>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</si>
  <si>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</si>
  <si>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</si>
  <si>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</si>
  <si>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</si>
  <si>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</si>
  <si>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</si>
  <si>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</si>
  <si>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</si>
  <si>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</si>
  <si>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</si>
  <si>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</si>
  <si>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</si>
  <si>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</si>
  <si>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</si>
  <si>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</si>
  <si>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</si>
  <si>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</si>
  <si>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</si>
  <si>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</si>
  <si>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</si>
  <si>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</si>
  <si>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</si>
  <si>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</si>
  <si>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</si>
  <si>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</si>
  <si>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</si>
  <si>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</si>
  <si>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</si>
  <si>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</si>
  <si>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</si>
  <si>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</si>
  <si>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</si>
  <si>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</si>
  <si>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</si>
  <si>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</si>
  <si>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</si>
  <si>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</si>
  <si>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</si>
  <si>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</si>
  <si>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</si>
  <si>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</si>
  <si>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</si>
  <si>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</si>
  <si>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</si>
  <si>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</si>
  <si>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</si>
  <si>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</si>
  <si>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</si>
  <si>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</si>
  <si>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</si>
  <si>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</si>
  <si>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</si>
  <si>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</si>
  <si>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</si>
  <si>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</si>
  <si>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</si>
  <si>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</si>
  <si>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</si>
  <si>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</si>
  <si>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</si>
  <si>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</si>
  <si>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</si>
  <si>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</si>
  <si>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</si>
  <si>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</si>
  <si>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</si>
  <si>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</si>
  <si>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</si>
  <si>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</si>
  <si>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</si>
  <si>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</si>
  <si>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</si>
  <si>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</si>
  <si>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</si>
  <si>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</si>
  <si>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</si>
  <si>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</si>
  <si>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</si>
  <si>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</si>
  <si>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</si>
  <si>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</si>
  <si>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</si>
  <si>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</si>
  <si>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</si>
  <si>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</si>
  <si>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</si>
  <si>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</si>
  <si>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</si>
  <si>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</si>
  <si>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</si>
  <si>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</si>
  <si>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</si>
  <si>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</si>
  <si>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</si>
  <si>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</si>
  <si>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</si>
  <si>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</si>
  <si>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</si>
  <si>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</si>
  <si>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</si>
  <si>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</si>
  <si>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</si>
  <si>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</si>
  <si>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</si>
  <si>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</si>
  <si>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</si>
  <si>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</si>
  <si>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</si>
  <si>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</si>
  <si>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</si>
  <si>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</si>
  <si>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</si>
  <si>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</si>
  <si>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</si>
  <si>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</si>
  <si>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</si>
  <si>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</si>
  <si>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</si>
  <si>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</si>
  <si>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</si>
  <si>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</si>
  <si>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</si>
  <si>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</si>
  <si>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</si>
  <si>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</si>
  <si>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</si>
  <si>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</si>
  <si>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</si>
  <si>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</si>
  <si>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</si>
  <si>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</si>
  <si>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</si>
  <si>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</si>
  <si>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</si>
  <si>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</si>
  <si>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</si>
  <si>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</si>
  <si>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</si>
  <si>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</si>
  <si>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</si>
  <si>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</si>
  <si>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</si>
  <si>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</si>
  <si>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</si>
  <si>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</si>
  <si>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</si>
  <si>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</si>
  <si>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</si>
  <si>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</si>
  <si>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</si>
  <si>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</si>
  <si>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</si>
  <si>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</si>
  <si>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</si>
  <si>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</si>
  <si>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</si>
  <si>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</si>
  <si>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</si>
  <si>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</si>
  <si>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</si>
  <si>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</si>
  <si>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</si>
  <si>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</si>
  <si>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</si>
  <si>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</si>
  <si>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</si>
  <si>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</si>
  <si>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</si>
  <si>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</si>
  <si>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</si>
  <si>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</si>
  <si>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</si>
  <si>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</si>
  <si>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</si>
  <si>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</si>
  <si>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</si>
  <si>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</si>
  <si>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</si>
  <si>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</si>
  <si>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</si>
  <si>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</si>
  <si>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</si>
  <si>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</si>
  <si>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</si>
  <si>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</si>
  <si>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</si>
  <si>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</si>
  <si>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</si>
  <si>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</si>
  <si>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</si>
  <si>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</si>
  <si>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</si>
  <si>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</si>
  <si>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</si>
  <si>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</si>
  <si>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</si>
  <si>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</si>
  <si>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</si>
  <si>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</si>
  <si>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</si>
  <si>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</si>
  <si>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</si>
  <si>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</si>
  <si>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</si>
  <si>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</si>
  <si>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</si>
  <si>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</si>
  <si>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</si>
  <si>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</si>
  <si>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</si>
  <si>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</si>
  <si>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</si>
  <si>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</si>
  <si>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</si>
  <si>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</si>
  <si>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</si>
  <si>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</si>
  <si>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</si>
  <si>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</si>
  <si>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</si>
  <si>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</si>
  <si>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</si>
  <si>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</si>
  <si>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</si>
  <si>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</si>
  <si>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</si>
  <si>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</si>
  <si>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</si>
  <si>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</si>
  <si>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</si>
  <si>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</si>
  <si>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</si>
  <si>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</si>
  <si>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</si>
  <si>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</si>
  <si>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</si>
  <si>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</si>
  <si>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</si>
  <si>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</si>
  <si>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</si>
  <si>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</si>
  <si>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</si>
  <si>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</si>
  <si>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</si>
  <si>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</si>
  <si>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</si>
  <si>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</si>
  <si>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</si>
  <si>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</si>
  <si>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</si>
  <si>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</si>
  <si>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</si>
  <si>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</si>
  <si>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</si>
  <si>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</si>
  <si>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</si>
  <si>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</si>
  <si>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</si>
  <si>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</si>
  <si>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</si>
  <si>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</si>
  <si>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</si>
  <si>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</si>
  <si>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</si>
  <si>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</si>
  <si>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</si>
  <si>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</si>
  <si>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</si>
  <si>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</si>
  <si>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</si>
  <si>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</si>
  <si>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</si>
  <si>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</si>
  <si>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</si>
  <si>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</si>
  <si>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</si>
  <si>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</si>
  <si>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</si>
  <si>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</si>
  <si>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</si>
  <si>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</si>
  <si>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</si>
  <si>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</si>
  <si>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</si>
  <si>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</si>
  <si>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</si>
  <si>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</si>
  <si>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</si>
  <si>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</si>
  <si>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</si>
  <si>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</si>
  <si>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</si>
  <si>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</si>
  <si>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</si>
  <si>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</si>
  <si>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</si>
  <si>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</si>
  <si>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</si>
  <si>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</si>
  <si>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</si>
  <si>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</si>
  <si>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</si>
  <si>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</si>
  <si>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</si>
  <si>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</si>
  <si>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</si>
  <si>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</si>
  <si>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</si>
  <si>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</si>
  <si>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</si>
  <si>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</si>
  <si>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</si>
  <si>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</si>
  <si>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</si>
  <si>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</si>
  <si>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</si>
  <si>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</si>
  <si>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</si>
  <si>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</si>
  <si>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</si>
  <si>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</si>
  <si>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</si>
  <si>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</si>
  <si>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</si>
  <si>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</si>
  <si>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</si>
  <si>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</si>
  <si>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</si>
  <si>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</si>
  <si>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</si>
  <si>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</si>
  <si>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</si>
  <si>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</si>
  <si>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</si>
  <si>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</si>
  <si>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</si>
  <si>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</si>
  <si>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</si>
  <si>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</si>
  <si>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</si>
  <si>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</si>
  <si>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</si>
  <si>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</si>
  <si>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</si>
  <si>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</si>
  <si>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</si>
  <si>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</si>
  <si>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</si>
  <si>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</si>
  <si>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</si>
  <si>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</si>
  <si>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</si>
  <si>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</si>
  <si>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</si>
  <si>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</si>
  <si>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</si>
  <si>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</si>
  <si>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</si>
  <si>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</si>
  <si>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</si>
  <si>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</si>
  <si>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</si>
  <si>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</si>
  <si>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</si>
  <si>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</si>
  <si>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</si>
  <si>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</si>
  <si>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</si>
  <si>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</si>
  <si>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</si>
  <si>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</si>
  <si>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</si>
  <si>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</si>
  <si>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</si>
  <si>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</si>
  <si>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</si>
  <si>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</si>
  <si>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</si>
  <si>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</si>
  <si>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</si>
  <si>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</si>
  <si>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</si>
  <si>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</si>
  <si>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</si>
  <si>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</si>
  <si>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</si>
  <si>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</si>
  <si>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</si>
  <si>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</si>
  <si>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</si>
  <si>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</si>
  <si>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</si>
  <si>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</si>
  <si>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</si>
  <si>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</si>
  <si>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</si>
  <si>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</si>
  <si>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</si>
  <si>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</si>
  <si>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</si>
  <si>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</si>
  <si>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</si>
  <si>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</si>
  <si>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</si>
  <si>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</si>
  <si>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</si>
  <si>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</si>
  <si>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</si>
  <si>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</si>
  <si>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</si>
  <si>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</si>
  <si>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</si>
  <si>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</si>
  <si>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</si>
  <si>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</si>
  <si>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</si>
  <si>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</si>
  <si>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</si>
  <si>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</si>
  <si>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</si>
  <si>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</si>
  <si>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</si>
  <si>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</si>
  <si>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</si>
  <si>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</si>
  <si>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</si>
  <si>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</si>
  <si>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</si>
  <si>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</si>
  <si>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</si>
  <si>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</si>
  <si>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</si>
  <si>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</si>
  <si>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</si>
  <si>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</si>
  <si>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</si>
  <si>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</si>
  <si>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</si>
  <si>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</si>
  <si>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</si>
  <si>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</si>
  <si>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</si>
  <si>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</si>
  <si>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</si>
  <si>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</si>
  <si>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</si>
  <si>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</si>
  <si>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</si>
  <si>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</si>
  <si>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</si>
  <si>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</si>
  <si>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</si>
  <si>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</si>
  <si>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</si>
  <si>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</si>
  <si>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</si>
  <si>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</si>
  <si>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</si>
  <si>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</si>
  <si>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</si>
  <si>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</si>
  <si>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</si>
  <si>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</si>
  <si>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</si>
  <si>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</si>
  <si>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</si>
  <si>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</si>
  <si>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</si>
  <si>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</si>
  <si>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</si>
  <si>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</si>
  <si>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</si>
  <si>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</si>
  <si>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</si>
  <si>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</si>
  <si>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</si>
  <si>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</si>
  <si>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</si>
  <si>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</si>
  <si>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</si>
  <si>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</si>
  <si>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</si>
  <si>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</si>
  <si>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</si>
  <si>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</si>
  <si>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</si>
  <si>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</si>
  <si>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</si>
  <si>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</si>
  <si>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</si>
  <si>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</si>
  <si>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</si>
  <si>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</si>
  <si>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</si>
  <si>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</si>
  <si>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</si>
  <si>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</si>
  <si>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</si>
  <si>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</si>
  <si>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</si>
  <si>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</si>
  <si>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</si>
  <si>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</si>
  <si>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</si>
  <si>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</si>
  <si>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</si>
  <si>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</si>
  <si>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</si>
  <si>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</si>
  <si>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</si>
  <si>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</si>
  <si>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</si>
  <si>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</si>
  <si>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</si>
  <si>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</si>
  <si>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</si>
  <si>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</si>
  <si>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</si>
  <si>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</si>
  <si>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</si>
  <si>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</si>
  <si>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</si>
  <si>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</si>
  <si>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</si>
  <si>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</si>
  <si>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</si>
  <si>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</si>
  <si>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</si>
  <si>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</si>
  <si>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</si>
  <si>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</si>
  <si>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</si>
  <si>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</si>
  <si>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</si>
  <si>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</si>
  <si>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</si>
  <si>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</si>
  <si>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</si>
  <si>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</si>
  <si>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</si>
  <si>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</si>
  <si>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</si>
  <si>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</si>
  <si>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</si>
  <si>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</si>
  <si>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</si>
  <si>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</si>
  <si>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</si>
  <si>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</si>
  <si>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</si>
  <si>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</si>
  <si>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</si>
  <si>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</si>
  <si>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</si>
  <si>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</si>
  <si>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</si>
  <si>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</si>
  <si>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</si>
  <si>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</si>
  <si>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</si>
  <si>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</si>
  <si>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</si>
  <si>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</si>
  <si>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</si>
  <si>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</si>
  <si>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</si>
  <si>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</si>
  <si>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</si>
  <si>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</si>
  <si>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</si>
  <si>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</si>
  <si>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</si>
  <si>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</si>
  <si>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</si>
  <si>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</si>
  <si>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</si>
  <si>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</si>
  <si>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</si>
  <si>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</si>
  <si>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</si>
  <si>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</si>
  <si>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</si>
  <si>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</si>
  <si>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</si>
  <si>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</si>
  <si>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</si>
  <si>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</si>
  <si>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</si>
  <si>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</si>
  <si>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</si>
  <si>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</si>
  <si>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</si>
  <si>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</si>
  <si>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</si>
  <si>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</si>
  <si>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</si>
  <si>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</si>
  <si>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</si>
  <si>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</si>
  <si>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</si>
  <si>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</si>
  <si>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</si>
  <si>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</si>
  <si>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</si>
  <si>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</si>
  <si>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</si>
  <si>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</si>
  <si>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</si>
  <si>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</si>
  <si>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</si>
  <si>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</si>
  <si>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</si>
  <si>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</si>
  <si>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</si>
  <si>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</si>
  <si>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</si>
  <si>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</si>
  <si>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</si>
  <si>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</si>
  <si>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</si>
  <si>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</si>
  <si>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</si>
  <si>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</si>
  <si>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</si>
  <si>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</si>
  <si>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</si>
  <si>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</si>
  <si>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</si>
  <si>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</si>
  <si>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</si>
  <si>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</si>
  <si>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</si>
  <si>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</si>
  <si>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</si>
  <si>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</si>
  <si>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</si>
  <si>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</si>
  <si>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</si>
  <si>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</si>
  <si>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</si>
  <si>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</si>
  <si>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</si>
  <si>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</si>
  <si>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</si>
  <si>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</si>
  <si>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</si>
  <si>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</si>
  <si>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</si>
  <si>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</si>
  <si>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</si>
  <si>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</si>
  <si>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</si>
  <si>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</si>
  <si>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</si>
  <si>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</si>
  <si>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</si>
  <si>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</si>
  <si>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</si>
  <si>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</si>
  <si>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</si>
  <si>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</si>
  <si>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</si>
  <si>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</si>
  <si>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</si>
  <si>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</si>
  <si>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</si>
  <si>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</si>
  <si>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</si>
  <si>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</si>
  <si>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</si>
  <si>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</si>
  <si>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</si>
  <si>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</si>
  <si>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</si>
  <si>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</si>
  <si>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</si>
  <si>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</si>
  <si>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</si>
  <si>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</si>
  <si>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</si>
  <si>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</si>
  <si>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</si>
  <si>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</si>
  <si>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</si>
  <si>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</si>
  <si>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</si>
  <si>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</si>
  <si>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</si>
  <si>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</si>
  <si>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</si>
  <si>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</si>
  <si>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</si>
  <si>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</si>
  <si>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</si>
  <si>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</si>
  <si>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</si>
  <si>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</si>
  <si>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</si>
  <si>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</si>
  <si>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</si>
  <si>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</si>
  <si>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</si>
  <si>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</si>
  <si>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</si>
  <si>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</si>
  <si>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</si>
  <si>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</si>
  <si>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</si>
  <si>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</si>
  <si>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</si>
  <si>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</si>
  <si>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</si>
  <si>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</si>
  <si>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</si>
  <si>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</si>
  <si>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</si>
  <si>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</si>
  <si>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</si>
  <si>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</si>
  <si>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</si>
  <si>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</si>
  <si>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</si>
  <si>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</si>
  <si>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</si>
  <si>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</si>
  <si>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</si>
  <si>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</si>
  <si>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</si>
  <si>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</si>
  <si>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</si>
  <si>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</si>
  <si>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</si>
  <si>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</si>
  <si>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</si>
  <si>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</si>
  <si>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</si>
  <si>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</si>
  <si>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</si>
  <si>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</si>
  <si>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</si>
  <si>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</si>
  <si>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</si>
  <si>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</si>
  <si>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</si>
  <si>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</si>
  <si>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</si>
  <si>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</si>
  <si>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</si>
  <si>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</si>
  <si>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</si>
  <si>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</si>
  <si>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</si>
  <si>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</si>
  <si>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</si>
  <si>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</si>
  <si>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</si>
  <si>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</si>
  <si>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</si>
  <si>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</si>
  <si>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</si>
  <si>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</si>
  <si>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</si>
  <si>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</si>
  <si>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</si>
  <si>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</si>
  <si>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</si>
  <si>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</si>
  <si>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</si>
  <si>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</si>
  <si>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</si>
  <si>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</si>
  <si>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</si>
  <si>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</si>
  <si>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</si>
  <si>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</si>
  <si>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</si>
  <si>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</si>
  <si>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</si>
  <si>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</si>
  <si>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</si>
  <si>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</si>
  <si>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</si>
  <si>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</si>
  <si>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</si>
  <si>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</si>
  <si>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</si>
  <si>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</si>
  <si>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</si>
  <si>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</si>
  <si>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</si>
  <si>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</si>
  <si>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</si>
  <si>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</si>
  <si>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</si>
  <si>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</si>
  <si>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</si>
  <si>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</si>
  <si>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</si>
  <si>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</si>
  <si>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</si>
  <si>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</si>
  <si>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</si>
  <si>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</si>
  <si>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</si>
  <si>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</si>
  <si>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</si>
  <si>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</si>
  <si>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</si>
  <si>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</si>
  <si>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</si>
  <si>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</si>
  <si>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</si>
  <si>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</si>
  <si>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</si>
  <si>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</si>
  <si>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</si>
  <si>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</si>
  <si>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</si>
  <si>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</si>
  <si>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</si>
  <si>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</si>
  <si>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</si>
  <si>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</si>
  <si>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</si>
  <si>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</si>
  <si>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</si>
  <si>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</si>
  <si>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</si>
  <si>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</si>
  <si>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</si>
  <si>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</si>
  <si>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</si>
  <si>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</si>
  <si>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</si>
  <si>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</si>
  <si>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</si>
  <si>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</si>
  <si>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</si>
  <si>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</si>
  <si>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</si>
  <si>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</si>
  <si>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</si>
  <si>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</si>
  <si>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</si>
  <si>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</si>
  <si>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</si>
  <si>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</si>
  <si>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</si>
  <si>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</si>
  <si>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</si>
  <si>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</si>
  <si>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</si>
  <si>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</si>
  <si>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</si>
  <si>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</si>
  <si>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</si>
  <si>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</si>
  <si>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</si>
  <si>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</si>
  <si>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</si>
  <si>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</si>
  <si>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</si>
  <si>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</si>
  <si>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</si>
  <si>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</si>
  <si>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</si>
  <si>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</si>
  <si>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</si>
  <si>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</si>
  <si>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</si>
  <si>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</si>
  <si>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</si>
  <si>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</si>
  <si>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</si>
  <si>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</si>
  <si>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</si>
  <si>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</si>
  <si>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</si>
  <si>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</si>
  <si>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</si>
  <si>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</si>
  <si>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</si>
  <si>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</si>
  <si>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</si>
  <si>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</si>
  <si>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</si>
  <si>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</si>
  <si>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</si>
  <si>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</si>
  <si>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</si>
  <si>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</si>
  <si>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</si>
  <si>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</si>
  <si>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</si>
  <si>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</si>
  <si>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</si>
  <si>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</si>
  <si>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</si>
  <si>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</si>
  <si>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</si>
  <si>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</si>
  <si>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</si>
  <si>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</si>
  <si>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</si>
  <si>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</si>
  <si>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</si>
  <si>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</si>
  <si>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</si>
  <si>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</si>
  <si>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</si>
  <si>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</si>
  <si>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</si>
  <si>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</si>
  <si>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</si>
  <si>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</si>
  <si>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</si>
  <si>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</si>
  <si>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</si>
  <si>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</si>
  <si>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</si>
  <si>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</si>
  <si>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</si>
  <si>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</si>
  <si>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</si>
  <si>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</si>
  <si>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</si>
  <si>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</si>
  <si>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</si>
  <si>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</si>
  <si>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</si>
  <si>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</si>
  <si>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</si>
  <si>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</si>
  <si>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</si>
  <si>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</si>
  <si>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</si>
  <si>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</si>
  <si>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</si>
  <si>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</si>
  <si>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</si>
  <si>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</si>
  <si>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</si>
  <si>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</si>
  <si>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</si>
  <si>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</si>
  <si>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</si>
  <si>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</si>
  <si>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</si>
  <si>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</si>
  <si>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</si>
  <si>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</si>
  <si>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</si>
  <si>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</si>
  <si>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</si>
  <si>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</si>
  <si>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</si>
  <si>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</si>
  <si>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</si>
  <si>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</si>
  <si>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</si>
  <si>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</si>
  <si>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</si>
  <si>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</si>
  <si>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</si>
  <si>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</si>
  <si>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</si>
  <si>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</si>
  <si>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</si>
  <si>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</si>
  <si>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</si>
  <si>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</si>
  <si>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</si>
  <si>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</si>
  <si>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</si>
  <si>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</si>
  <si>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</si>
  <si>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</si>
  <si>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</si>
  <si>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</si>
  <si>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</si>
  <si>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</si>
  <si>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</si>
  <si>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</si>
  <si>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</si>
  <si>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</si>
  <si>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</si>
  <si>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</si>
  <si>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</si>
  <si>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</si>
  <si>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</si>
  <si>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</si>
  <si>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</si>
  <si>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</si>
  <si>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</si>
  <si>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</si>
  <si>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</si>
  <si>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</si>
  <si>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</si>
  <si>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</si>
  <si>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</si>
  <si>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</si>
  <si>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</si>
  <si>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</si>
  <si>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</si>
  <si>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</si>
  <si>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</si>
  <si>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</si>
  <si>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</si>
  <si>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</si>
  <si>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</si>
  <si>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</si>
  <si>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</si>
  <si>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</si>
  <si>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</si>
  <si>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</si>
  <si>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</si>
  <si>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</si>
  <si>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</si>
  <si>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</si>
  <si>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</si>
  <si>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</si>
  <si>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</si>
  <si>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</si>
  <si>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</si>
  <si>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</si>
  <si>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</si>
  <si>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</si>
  <si>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</si>
  <si>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</si>
  <si>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</si>
  <si>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</si>
  <si>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</si>
  <si>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</si>
  <si>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</si>
  <si>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</si>
  <si>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</si>
  <si>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</si>
  <si>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</si>
  <si>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</si>
  <si>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</si>
  <si>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</si>
  <si>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</si>
  <si>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</si>
  <si>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</si>
  <si>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</si>
  <si>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</si>
  <si>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</si>
  <si>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</si>
  <si>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</si>
  <si>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</si>
  <si>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</si>
  <si>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</si>
  <si>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</si>
  <si>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</si>
  <si>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</si>
  <si>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</si>
  <si>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</si>
  <si>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</si>
  <si>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</si>
  <si>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</si>
  <si>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</si>
  <si>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</si>
  <si>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</si>
  <si>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</si>
  <si>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</si>
  <si>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</si>
  <si>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</si>
  <si>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</si>
  <si>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</si>
  <si>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</si>
  <si>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</si>
  <si>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</si>
  <si>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</si>
  <si>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</si>
  <si>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</si>
  <si>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</si>
  <si>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</si>
  <si>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</si>
  <si>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</si>
  <si>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</si>
  <si>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</si>
  <si>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</si>
  <si>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</si>
  <si>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</si>
  <si>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</si>
  <si>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</si>
  <si>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</si>
  <si>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</si>
  <si>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</si>
  <si>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</si>
  <si>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</si>
  <si>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</si>
  <si>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</si>
  <si>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</si>
  <si>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</si>
  <si>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</si>
  <si>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</si>
  <si>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</si>
  <si>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</si>
  <si>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</si>
  <si>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</si>
  <si>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</si>
  <si>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</si>
  <si>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</si>
  <si>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</si>
  <si>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</si>
  <si>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</si>
  <si>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</si>
  <si>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</si>
  <si>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</si>
  <si>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</si>
  <si>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</si>
  <si>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</si>
  <si>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</si>
  <si>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</si>
  <si>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</si>
  <si>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</si>
  <si>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</si>
  <si>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</si>
  <si>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</si>
  <si>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</si>
  <si>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</si>
  <si>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</si>
  <si>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</si>
  <si>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</si>
  <si>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</si>
  <si>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</si>
  <si>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</si>
  <si>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</si>
  <si>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</si>
  <si>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</si>
  <si>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</si>
  <si>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</si>
  <si>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</si>
  <si>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</si>
  <si>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</si>
  <si>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</si>
  <si>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</si>
  <si>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</si>
  <si>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</si>
  <si>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</si>
  <si>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</si>
  <si>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</si>
  <si>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</si>
  <si>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</si>
  <si>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</si>
  <si>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</si>
  <si>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</si>
  <si>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</si>
  <si>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</si>
  <si>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</si>
  <si>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</si>
  <si>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</si>
  <si>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</si>
  <si>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</si>
  <si>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</si>
  <si>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</si>
  <si>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</si>
  <si>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</si>
  <si>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</si>
  <si>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</si>
  <si>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</si>
  <si>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</si>
  <si>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</si>
  <si>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</si>
  <si>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</si>
  <si>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</si>
  <si>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</si>
  <si>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</si>
  <si>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</si>
  <si>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</si>
  <si>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</si>
  <si>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</si>
  <si>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</si>
  <si>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</si>
  <si>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</si>
  <si>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</si>
  <si>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</si>
  <si>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</si>
  <si>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</si>
  <si>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</si>
  <si>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</si>
  <si>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</si>
  <si>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</si>
  <si>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</si>
  <si>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</si>
  <si>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</si>
  <si>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</si>
  <si>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</si>
  <si>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</si>
  <si>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</si>
  <si>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</si>
  <si>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</si>
  <si>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</si>
  <si>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</si>
  <si>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</si>
  <si>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</si>
  <si>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</si>
  <si>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</si>
  <si>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</si>
  <si>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</si>
  <si>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</si>
  <si>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</si>
  <si>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</si>
  <si>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</si>
  <si>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</si>
  <si>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</si>
  <si>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</si>
  <si>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</si>
  <si>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</si>
  <si>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</si>
  <si>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</si>
  <si>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</si>
  <si>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</si>
  <si>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</si>
  <si>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</si>
  <si>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</si>
  <si>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</si>
  <si>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</si>
  <si>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</si>
  <si>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</si>
  <si>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</si>
  <si>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</si>
  <si>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</si>
  <si>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</si>
  <si>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</si>
  <si>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</si>
  <si>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</si>
  <si>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</si>
  <si>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</si>
  <si>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</si>
  <si>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</si>
  <si>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</si>
  <si>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</si>
  <si>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</si>
  <si>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</si>
  <si>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</si>
  <si>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</si>
  <si>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</si>
  <si>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</si>
  <si>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</si>
  <si>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</si>
  <si>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</si>
  <si>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</si>
  <si>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</si>
  <si>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</si>
  <si>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</si>
  <si>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</si>
  <si>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</si>
  <si>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</si>
  <si>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</si>
  <si>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</si>
  <si>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</si>
  <si>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</si>
  <si>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</si>
  <si>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</si>
  <si>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</si>
  <si>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</si>
  <si>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</si>
  <si>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</si>
  <si>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</si>
  <si>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</si>
  <si>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</si>
  <si>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</si>
  <si>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</si>
  <si>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</si>
  <si>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</si>
  <si>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</si>
  <si>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</si>
  <si>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</si>
  <si>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</si>
  <si>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</si>
  <si>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</si>
  <si>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</si>
  <si>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</si>
  <si>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</si>
  <si>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</si>
  <si>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</si>
  <si>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</si>
  <si>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</si>
  <si>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</si>
  <si>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</si>
  <si>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</si>
  <si>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</si>
  <si>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</si>
  <si>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</si>
  <si>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</si>
  <si>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</si>
  <si>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</si>
  <si>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</si>
  <si>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</si>
  <si>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</si>
  <si>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</si>
  <si>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</si>
  <si>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</si>
  <si>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</si>
  <si>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</si>
  <si>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</si>
  <si>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</si>
  <si>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</si>
  <si>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</si>
  <si>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</si>
  <si>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</si>
  <si>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</si>
  <si>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</si>
  <si>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</si>
  <si>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</si>
  <si>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</si>
  <si>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</si>
  <si>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</si>
  <si>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</si>
  <si>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</si>
  <si>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</si>
  <si>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</si>
  <si>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</si>
  <si>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</si>
  <si>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</si>
  <si>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</si>
  <si>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</si>
  <si>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</si>
  <si>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</si>
  <si>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</si>
  <si>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</si>
  <si>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</si>
  <si>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</si>
  <si>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</si>
  <si>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</si>
  <si>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</si>
  <si>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</si>
  <si>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</si>
  <si>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</si>
  <si>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</si>
  <si>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</si>
  <si>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</si>
  <si>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</si>
  <si>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</si>
  <si>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</si>
  <si>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</si>
  <si>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</si>
  <si>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</si>
  <si>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</si>
  <si>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</si>
  <si>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</si>
  <si>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</si>
  <si>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</si>
  <si>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</si>
  <si>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</si>
  <si>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</si>
  <si>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</si>
  <si>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</si>
  <si>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</si>
  <si>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</si>
  <si>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</si>
  <si>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</si>
  <si>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</si>
  <si>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</si>
  <si>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</si>
  <si>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</si>
  <si>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</si>
  <si>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</si>
  <si>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</si>
  <si>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</si>
  <si>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</si>
  <si>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</si>
  <si>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</si>
  <si>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</si>
  <si>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</si>
  <si>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</si>
  <si>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</si>
  <si>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</si>
  <si>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</si>
  <si>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</si>
  <si>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</si>
  <si>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</si>
  <si>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</si>
  <si>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</si>
  <si>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</si>
  <si>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</si>
  <si>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</si>
  <si>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</si>
  <si>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</si>
  <si>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</si>
  <si>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</si>
  <si>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</si>
  <si>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</si>
  <si>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</si>
  <si>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</si>
  <si>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</si>
  <si>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</si>
  <si>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</si>
  <si>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</si>
  <si>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</si>
  <si>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</si>
  <si>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</si>
  <si>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</si>
  <si>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</si>
  <si>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</si>
  <si>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</si>
  <si>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</si>
  <si>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</si>
  <si>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</si>
  <si>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</si>
  <si>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</si>
  <si>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</si>
  <si>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</si>
  <si>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</si>
  <si>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</si>
  <si>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</si>
  <si>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</si>
  <si>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</si>
  <si>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</si>
  <si>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</si>
  <si>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</si>
  <si>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</si>
  <si>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</si>
  <si>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</si>
  <si>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</si>
  <si>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</si>
  <si>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</si>
  <si>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</si>
  <si>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</si>
  <si>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</si>
  <si>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</si>
  <si>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</si>
  <si>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</si>
  <si>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</si>
  <si>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</si>
  <si>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</si>
  <si>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</si>
  <si>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</si>
  <si>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</si>
  <si>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</si>
  <si>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</si>
  <si>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</si>
  <si>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</si>
  <si>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</si>
  <si>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</si>
  <si>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</si>
  <si>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</si>
  <si>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</si>
  <si>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</si>
  <si>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</si>
  <si>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</si>
  <si>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</si>
  <si>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</si>
  <si>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</si>
  <si>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</si>
  <si>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</si>
  <si>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</si>
  <si>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</si>
  <si>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</si>
  <si>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</si>
  <si>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</si>
  <si>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</si>
  <si>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</si>
  <si>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</si>
  <si>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</si>
  <si>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</si>
  <si>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</si>
  <si>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</si>
  <si>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</si>
  <si>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</si>
  <si>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</si>
  <si>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</si>
  <si>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</si>
  <si>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</si>
  <si>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</si>
  <si>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</si>
  <si>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</si>
  <si>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</si>
  <si>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</si>
  <si>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</si>
  <si>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</si>
  <si>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</si>
  <si>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</si>
  <si>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</si>
  <si>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</si>
  <si>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</si>
  <si>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</si>
  <si>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</si>
  <si>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</si>
  <si>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</si>
  <si>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</si>
  <si>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</si>
  <si>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</si>
  <si>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</si>
  <si>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</si>
  <si>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</si>
  <si>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</si>
  <si>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</si>
  <si>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</si>
  <si>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</si>
  <si>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</si>
  <si>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</si>
  <si>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</si>
  <si>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</si>
  <si>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</si>
  <si>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</si>
  <si>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</si>
  <si>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</si>
  <si>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</si>
  <si>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</si>
  <si>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</si>
  <si>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</si>
  <si>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</si>
  <si>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</si>
  <si>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</si>
  <si>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</si>
  <si>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</si>
  <si>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</si>
  <si>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</si>
  <si>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</si>
  <si>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</si>
  <si>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</si>
  <si>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</si>
  <si>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</si>
  <si>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</si>
  <si>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</si>
  <si>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</si>
  <si>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</si>
  <si>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</si>
  <si>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</si>
  <si>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</si>
  <si>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</si>
  <si>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</si>
  <si>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</si>
  <si>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</si>
  <si>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</si>
  <si>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</si>
  <si>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</si>
  <si>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</si>
  <si>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</si>
  <si>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</si>
  <si>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</si>
  <si>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</si>
  <si>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</si>
  <si>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</si>
  <si>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</si>
  <si>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</si>
  <si>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</si>
  <si>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</si>
  <si>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</si>
  <si>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</si>
  <si>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</si>
  <si>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</si>
  <si>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</si>
  <si>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</si>
  <si>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</si>
  <si>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</si>
  <si>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</si>
  <si>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</si>
  <si>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</si>
  <si>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</si>
  <si>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</si>
  <si>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</si>
  <si>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</si>
  <si>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</si>
  <si>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</si>
  <si>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</si>
  <si>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</si>
  <si>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</si>
  <si>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</si>
  <si>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</si>
  <si>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</si>
  <si>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</si>
  <si>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</si>
  <si>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</si>
  <si>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</si>
  <si>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</si>
  <si>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</si>
  <si>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</si>
  <si>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</si>
  <si>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</si>
  <si>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</si>
  <si>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</si>
  <si>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</si>
  <si>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</si>
  <si>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</si>
  <si>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</si>
  <si>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</si>
  <si>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</si>
  <si>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</si>
  <si>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</si>
  <si>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</si>
  <si>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</si>
  <si>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</si>
  <si>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</si>
  <si>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</si>
  <si>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</si>
  <si>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</si>
  <si>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</si>
  <si>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</si>
  <si>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</si>
  <si>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</si>
  <si>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</si>
  <si>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</si>
  <si>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</si>
  <si>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</si>
  <si>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</si>
  <si>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</si>
  <si>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</si>
  <si>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</si>
  <si>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</si>
  <si>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</si>
  <si>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</si>
  <si>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</si>
  <si>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</si>
  <si>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</si>
  <si>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</si>
  <si>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</si>
  <si>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</si>
  <si>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</si>
  <si>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</si>
  <si>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</si>
  <si>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</si>
  <si>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</si>
  <si>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</si>
  <si>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</si>
  <si>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</si>
  <si>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</si>
  <si>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</si>
  <si>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</si>
  <si>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</si>
  <si>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</si>
  <si>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</si>
  <si>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</si>
  <si>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</si>
  <si>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</si>
  <si>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</si>
  <si>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</si>
  <si>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</si>
  <si>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</si>
  <si>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</si>
  <si>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</si>
  <si>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</si>
  <si>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</si>
  <si>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</si>
  <si>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</si>
  <si>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</si>
  <si>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</si>
  <si>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</si>
  <si>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</si>
  <si>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</si>
  <si>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</si>
  <si>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</si>
  <si>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</si>
  <si>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</si>
  <si>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</si>
  <si>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</si>
  <si>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</si>
  <si>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</si>
  <si>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</si>
  <si>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</si>
  <si>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</si>
  <si>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</si>
  <si>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</si>
  <si>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</si>
  <si>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</si>
  <si>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</si>
  <si>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</si>
  <si>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</si>
  <si>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</si>
  <si>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</si>
  <si>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</si>
  <si>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</si>
  <si>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</si>
  <si>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</si>
  <si>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</si>
  <si>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</si>
  <si>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</si>
  <si>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</si>
  <si>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</si>
  <si>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</si>
  <si>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</si>
  <si>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</si>
  <si>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</si>
  <si>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</si>
  <si>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</si>
  <si>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</si>
  <si>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</si>
  <si>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</si>
  <si>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</si>
  <si>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</si>
  <si>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</si>
  <si>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</si>
  <si>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</si>
  <si>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</si>
  <si>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</si>
  <si>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</si>
  <si>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</si>
  <si>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</si>
  <si>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</si>
  <si>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</si>
  <si>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</si>
  <si>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</si>
  <si>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</si>
  <si>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</si>
  <si>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</si>
  <si>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</si>
  <si>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</si>
  <si>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</si>
  <si>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</si>
  <si>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</si>
  <si>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</si>
  <si>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</si>
  <si>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</si>
  <si>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</si>
  <si>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</si>
  <si>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</si>
  <si>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</si>
  <si>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</si>
  <si>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</si>
  <si>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</si>
  <si>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</si>
  <si>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</si>
  <si>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</si>
  <si>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</si>
  <si>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</si>
  <si>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</si>
  <si>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</si>
  <si>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</si>
  <si>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</si>
  <si>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</si>
  <si>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</si>
  <si>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</si>
  <si>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</si>
  <si>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</si>
  <si>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</si>
  <si>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</si>
  <si>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</si>
  <si>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</si>
  <si>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</si>
  <si>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</si>
  <si>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</si>
  <si>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</si>
  <si>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</si>
  <si>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</si>
  <si>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</si>
  <si>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</si>
  <si>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</si>
  <si>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</si>
  <si>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</si>
  <si>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</si>
  <si>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</si>
  <si>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</si>
  <si>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</si>
  <si>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</si>
  <si>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</si>
  <si>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</si>
  <si>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</si>
  <si>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</si>
  <si>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</si>
  <si>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</si>
  <si>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</si>
  <si>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</si>
  <si>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</si>
  <si>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</si>
  <si>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</si>
  <si>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</si>
  <si>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</si>
  <si>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</si>
  <si>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</si>
  <si>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</si>
  <si>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</si>
  <si>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</si>
  <si>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</si>
  <si>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</si>
  <si>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</si>
  <si>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</si>
  <si>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</si>
  <si>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</si>
  <si>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</si>
  <si>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</si>
  <si>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</si>
  <si>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</si>
  <si>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</si>
  <si>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</si>
  <si>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</si>
  <si>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</si>
  <si>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</si>
  <si>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</si>
  <si>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</si>
  <si>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</si>
  <si>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</si>
  <si>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</si>
  <si>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</si>
  <si>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</si>
  <si>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</si>
  <si>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</si>
  <si>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</si>
  <si>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</si>
  <si>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</si>
  <si>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</si>
  <si>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</si>
  <si>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</si>
  <si>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</si>
  <si>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</si>
  <si>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</si>
  <si>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</si>
  <si>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</si>
  <si>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</si>
  <si>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</si>
  <si>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</si>
  <si>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</si>
  <si>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</si>
  <si>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</si>
  <si>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</si>
  <si>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</si>
  <si>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</si>
  <si>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</si>
  <si>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</si>
  <si>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</si>
  <si>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</si>
  <si>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</si>
  <si>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</si>
  <si>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</si>
  <si>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</si>
  <si>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</si>
  <si>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</si>
  <si>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</si>
  <si>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</si>
  <si>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</si>
  <si>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</si>
  <si>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</si>
  <si>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</si>
  <si>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</si>
  <si>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</si>
  <si>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</si>
  <si>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</si>
  <si>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</si>
  <si>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</si>
  <si>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</si>
  <si>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</si>
  <si>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</si>
  <si>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</si>
  <si>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</si>
  <si>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</si>
  <si>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</si>
  <si>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</si>
  <si>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</si>
  <si>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</si>
  <si>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</si>
  <si>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</si>
  <si>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</si>
  <si>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</si>
  <si>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</si>
  <si>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</si>
  <si>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</si>
  <si>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</si>
  <si>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</si>
  <si>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</si>
  <si>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</si>
  <si>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</si>
  <si>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</si>
  <si>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</si>
  <si>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</si>
  <si>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</si>
  <si>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</si>
  <si>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</si>
  <si>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</si>
  <si>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</si>
  <si>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</si>
  <si>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</si>
  <si>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</si>
  <si>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</si>
  <si>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</si>
  <si>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</si>
  <si>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</si>
  <si>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</si>
  <si>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</si>
  <si>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</si>
  <si>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</si>
  <si>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</si>
  <si>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</si>
  <si>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</si>
  <si>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</si>
  <si>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</si>
  <si>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</si>
  <si>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</si>
  <si>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</si>
  <si>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</si>
  <si>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</si>
  <si>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</si>
  <si>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</si>
  <si>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</si>
  <si>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</si>
  <si>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</si>
  <si>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</si>
  <si>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</si>
  <si>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</si>
  <si>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</si>
  <si>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</si>
  <si>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</si>
  <si>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</si>
  <si>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</si>
  <si>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</si>
  <si>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</si>
  <si>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</si>
  <si>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</si>
  <si>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</si>
  <si>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</si>
  <si>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</si>
  <si>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</si>
  <si>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</si>
  <si>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</si>
  <si>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</si>
  <si>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</si>
  <si>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</si>
  <si>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</si>
  <si>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</si>
  <si>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</si>
  <si>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</si>
  <si>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</si>
  <si>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</si>
  <si>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</si>
  <si>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</si>
  <si>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</si>
  <si>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</si>
  <si>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</si>
  <si>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</si>
  <si>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</si>
  <si>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</si>
  <si>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</si>
  <si>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</si>
  <si>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</si>
  <si>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</si>
  <si>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</si>
  <si>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</si>
  <si>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</si>
  <si>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</si>
  <si>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</si>
  <si>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</si>
  <si>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</si>
  <si>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</si>
  <si>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</si>
  <si>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</si>
  <si>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</si>
  <si>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</si>
  <si>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</si>
  <si>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</si>
  <si>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</si>
  <si>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</si>
  <si>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</si>
  <si>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</si>
  <si>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</si>
  <si>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</si>
  <si>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</si>
  <si>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</si>
  <si>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</si>
  <si>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</si>
  <si>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</si>
  <si>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</si>
  <si>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</si>
  <si>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</si>
  <si>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</si>
  <si>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</si>
  <si>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</si>
  <si>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</si>
  <si>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</si>
  <si>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</si>
  <si>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</si>
  <si>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</si>
  <si>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</si>
  <si>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</si>
  <si>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</si>
  <si>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</si>
  <si>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</si>
  <si>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</si>
  <si>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</si>
  <si>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</si>
  <si>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</si>
  <si>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</si>
  <si>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</si>
  <si>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</si>
  <si>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</si>
  <si>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</si>
  <si>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</si>
  <si>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</si>
  <si>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</si>
  <si>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</si>
  <si>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</si>
  <si>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</si>
  <si>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</si>
  <si>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</si>
  <si>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</si>
  <si>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</si>
  <si>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</si>
  <si>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</si>
  <si>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</si>
  <si>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</si>
  <si>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</si>
  <si>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</si>
  <si>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</si>
  <si>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</si>
  <si>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</si>
  <si>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</si>
  <si>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</si>
  <si>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</si>
  <si>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</si>
  <si>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</si>
  <si>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</si>
  <si>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</si>
  <si>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</si>
  <si>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</si>
  <si>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</si>
  <si>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</si>
  <si>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</si>
  <si>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</si>
  <si>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</si>
  <si>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</si>
  <si>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</si>
  <si>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</si>
  <si>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</si>
  <si>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</si>
  <si>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</si>
  <si>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</si>
  <si>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</si>
  <si>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</si>
  <si>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</si>
  <si>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</si>
  <si>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</si>
  <si>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</si>
  <si>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</si>
  <si>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</si>
  <si>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</si>
  <si>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</si>
  <si>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</si>
  <si>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</si>
  <si>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</si>
  <si>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</si>
  <si>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</si>
  <si>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</si>
  <si>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</si>
  <si>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</si>
  <si>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</si>
  <si>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</si>
  <si>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</si>
  <si>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</si>
  <si>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</si>
  <si>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</si>
  <si>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</si>
  <si>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</si>
  <si>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</si>
  <si>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</si>
  <si>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</si>
  <si>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</si>
  <si>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</si>
  <si>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</si>
  <si>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</si>
  <si>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</si>
  <si>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</si>
  <si>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</si>
  <si>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</si>
  <si>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</si>
  <si>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</si>
  <si>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</si>
  <si>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</si>
  <si>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</si>
  <si>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</si>
  <si>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</si>
  <si>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</si>
  <si>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</si>
  <si>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</si>
  <si>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</si>
  <si>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</si>
  <si>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</si>
  <si>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</si>
  <si>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</si>
  <si>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</si>
  <si>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</si>
  <si>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</si>
  <si>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</si>
  <si>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</si>
  <si>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</si>
  <si>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</si>
  <si>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</si>
  <si>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</si>
  <si>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</si>
  <si>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</si>
  <si>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</si>
  <si>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</si>
  <si>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</si>
  <si>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</si>
  <si>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</si>
  <si>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</si>
  <si>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</si>
  <si>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</si>
  <si>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</si>
  <si>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</si>
  <si>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</si>
  <si>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</si>
  <si>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</si>
  <si>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</si>
  <si>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</si>
  <si>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</si>
  <si>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</si>
  <si>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</si>
  <si>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</si>
  <si>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</si>
  <si>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</si>
  <si>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</si>
  <si>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</si>
  <si>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</si>
  <si>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</si>
  <si>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</si>
  <si>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</si>
  <si>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</si>
  <si>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</si>
  <si>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</si>
  <si>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</si>
  <si>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</si>
  <si>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</si>
  <si>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</si>
  <si>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</si>
  <si>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</si>
  <si>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</si>
  <si>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</si>
  <si>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</si>
  <si>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</si>
  <si>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</si>
  <si>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</si>
  <si>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</si>
  <si>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</si>
  <si>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</si>
  <si>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</si>
  <si>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</si>
  <si>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</si>
  <si>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</si>
  <si>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</si>
  <si>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</si>
  <si>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</si>
  <si>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</si>
  <si>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</si>
  <si>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</si>
  <si>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</si>
  <si>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</si>
  <si>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</si>
  <si>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</si>
  <si>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</si>
  <si>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</si>
  <si>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</si>
  <si>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</si>
  <si>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</si>
  <si>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</si>
  <si>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</si>
  <si>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</si>
  <si>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</si>
  <si>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</si>
  <si>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</si>
  <si>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</si>
  <si>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</si>
  <si>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</si>
  <si>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</si>
  <si>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</si>
  <si>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</si>
  <si>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</si>
  <si>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</si>
  <si>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</si>
  <si>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</si>
  <si>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</si>
  <si>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</si>
  <si>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</si>
  <si>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</si>
  <si>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</si>
  <si>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</si>
  <si>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</si>
  <si>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</si>
  <si>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</si>
  <si>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</si>
  <si>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</si>
  <si>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</si>
  <si>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</si>
  <si>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</si>
  <si>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</si>
  <si>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</si>
  <si>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</si>
  <si>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</si>
  <si>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</si>
  <si>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</si>
  <si>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</si>
  <si>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</si>
  <si>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</si>
  <si>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</si>
  <si>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</si>
  <si>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</si>
  <si>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</si>
  <si>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</si>
  <si>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</si>
  <si>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</si>
  <si>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</si>
  <si>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</si>
  <si>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</si>
  <si>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</si>
  <si>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</si>
  <si>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</si>
  <si>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</si>
  <si>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</si>
  <si>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</si>
  <si>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</si>
  <si>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</si>
  <si>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</si>
  <si>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</si>
  <si>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</si>
  <si>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</si>
  <si>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</si>
  <si>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</si>
  <si>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</si>
  <si>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</si>
  <si>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</si>
  <si>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</si>
  <si>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</si>
  <si>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</si>
  <si>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</si>
  <si>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</si>
  <si>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</si>
  <si>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</si>
  <si>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</si>
  <si>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</si>
  <si>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</si>
  <si>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</si>
  <si>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</si>
  <si>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</si>
  <si>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</si>
  <si>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</si>
  <si>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</si>
  <si>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</si>
  <si>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</si>
  <si>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</si>
  <si>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</si>
  <si>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</si>
  <si>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</si>
  <si>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</si>
  <si>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</si>
  <si>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</si>
  <si>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</si>
  <si>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</si>
  <si>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</si>
  <si>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</si>
  <si>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</si>
  <si>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</si>
  <si>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</si>
  <si>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</si>
  <si>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</si>
  <si>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</si>
  <si>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</si>
  <si>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</si>
  <si>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</si>
  <si>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</si>
  <si>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</si>
  <si>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</si>
  <si>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</si>
  <si>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</si>
  <si>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</si>
  <si>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</si>
  <si>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</si>
  <si>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</si>
  <si>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</si>
  <si>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</si>
  <si>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</si>
  <si>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</si>
  <si>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</si>
  <si>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</si>
  <si>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</si>
  <si>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</si>
  <si>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</si>
  <si>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</si>
  <si>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</si>
  <si>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</si>
  <si>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</si>
  <si>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</si>
  <si>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</si>
  <si>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</si>
  <si>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</si>
  <si>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</si>
  <si>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</si>
  <si>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</si>
  <si>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</si>
  <si>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</si>
  <si>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</si>
  <si>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</si>
  <si>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</si>
  <si>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</si>
  <si>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</si>
  <si>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</si>
  <si>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</si>
  <si>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</si>
  <si>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</si>
  <si>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</si>
  <si>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</si>
  <si>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</si>
  <si>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</si>
  <si>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</si>
  <si>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</si>
  <si>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</si>
  <si>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</si>
  <si>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</si>
  <si>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</si>
  <si>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</si>
  <si>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</si>
  <si>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</si>
  <si>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</si>
  <si>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</si>
  <si>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</si>
  <si>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</si>
  <si>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</si>
  <si>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</si>
  <si>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</si>
  <si>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</si>
  <si>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</si>
  <si>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</si>
  <si>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</si>
  <si>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</si>
  <si>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</si>
  <si>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</si>
  <si>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</si>
  <si>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</si>
  <si>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</si>
  <si>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</si>
  <si>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</si>
  <si>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</si>
  <si>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</si>
  <si>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</si>
  <si>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</si>
  <si>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</si>
  <si>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</si>
  <si>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</si>
  <si>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</si>
  <si>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</si>
  <si>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</si>
  <si>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</si>
  <si>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</si>
  <si>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</si>
  <si>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</si>
  <si>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</si>
  <si>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</si>
  <si>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</si>
  <si>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</si>
  <si>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</si>
  <si>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</si>
  <si>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</si>
  <si>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</si>
  <si>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</si>
  <si>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</si>
  <si>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</si>
  <si>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</si>
  <si>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</si>
  <si>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</si>
  <si>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</si>
  <si>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</si>
  <si>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</si>
  <si>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</si>
  <si>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</si>
  <si>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</si>
  <si>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</si>
  <si>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</si>
  <si>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</si>
  <si>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</si>
  <si>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</si>
  <si>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</si>
  <si>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</si>
  <si>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</si>
  <si>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</si>
  <si>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</si>
  <si>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</si>
  <si>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</si>
  <si>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</si>
  <si>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</si>
  <si>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</si>
  <si>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</si>
  <si>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</si>
  <si>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</si>
  <si>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</si>
  <si>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</si>
  <si>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</si>
  <si>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</si>
  <si>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</si>
  <si>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</si>
  <si>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</si>
  <si>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</si>
  <si>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</si>
  <si>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</si>
  <si>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</si>
  <si>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</si>
  <si>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</si>
  <si>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</si>
  <si>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</si>
  <si>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</si>
  <si>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</si>
  <si>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</si>
  <si>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</si>
  <si>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</si>
  <si>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</si>
  <si>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</si>
  <si>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</si>
  <si>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</si>
  <si>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</si>
  <si>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</si>
  <si>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</si>
  <si>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</si>
  <si>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</si>
  <si>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</si>
  <si>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</si>
  <si>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</si>
  <si>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</si>
  <si>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</si>
  <si>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</si>
  <si>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</si>
  <si>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</si>
  <si>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</si>
  <si>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</si>
  <si>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</si>
  <si>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</si>
  <si>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</si>
  <si>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</si>
  <si>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</si>
  <si>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</si>
  <si>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</si>
  <si>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</si>
  <si>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</si>
  <si>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</si>
  <si>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</si>
  <si>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</si>
  <si>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</si>
  <si>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</si>
  <si>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</si>
  <si>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</si>
  <si>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</si>
  <si>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</si>
  <si>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</si>
  <si>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</si>
  <si>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</si>
  <si>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</si>
  <si>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</si>
  <si>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</si>
  <si>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</si>
  <si>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</si>
  <si>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</si>
  <si>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</si>
  <si>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</si>
  <si>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</si>
  <si>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</si>
  <si>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</si>
  <si>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</si>
  <si>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</si>
  <si>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</si>
  <si>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</si>
  <si>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</si>
  <si>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</si>
  <si>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</si>
  <si>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</si>
  <si>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</si>
  <si>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</si>
  <si>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</si>
  <si>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</si>
  <si>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</si>
  <si>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</si>
  <si>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</si>
  <si>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</si>
  <si>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</si>
  <si>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</si>
  <si>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</si>
  <si>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</si>
  <si>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</si>
  <si>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</si>
  <si>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</si>
  <si>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</si>
  <si>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</si>
  <si>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</si>
  <si>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</si>
  <si>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</si>
  <si>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</si>
  <si>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</si>
  <si>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</si>
  <si>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</si>
  <si>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</si>
  <si>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</si>
  <si>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</si>
  <si>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</si>
  <si>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</si>
  <si>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</si>
  <si>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</si>
  <si>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</si>
  <si>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</si>
  <si>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</si>
  <si>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</si>
  <si>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</si>
  <si>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</si>
  <si>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</si>
  <si>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</si>
  <si>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</si>
  <si>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</si>
  <si>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</si>
  <si>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</si>
  <si>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</si>
  <si>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</si>
  <si>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</si>
  <si>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</si>
  <si>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</si>
  <si>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</si>
  <si>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</si>
  <si>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</si>
  <si>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</si>
  <si>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</si>
  <si>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</si>
  <si>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</si>
  <si>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</si>
  <si>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</si>
  <si>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</si>
  <si>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</si>
  <si>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</si>
  <si>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</si>
  <si>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</si>
  <si>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</si>
  <si>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</si>
  <si>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</si>
  <si>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</si>
  <si>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</si>
  <si>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</si>
  <si>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</si>
  <si>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</si>
  <si>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</si>
  <si>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</si>
  <si>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</si>
  <si>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</si>
  <si>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</si>
  <si>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</si>
  <si>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</si>
  <si>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</si>
  <si>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</si>
  <si>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</si>
  <si>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</si>
  <si>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</si>
  <si>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</si>
  <si>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</si>
  <si>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</si>
  <si>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</si>
  <si>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</si>
  <si>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</si>
  <si>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</si>
  <si>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</si>
  <si>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</si>
  <si>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</si>
  <si>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</si>
  <si>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</si>
  <si>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</si>
  <si>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</si>
  <si>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</si>
  <si>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</si>
  <si>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</si>
  <si>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</si>
  <si>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</si>
  <si>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</si>
  <si>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</si>
  <si>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</si>
  <si>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</si>
  <si>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</si>
  <si>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</si>
  <si>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</si>
  <si>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</si>
  <si>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</si>
  <si>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</si>
  <si>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</si>
  <si>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</si>
  <si>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</si>
  <si>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</si>
  <si>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</si>
  <si>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</si>
  <si>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</si>
  <si>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</si>
  <si>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</si>
  <si>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</si>
  <si>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</si>
  <si>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</si>
  <si>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</si>
  <si>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</si>
  <si>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</si>
  <si>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</si>
  <si>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</si>
  <si>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</si>
  <si>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</si>
  <si>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</si>
  <si>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</si>
  <si>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</si>
  <si>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</si>
  <si>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</si>
  <si>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</si>
  <si>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</si>
  <si>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</si>
  <si>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</si>
  <si>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</si>
  <si>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</si>
  <si>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</si>
  <si>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</si>
  <si>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</si>
  <si>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</si>
  <si>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</si>
  <si>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</si>
  <si>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</si>
  <si>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</si>
  <si>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</si>
  <si>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</si>
  <si>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</si>
  <si>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</si>
  <si>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</si>
  <si>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</si>
  <si>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</si>
  <si>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</si>
  <si>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</si>
  <si>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</si>
  <si>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</si>
  <si>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</si>
  <si>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</si>
  <si>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</si>
  <si>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</si>
  <si>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</si>
  <si>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</si>
  <si>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</si>
  <si>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</si>
  <si>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</si>
  <si>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</si>
  <si>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</si>
  <si>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</si>
  <si>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</si>
  <si>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</si>
  <si>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</si>
  <si>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</si>
  <si>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</si>
  <si>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</si>
  <si>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</si>
  <si>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</si>
  <si>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</si>
  <si>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</si>
  <si>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</si>
  <si>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</si>
  <si>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</si>
  <si>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</si>
  <si>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</si>
  <si>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</si>
  <si>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</si>
  <si>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</si>
  <si>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</si>
  <si>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</si>
  <si>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</si>
  <si>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</si>
  <si>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</si>
  <si>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</si>
  <si>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</si>
  <si>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</si>
  <si>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</si>
  <si>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</si>
  <si>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</si>
  <si>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</si>
  <si>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</si>
  <si>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</si>
  <si>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</si>
  <si>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</si>
  <si>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</si>
  <si>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</si>
  <si>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</si>
  <si>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</si>
  <si>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</si>
  <si>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</si>
  <si>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</si>
  <si>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</si>
  <si>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</si>
  <si>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</si>
  <si>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</si>
  <si>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</si>
  <si>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</si>
  <si>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</si>
  <si>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</si>
  <si>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</si>
  <si>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</si>
  <si>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</si>
  <si>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</si>
  <si>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</si>
  <si>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</si>
  <si>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</si>
  <si>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</si>
  <si>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</si>
  <si>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</si>
  <si>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</si>
  <si>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</si>
  <si>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</si>
  <si>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</si>
  <si>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</si>
  <si>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</si>
  <si>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</si>
  <si>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</si>
  <si>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</si>
  <si>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</si>
  <si>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</si>
  <si>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</si>
  <si>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</si>
  <si>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</si>
  <si>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</si>
  <si>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</si>
  <si>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</si>
  <si>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</si>
  <si>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</si>
  <si>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</si>
  <si>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</si>
  <si>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</si>
  <si>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</si>
  <si>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</si>
  <si>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</si>
  <si>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</si>
  <si>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</si>
  <si>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</si>
  <si>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</si>
  <si>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</si>
  <si>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</si>
  <si>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</si>
  <si>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</si>
  <si>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</si>
  <si>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</si>
  <si>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</si>
  <si>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</si>
  <si>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</si>
  <si>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</si>
  <si>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</si>
  <si>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</si>
  <si>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</si>
  <si>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</si>
  <si>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</si>
  <si>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</si>
  <si>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</si>
  <si>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</si>
  <si>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</si>
  <si>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</si>
  <si>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</si>
  <si>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</si>
  <si>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</si>
  <si>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</si>
  <si>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</si>
  <si>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</si>
  <si>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</si>
  <si>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</si>
  <si>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</si>
  <si>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</si>
  <si>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</si>
  <si>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</si>
  <si>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</si>
  <si>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</si>
  <si>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</si>
  <si>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</si>
  <si>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</si>
  <si>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</si>
  <si>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</si>
  <si>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</si>
  <si>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</si>
  <si>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</si>
  <si>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</si>
  <si>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</si>
  <si>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</si>
  <si>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</si>
  <si>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</si>
  <si>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</si>
  <si>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</si>
  <si>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</si>
  <si>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</si>
  <si>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</si>
  <si>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</si>
  <si>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</si>
  <si>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</si>
  <si>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</si>
  <si>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</si>
  <si>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</si>
  <si>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</si>
  <si>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</si>
  <si>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</si>
  <si>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</si>
  <si>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</si>
  <si>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</si>
  <si>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</si>
  <si>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</si>
  <si>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</si>
  <si>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</si>
  <si>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</si>
  <si>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</si>
  <si>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</si>
  <si>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</si>
  <si>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</si>
  <si>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</si>
  <si>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</si>
  <si>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</si>
  <si>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</si>
  <si>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</si>
  <si>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</si>
  <si>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</si>
  <si>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</si>
  <si>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</si>
  <si>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</si>
  <si>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</si>
  <si>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</si>
  <si>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</si>
  <si>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</si>
  <si>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</si>
  <si>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</si>
  <si>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</si>
  <si>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</si>
  <si>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</si>
  <si>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</si>
  <si>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</si>
  <si>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</si>
  <si>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</si>
  <si>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</si>
  <si>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</si>
  <si>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</si>
  <si>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</si>
  <si>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</si>
  <si>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</si>
  <si>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</si>
  <si>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</si>
  <si>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</si>
  <si>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</si>
  <si>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</si>
  <si>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</si>
  <si>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</si>
  <si>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</si>
  <si>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</si>
  <si>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</si>
  <si>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</si>
  <si>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</si>
  <si>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</si>
  <si>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</si>
  <si>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</si>
  <si>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</si>
  <si>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</si>
  <si>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</si>
  <si>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</si>
  <si>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</si>
  <si>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</si>
  <si>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</si>
  <si>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</si>
  <si>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</si>
  <si>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</si>
  <si>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</si>
  <si>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</si>
  <si>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</si>
  <si>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</si>
  <si>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</si>
  <si>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</si>
  <si>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</si>
  <si>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</si>
  <si>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</si>
  <si>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</si>
  <si>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</si>
  <si>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</si>
  <si>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</si>
  <si>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</si>
  <si>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</si>
  <si>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</si>
  <si>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</si>
  <si>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</si>
  <si>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</si>
  <si>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</si>
  <si>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</si>
  <si>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</si>
  <si>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</si>
  <si>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</si>
  <si>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</si>
  <si>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</si>
  <si>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</si>
  <si>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</si>
  <si>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</si>
  <si>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</si>
  <si>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</si>
  <si>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</si>
  <si>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</si>
  <si>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</si>
  <si>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</si>
  <si>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</si>
  <si>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</si>
  <si>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</si>
  <si>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</si>
  <si>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</si>
  <si>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</si>
  <si>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</si>
  <si>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</si>
  <si>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</si>
  <si>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</si>
  <si>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</si>
  <si>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</si>
  <si>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</si>
  <si>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</si>
  <si>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</si>
  <si>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</si>
  <si>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</si>
  <si>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</si>
  <si>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</si>
  <si>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</si>
  <si>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</si>
  <si>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</si>
  <si>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</si>
  <si>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</si>
  <si>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</si>
  <si>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</si>
  <si>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</si>
  <si>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</si>
  <si>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</si>
  <si>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</si>
  <si>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</si>
  <si>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</si>
  <si>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</si>
  <si>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</si>
  <si>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</si>
  <si>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</si>
  <si>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</si>
  <si>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</si>
  <si>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</si>
  <si>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</si>
  <si>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</si>
  <si>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</si>
  <si>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</si>
  <si>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</si>
  <si>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</si>
  <si>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</si>
  <si>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</si>
  <si>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</si>
  <si>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</si>
  <si>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</si>
  <si>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</si>
  <si>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</si>
  <si>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</si>
  <si>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</si>
  <si>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</si>
  <si>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</si>
  <si>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</si>
  <si>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</si>
  <si>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</si>
  <si>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</si>
  <si>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</si>
  <si>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</si>
  <si>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</si>
  <si>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</si>
  <si>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</si>
  <si>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</si>
  <si>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</si>
  <si>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</si>
  <si>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</si>
  <si>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</si>
  <si>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</si>
  <si>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</si>
  <si>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</si>
  <si>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</si>
  <si>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</si>
  <si>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</si>
  <si>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</si>
  <si>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</si>
  <si>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</si>
  <si>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</si>
  <si>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</si>
  <si>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</si>
  <si>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</si>
  <si>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</si>
  <si>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</si>
  <si>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</si>
  <si>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</si>
  <si>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</si>
  <si>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</si>
  <si>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</si>
  <si>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</si>
  <si>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</si>
  <si>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</si>
  <si>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</si>
  <si>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</si>
  <si>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</si>
  <si>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</si>
  <si>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</si>
  <si>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</si>
  <si>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</si>
  <si>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</si>
  <si>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</si>
  <si>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</si>
  <si>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</si>
  <si>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</si>
  <si>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</si>
  <si>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</si>
  <si>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</si>
  <si>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</si>
  <si>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</si>
  <si>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</si>
  <si>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</si>
  <si>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</si>
  <si>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</si>
  <si>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</si>
  <si>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</si>
  <si>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</si>
  <si>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</si>
  <si>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</si>
  <si>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</si>
  <si>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</si>
  <si>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</si>
  <si>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</si>
  <si>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</si>
  <si>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</si>
  <si>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</si>
  <si>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</si>
  <si>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</si>
  <si>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</si>
  <si>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</si>
  <si>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</si>
  <si>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</si>
  <si>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</si>
  <si>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</si>
  <si>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</si>
  <si>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</si>
  <si>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</si>
  <si>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</si>
  <si>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</si>
  <si>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</si>
  <si>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</si>
  <si>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</si>
  <si>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</si>
  <si>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</si>
  <si>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</si>
  <si>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</si>
  <si>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</si>
  <si>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</si>
  <si>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</si>
  <si>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</si>
  <si>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</si>
  <si>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</si>
  <si>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</si>
  <si>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</si>
  <si>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</si>
  <si>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</si>
  <si>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</si>
  <si>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</si>
  <si>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</si>
  <si>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</si>
  <si>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</si>
  <si>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</si>
  <si>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</si>
  <si>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</si>
  <si>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</si>
  <si>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</si>
  <si>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</si>
  <si>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</si>
  <si>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</si>
  <si>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</si>
  <si>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</si>
  <si>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</si>
  <si>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</si>
  <si>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</si>
  <si>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</si>
  <si>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</si>
  <si>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</si>
  <si>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</si>
  <si>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</si>
  <si>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</si>
  <si>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</si>
  <si>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</si>
  <si>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</si>
  <si>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</si>
  <si>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</si>
  <si>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</si>
  <si>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</si>
  <si>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</si>
  <si>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</si>
  <si>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</si>
  <si>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</si>
  <si>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</si>
  <si>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</si>
  <si>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</si>
  <si>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</si>
  <si>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</si>
  <si>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</si>
  <si>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</si>
  <si>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</si>
  <si>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</si>
  <si>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</si>
  <si>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</si>
  <si>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</si>
  <si>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</si>
  <si>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</si>
  <si>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</si>
  <si>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</si>
  <si>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</si>
  <si>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</si>
  <si>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</si>
  <si>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</si>
  <si>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</si>
  <si>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</si>
  <si>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</si>
  <si>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</si>
  <si>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</si>
  <si>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</si>
  <si>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</si>
  <si>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</si>
  <si>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</si>
  <si>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</si>
  <si>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</si>
  <si>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</si>
  <si>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</si>
  <si>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</si>
  <si>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</si>
  <si>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</si>
  <si>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</si>
  <si>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</si>
  <si>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</si>
  <si>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</si>
  <si>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</si>
  <si>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</si>
  <si>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</si>
  <si>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</si>
  <si>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</si>
  <si>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</si>
  <si>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</si>
  <si>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</si>
  <si>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</si>
  <si>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</si>
  <si>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</si>
  <si>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</si>
  <si>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</si>
  <si>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</si>
  <si>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</si>
  <si>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</si>
  <si>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</si>
  <si>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</si>
  <si>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</si>
  <si>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</si>
  <si>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</si>
  <si>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</si>
  <si>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</si>
  <si>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</si>
  <si>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</si>
  <si>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</si>
  <si>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</si>
  <si>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</si>
  <si>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</si>
  <si>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</si>
  <si>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</si>
  <si>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</si>
  <si>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</si>
  <si>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</si>
  <si>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</si>
  <si>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</si>
  <si>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</si>
  <si>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</si>
  <si>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</si>
  <si>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</si>
  <si>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</si>
  <si>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</si>
  <si>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</si>
  <si>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</si>
  <si>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</si>
  <si>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</si>
  <si>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</si>
  <si>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</si>
  <si>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</si>
  <si>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</si>
  <si>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</si>
  <si>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</si>
  <si>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</si>
  <si>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</si>
  <si>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</si>
  <si>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</si>
  <si>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</si>
  <si>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</si>
  <si>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</si>
  <si>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</si>
  <si>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</si>
  <si>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</si>
  <si>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</si>
  <si>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</si>
  <si>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</si>
  <si>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</si>
  <si>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</si>
  <si>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</si>
  <si>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</si>
  <si>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</si>
  <si>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</si>
  <si>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</si>
  <si>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</si>
  <si>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</si>
  <si>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</si>
  <si>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</si>
  <si>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</si>
  <si>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</si>
  <si>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</si>
  <si>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</si>
  <si>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</si>
  <si>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</si>
  <si>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</si>
  <si>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</si>
  <si>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</si>
  <si>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</si>
  <si>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</si>
  <si>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</si>
  <si>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</si>
  <si>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</si>
  <si>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</si>
  <si>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</si>
  <si>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</si>
  <si>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</si>
  <si>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</si>
  <si>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</si>
  <si>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</si>
  <si>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</si>
  <si>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</si>
  <si>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</si>
  <si>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</si>
  <si>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</si>
  <si>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</si>
  <si>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</si>
  <si>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</si>
  <si>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</si>
  <si>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</si>
  <si>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</si>
  <si>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</si>
  <si>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</si>
  <si>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</si>
  <si>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</si>
  <si>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</si>
  <si>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</si>
  <si>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</si>
  <si>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</si>
  <si>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</si>
  <si>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</si>
  <si>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</si>
  <si>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</si>
  <si>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</si>
  <si>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</si>
  <si>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</si>
  <si>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</si>
  <si>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</si>
  <si>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</si>
  <si>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</si>
  <si>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</si>
  <si>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</si>
  <si>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</si>
  <si>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</si>
  <si>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</si>
  <si>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</si>
  <si>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</si>
  <si>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</si>
  <si>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</si>
  <si>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</si>
  <si>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</si>
  <si>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</si>
  <si>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</si>
  <si>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</si>
  <si>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</si>
  <si>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</si>
  <si>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</si>
  <si>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</si>
  <si>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</si>
  <si>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</si>
  <si>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</si>
  <si>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</si>
  <si>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</si>
  <si>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</si>
  <si>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</si>
  <si>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</si>
  <si>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</si>
  <si>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</si>
  <si>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</si>
  <si>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</si>
  <si>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</si>
  <si>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</si>
  <si>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</si>
  <si>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</si>
  <si>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</si>
  <si>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</si>
  <si>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</si>
  <si>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</si>
  <si>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</si>
  <si>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</si>
  <si>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</si>
  <si>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</si>
  <si>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</si>
  <si>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</si>
  <si>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</si>
  <si>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</si>
  <si>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</si>
  <si>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</si>
  <si>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</si>
  <si>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</si>
  <si>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</si>
  <si>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</si>
  <si>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</si>
  <si>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</si>
  <si>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</si>
  <si>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</si>
  <si>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</si>
  <si>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</si>
  <si>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</si>
  <si>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</si>
  <si>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</si>
  <si>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</si>
  <si>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</si>
  <si>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</si>
  <si>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</si>
  <si>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</si>
  <si>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</si>
  <si>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</si>
  <si>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</si>
  <si>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</si>
  <si>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</si>
  <si>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</si>
  <si>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</si>
  <si>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</si>
  <si>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</si>
  <si>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</si>
  <si>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</si>
  <si>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</si>
  <si>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</si>
  <si>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</si>
  <si>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</si>
  <si>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</si>
  <si>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</si>
  <si>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</si>
  <si>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</si>
  <si>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</si>
  <si>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</si>
  <si>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</si>
  <si>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</si>
  <si>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</si>
  <si>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</si>
  <si>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</si>
  <si>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</si>
  <si>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</si>
  <si>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</si>
  <si>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</si>
  <si>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</si>
  <si>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</si>
  <si>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</si>
  <si>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</si>
  <si>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</si>
  <si>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</si>
  <si>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</si>
  <si>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</si>
  <si>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</si>
  <si>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</si>
  <si>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</si>
  <si>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</si>
  <si>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</si>
  <si>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</si>
  <si>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</si>
  <si>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</si>
  <si>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</si>
  <si>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</si>
  <si>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</si>
  <si>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</si>
  <si>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</si>
  <si>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</si>
  <si>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</si>
  <si>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</si>
  <si>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</si>
  <si>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</si>
  <si>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</si>
  <si>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</si>
  <si>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</si>
  <si>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</si>
  <si>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</si>
  <si>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</si>
  <si>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</si>
  <si>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</si>
  <si>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</si>
  <si>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</si>
  <si>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</si>
  <si>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</si>
  <si>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</si>
  <si>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</si>
  <si>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</si>
  <si>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</si>
  <si>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</si>
  <si>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</si>
  <si>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</si>
  <si>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</si>
  <si>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</si>
  <si>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</si>
  <si>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</si>
  <si>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</si>
  <si>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</si>
  <si>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</si>
  <si>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</si>
  <si>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</si>
  <si>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</si>
  <si>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</si>
  <si>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</si>
  <si>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</si>
  <si>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</si>
  <si>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</si>
  <si>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</si>
  <si>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</si>
  <si>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</si>
  <si>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</si>
  <si>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</si>
  <si>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</si>
  <si>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</si>
  <si>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</si>
  <si>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</si>
  <si>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</si>
  <si>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</si>
  <si>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</si>
  <si>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</si>
  <si>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</si>
  <si>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</si>
  <si>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</si>
  <si>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</si>
  <si>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</si>
  <si>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</si>
  <si>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</si>
  <si>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</si>
  <si>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</si>
  <si>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</si>
  <si>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</si>
  <si>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</si>
  <si>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</si>
  <si>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</si>
  <si>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</si>
  <si>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</si>
  <si>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</si>
  <si>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</si>
  <si>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</si>
  <si>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</si>
  <si>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</si>
  <si>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</si>
  <si>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</si>
  <si>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</si>
  <si>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</si>
  <si>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</si>
  <si>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</si>
  <si>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</si>
  <si>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</si>
  <si>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</si>
  <si>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</si>
  <si>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</si>
  <si>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</si>
  <si>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</si>
  <si>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</si>
  <si>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</si>
  <si>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</si>
  <si>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</si>
  <si>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</si>
  <si>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</si>
  <si>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</si>
  <si>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</si>
  <si>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</si>
  <si>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</si>
  <si>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</si>
  <si>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</si>
  <si>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</si>
  <si>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</si>
  <si>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</si>
  <si>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</si>
  <si>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</si>
  <si>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</si>
  <si>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</si>
  <si>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</si>
  <si>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</si>
  <si>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</si>
  <si>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</si>
  <si>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</si>
  <si>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</si>
  <si>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</si>
  <si>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</si>
  <si>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</si>
  <si>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</si>
  <si>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</si>
  <si>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</si>
  <si>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</si>
  <si>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</si>
  <si>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</si>
  <si>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</si>
  <si>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</si>
  <si>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</si>
  <si>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</si>
  <si>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</si>
  <si>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</si>
  <si>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</si>
  <si>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</si>
  <si>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</si>
  <si>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</si>
  <si>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</si>
  <si>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</si>
  <si>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</si>
  <si>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</si>
  <si>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</si>
  <si>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</si>
  <si>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</si>
  <si>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</si>
  <si>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</si>
  <si>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</si>
  <si>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</si>
  <si>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</si>
  <si>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</si>
  <si>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</si>
  <si>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</si>
  <si>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</si>
  <si>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</si>
  <si>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</si>
  <si>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</si>
  <si>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</si>
  <si>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</si>
  <si>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</si>
  <si>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</si>
  <si>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</si>
  <si>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</si>
  <si>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</si>
  <si>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</si>
  <si>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</si>
  <si>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</si>
  <si>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</si>
  <si>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</si>
  <si>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</si>
  <si>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</si>
  <si>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</si>
  <si>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</si>
  <si>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</si>
  <si>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</si>
  <si>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</si>
  <si>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</si>
  <si>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</si>
  <si>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</si>
  <si>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</si>
  <si>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</si>
  <si>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</si>
  <si>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</si>
  <si>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</si>
  <si>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</si>
  <si>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</si>
  <si>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</si>
  <si>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</si>
  <si>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</si>
  <si>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</si>
  <si>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</si>
  <si>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</si>
  <si>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</si>
  <si>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</si>
  <si>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</si>
  <si>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</si>
  <si>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</si>
  <si>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</si>
  <si>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</si>
  <si>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</si>
  <si>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</si>
  <si>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</si>
  <si>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</si>
  <si>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</si>
  <si>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</si>
  <si>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</si>
  <si>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</si>
  <si>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</si>
  <si>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</si>
  <si>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</si>
  <si>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</si>
  <si>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</si>
  <si>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</si>
  <si>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</si>
  <si>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</si>
  <si>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</si>
  <si>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</si>
  <si>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</si>
  <si>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</si>
  <si>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</si>
  <si>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</si>
  <si>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</si>
  <si>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</si>
  <si>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</si>
  <si>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</si>
  <si>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</si>
  <si>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</si>
  <si>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</si>
  <si>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</si>
  <si>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</si>
  <si>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</si>
  <si>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</si>
  <si>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</si>
  <si>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</si>
  <si>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</si>
  <si>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</si>
  <si>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</si>
  <si>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</si>
  <si>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</si>
  <si>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</si>
  <si>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</si>
  <si>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</si>
  <si>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</si>
  <si>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</si>
  <si>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</si>
  <si>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</si>
  <si>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</si>
  <si>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</si>
  <si>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</si>
  <si>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</si>
  <si>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</si>
  <si>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</si>
  <si>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</si>
  <si>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</si>
  <si>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</si>
  <si>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</si>
  <si>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</si>
  <si>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</si>
  <si>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</si>
  <si>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</si>
  <si>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</si>
  <si>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</si>
  <si>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</si>
  <si>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</si>
  <si>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</si>
  <si>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</si>
  <si>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</si>
  <si>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</si>
  <si>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</si>
  <si>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</si>
  <si>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</si>
  <si>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</si>
  <si>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</si>
  <si>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</si>
  <si>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</si>
  <si>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</si>
  <si>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</si>
  <si>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</si>
  <si>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</si>
  <si>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</si>
  <si>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</si>
  <si>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</si>
  <si>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</si>
  <si>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</si>
  <si>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</si>
  <si>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</si>
  <si>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</si>
  <si>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</si>
  <si>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</si>
  <si>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</si>
  <si>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</si>
  <si>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</si>
  <si>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</si>
  <si>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</si>
  <si>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</si>
  <si>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</si>
  <si>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</si>
  <si>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</si>
  <si>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</si>
  <si>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</si>
  <si>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</si>
  <si>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</si>
  <si>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</si>
  <si>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</si>
  <si>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</si>
  <si>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</si>
  <si>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</si>
  <si>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</si>
  <si>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</si>
  <si>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</si>
  <si>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</si>
  <si>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</si>
  <si>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</si>
  <si>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</si>
  <si>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</si>
  <si>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</si>
  <si>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</si>
  <si>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</si>
  <si>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</si>
  <si>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</si>
  <si>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</si>
  <si>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</si>
  <si>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</si>
  <si>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</si>
  <si>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</si>
  <si>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</si>
  <si>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</si>
  <si>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</si>
  <si>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</si>
  <si>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</si>
  <si>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</si>
  <si>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</si>
  <si>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</si>
  <si>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</si>
  <si>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</si>
  <si>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</si>
  <si>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</si>
  <si>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</si>
  <si>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</si>
  <si>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</si>
  <si>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</si>
  <si>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</si>
  <si>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</si>
  <si>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</si>
  <si>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</si>
  <si>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</si>
  <si>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</si>
  <si>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</si>
  <si>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</si>
  <si>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</si>
  <si>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</si>
  <si>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</si>
  <si>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</si>
  <si>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</si>
  <si>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</si>
  <si>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</si>
  <si>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</si>
  <si>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</si>
  <si>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</si>
  <si>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</si>
  <si>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</si>
  <si>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</si>
  <si>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</si>
  <si>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</si>
  <si>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</si>
  <si>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</si>
  <si>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</si>
  <si>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</si>
  <si>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</si>
  <si>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</si>
  <si>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</si>
  <si>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</si>
  <si>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</si>
  <si>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</si>
  <si>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</si>
  <si>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</si>
  <si>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</si>
  <si>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</si>
  <si>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</si>
  <si>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</si>
  <si>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</si>
  <si>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</si>
  <si>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</si>
  <si>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</si>
  <si>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</si>
  <si>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</si>
  <si>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</si>
  <si>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</si>
  <si>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</si>
  <si>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</si>
  <si>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</si>
  <si>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</si>
  <si>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</si>
  <si>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</si>
  <si>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</si>
  <si>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</si>
  <si>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</si>
  <si>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</si>
  <si>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</si>
  <si>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</si>
  <si>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</si>
  <si>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</si>
  <si>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</si>
  <si>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</si>
  <si>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</si>
  <si>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</si>
  <si>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</si>
  <si>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</si>
  <si>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</si>
  <si>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</si>
  <si>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</si>
  <si>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</si>
  <si>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</si>
  <si>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</si>
  <si>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</si>
  <si>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</si>
  <si>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</si>
  <si>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</si>
  <si>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</si>
  <si>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</si>
  <si>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</si>
  <si>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</si>
  <si>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</si>
  <si>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</si>
  <si>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</si>
  <si>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</si>
  <si>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</si>
  <si>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</si>
  <si>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</si>
  <si>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</si>
  <si>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</si>
  <si>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</si>
  <si>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</si>
  <si>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</si>
  <si>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</si>
  <si>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</si>
  <si>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</si>
  <si>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</si>
  <si>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</si>
  <si>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</si>
  <si>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</si>
  <si>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</si>
  <si>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</si>
  <si>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</si>
  <si>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</si>
  <si>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</si>
  <si>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</si>
  <si>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</si>
  <si>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</si>
  <si>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</si>
  <si>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</si>
  <si>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</si>
  <si>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</si>
  <si>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</si>
  <si>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</si>
  <si>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</si>
  <si>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</si>
  <si>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</si>
  <si>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</si>
  <si>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</si>
  <si>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</si>
  <si>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</si>
  <si>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</si>
  <si>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</si>
  <si>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</si>
  <si>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</si>
  <si>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</si>
  <si>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</si>
  <si>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</si>
  <si>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</si>
  <si>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</si>
  <si>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</si>
  <si>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</si>
  <si>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</si>
  <si>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</si>
  <si>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</si>
  <si>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</si>
  <si>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</si>
  <si>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</si>
  <si>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</si>
  <si>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</si>
  <si>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</si>
  <si>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</si>
  <si>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</si>
  <si>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</si>
  <si>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</si>
  <si>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</si>
  <si>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</si>
  <si>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</si>
  <si>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</si>
  <si>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</si>
  <si>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</si>
  <si>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</si>
  <si>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</si>
  <si>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</si>
  <si>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</si>
  <si>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</si>
  <si>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</si>
  <si>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</si>
  <si>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</si>
  <si>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</si>
  <si>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</si>
  <si>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</si>
  <si>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</si>
  <si>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</si>
  <si>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</si>
  <si>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</si>
  <si>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</si>
  <si>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</si>
  <si>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</si>
  <si>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</si>
  <si>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</si>
  <si>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</si>
  <si>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</si>
  <si>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</si>
  <si>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</si>
  <si>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</si>
  <si>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</si>
  <si>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</si>
  <si>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</si>
  <si>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</si>
  <si>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</si>
  <si>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</si>
  <si>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</si>
  <si>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</si>
  <si>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</si>
  <si>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</si>
  <si>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</si>
  <si>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</si>
  <si>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</si>
  <si>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</si>
  <si>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</si>
  <si>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</si>
  <si>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</si>
  <si>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</si>
  <si>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</si>
  <si>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</si>
  <si>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</si>
  <si>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</si>
  <si>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</si>
  <si>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</si>
  <si>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</si>
  <si>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</si>
  <si>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</si>
  <si>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</si>
  <si>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</si>
  <si>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</si>
  <si>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</si>
  <si>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</si>
  <si>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</si>
  <si>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</si>
  <si>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</si>
  <si>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</si>
  <si>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</si>
  <si>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</si>
  <si>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</si>
  <si>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</si>
  <si>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</si>
  <si>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</si>
  <si>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</si>
  <si>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</si>
  <si>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</si>
  <si>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</si>
  <si>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</si>
  <si>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</si>
  <si>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</si>
  <si>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</si>
  <si>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</si>
  <si>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</si>
  <si>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</si>
  <si>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</si>
  <si>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</si>
  <si>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</si>
  <si>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</si>
  <si>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</si>
  <si>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</si>
  <si>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</si>
  <si>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</si>
  <si>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</si>
  <si>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</si>
  <si>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</si>
  <si>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</si>
  <si>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</si>
  <si>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</si>
  <si>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</si>
  <si>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</si>
  <si>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</si>
  <si>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</si>
  <si>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</si>
  <si>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</si>
  <si>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</si>
  <si>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</si>
  <si>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</si>
  <si>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</si>
  <si>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</si>
  <si>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</si>
  <si>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</si>
  <si>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</si>
  <si>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</si>
  <si>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</si>
  <si>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</si>
  <si>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</si>
  <si>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</si>
  <si>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</si>
  <si>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</si>
  <si>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</si>
  <si>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</si>
  <si>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</si>
  <si>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</si>
  <si>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</si>
  <si>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</si>
  <si>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</si>
  <si>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</si>
  <si>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</si>
  <si>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</si>
  <si>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</si>
  <si>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</si>
  <si>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</si>
  <si>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</si>
  <si>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</si>
  <si>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</si>
  <si>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</si>
  <si>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</si>
  <si>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</si>
  <si>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</si>
  <si>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</si>
  <si>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</si>
  <si>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</si>
  <si>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</si>
  <si>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</si>
  <si>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</si>
  <si>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</si>
  <si>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</si>
  <si>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</si>
  <si>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</si>
  <si>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</si>
  <si>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</si>
  <si>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</si>
  <si>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</si>
  <si>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</si>
  <si>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</si>
  <si>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</si>
  <si>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</si>
  <si>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</si>
  <si>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</si>
  <si>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</si>
  <si>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</si>
  <si>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</si>
  <si>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</si>
  <si>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</si>
  <si>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</si>
  <si>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</si>
  <si>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</si>
  <si>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</si>
  <si>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</si>
  <si>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</si>
  <si>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</si>
  <si>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</si>
  <si>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</si>
  <si>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</si>
  <si>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</si>
  <si>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</si>
  <si>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</si>
  <si>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</si>
  <si>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</si>
  <si>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</si>
  <si>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</si>
  <si>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</si>
  <si>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</si>
  <si>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</si>
  <si>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</si>
  <si>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</si>
  <si>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</si>
  <si>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</si>
  <si>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</si>
  <si>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</si>
  <si>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</si>
  <si>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</si>
  <si>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</si>
  <si>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</si>
  <si>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</si>
  <si>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</si>
  <si>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</si>
  <si>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</si>
  <si>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</si>
  <si>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</si>
  <si>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</si>
  <si>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</si>
  <si>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</si>
  <si>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</si>
  <si>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</si>
  <si>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</si>
  <si>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</si>
  <si>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</si>
  <si>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</si>
  <si>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</si>
  <si>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</si>
  <si>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</si>
  <si>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</si>
  <si>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</si>
  <si>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</si>
  <si>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</si>
  <si>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</si>
  <si>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</si>
  <si>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</si>
  <si>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</si>
  <si>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</si>
  <si>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</si>
  <si>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</si>
  <si>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</si>
  <si>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</si>
  <si>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</si>
  <si>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</si>
  <si>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</si>
  <si>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</si>
  <si>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</si>
  <si>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</si>
  <si>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</si>
  <si>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</si>
  <si>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</si>
  <si>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</si>
  <si>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</si>
  <si>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</si>
  <si>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</si>
  <si>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</si>
  <si>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</si>
  <si>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</si>
  <si>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</si>
  <si>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</si>
  <si>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</si>
  <si>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</si>
  <si>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</si>
  <si>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</si>
  <si>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</si>
  <si>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</si>
  <si>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</si>
  <si>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</si>
  <si>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</si>
  <si>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</si>
  <si>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</si>
  <si>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</si>
  <si>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</si>
  <si>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</si>
  <si>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</si>
  <si>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</si>
  <si>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</si>
  <si>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</si>
  <si>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</si>
  <si>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</si>
  <si>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</si>
  <si>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</si>
  <si>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</si>
  <si>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</si>
  <si>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</si>
  <si>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</si>
  <si>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</si>
  <si>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</si>
  <si>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</si>
  <si>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</si>
  <si>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</si>
  <si>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</si>
  <si>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</si>
  <si>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</si>
  <si>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</si>
  <si>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</si>
  <si>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</si>
  <si>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</si>
  <si>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</si>
  <si>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</si>
  <si>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</si>
  <si>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</si>
  <si>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</si>
  <si>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</si>
  <si>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</si>
  <si>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</si>
  <si>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</si>
  <si>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</si>
  <si>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</si>
  <si>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</si>
  <si>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</si>
  <si>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</si>
  <si>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</si>
  <si>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</si>
  <si>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</si>
  <si>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</si>
  <si>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</si>
  <si>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</si>
  <si>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</si>
  <si>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</si>
  <si>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</si>
  <si>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</si>
  <si>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</si>
  <si>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</si>
  <si>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</si>
  <si>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</si>
  <si>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</si>
  <si>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</si>
  <si>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</si>
  <si>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</si>
  <si>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</si>
  <si>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</si>
  <si>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</si>
  <si>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</si>
  <si>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</si>
  <si>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</si>
  <si>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</si>
  <si>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</si>
  <si>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</si>
  <si>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</si>
  <si>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</si>
  <si>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</si>
  <si>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</si>
  <si>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</si>
  <si>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</si>
  <si>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</si>
  <si>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</si>
  <si>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</si>
  <si>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</si>
  <si>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</si>
  <si>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</si>
  <si>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</si>
  <si>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</si>
  <si>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</si>
  <si>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</si>
  <si>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</si>
  <si>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</si>
  <si>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</si>
  <si>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</si>
  <si>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</si>
  <si>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</si>
  <si>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</si>
  <si>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</si>
  <si>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</si>
  <si>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</si>
  <si>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</si>
  <si>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</si>
  <si>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</si>
  <si>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</si>
  <si>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</si>
  <si>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</si>
  <si>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</si>
  <si>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</si>
  <si>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</si>
  <si>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</si>
  <si>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</si>
  <si>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</si>
  <si>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</si>
  <si>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</si>
  <si>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</si>
  <si>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</si>
  <si>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</si>
  <si>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</si>
  <si>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</si>
  <si>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</si>
  <si>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</si>
  <si>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</si>
  <si>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</si>
  <si>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</si>
  <si>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</si>
  <si>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</si>
  <si>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</si>
  <si>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</si>
  <si>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</si>
  <si>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</si>
  <si>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</si>
  <si>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</si>
  <si>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</si>
  <si>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</si>
  <si>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</si>
  <si>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</si>
  <si>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</si>
  <si>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</si>
  <si>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</si>
  <si>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</si>
  <si>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</si>
  <si>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</si>
  <si>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</si>
  <si>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</si>
  <si>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</si>
  <si>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</si>
  <si>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</si>
  <si>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</si>
  <si>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</si>
  <si>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</si>
  <si>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</si>
  <si>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</si>
  <si>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</si>
  <si>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</si>
  <si>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</si>
  <si>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</si>
  <si>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</si>
  <si>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</si>
  <si>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</si>
  <si>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</si>
  <si>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</si>
  <si>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</si>
  <si>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</si>
  <si>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</si>
  <si>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</si>
  <si>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</si>
  <si>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</si>
  <si>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</si>
  <si>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</si>
  <si>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</si>
  <si>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</si>
  <si>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</si>
  <si>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</si>
  <si>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</si>
  <si>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</si>
  <si>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</si>
  <si>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</si>
  <si>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</si>
  <si>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</si>
  <si>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</si>
  <si>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</si>
  <si>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</si>
  <si>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</si>
  <si>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</si>
  <si>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</si>
  <si>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</si>
  <si>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</si>
  <si>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</si>
  <si>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</si>
  <si>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</si>
  <si>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</si>
  <si>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</si>
  <si>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</si>
  <si>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</si>
  <si>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</si>
  <si>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</si>
  <si>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</si>
  <si>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</si>
  <si>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</si>
  <si>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</si>
  <si>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</si>
  <si>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</si>
  <si>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</si>
  <si>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</si>
  <si>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</si>
  <si>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</si>
  <si>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</si>
  <si>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</si>
  <si>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</si>
  <si>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</si>
  <si>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</si>
  <si>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</si>
  <si>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</si>
  <si>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</si>
  <si>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</si>
  <si>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</si>
  <si>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</si>
  <si>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</si>
  <si>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</si>
  <si>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</si>
  <si>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</si>
  <si>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</si>
  <si>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</si>
  <si>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</si>
  <si>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</si>
  <si>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</si>
  <si>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</si>
  <si>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</si>
  <si>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</si>
  <si>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</si>
  <si>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</si>
  <si>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</si>
  <si>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</si>
  <si>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</si>
  <si>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</si>
  <si>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</si>
  <si>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</si>
  <si>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</si>
  <si>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</si>
  <si>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</si>
  <si>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</si>
  <si>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</si>
  <si>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</si>
  <si>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</si>
  <si>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</si>
  <si>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</si>
  <si>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</si>
  <si>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</si>
  <si>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</si>
  <si>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</si>
  <si>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</si>
  <si>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</si>
  <si>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</si>
  <si>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</si>
  <si>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</si>
  <si>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</si>
  <si>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</si>
  <si>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</si>
  <si>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</si>
  <si>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</si>
  <si>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</si>
  <si>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</si>
  <si>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</si>
  <si>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</si>
  <si>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</si>
  <si>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</si>
  <si>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</si>
  <si>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</si>
  <si>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</si>
  <si>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</si>
  <si>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</si>
  <si>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</si>
  <si>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</si>
  <si>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</si>
  <si>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</si>
  <si>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</si>
  <si>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</si>
  <si>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</si>
  <si>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</si>
  <si>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</si>
  <si>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</si>
  <si>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</si>
  <si>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</si>
  <si>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</si>
  <si>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</si>
  <si>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</si>
  <si>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</si>
  <si>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</si>
  <si>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</si>
  <si>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</si>
  <si>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</si>
  <si>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</si>
  <si>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</si>
  <si>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</si>
  <si>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</si>
  <si>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</si>
  <si>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</si>
  <si>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</si>
  <si>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</si>
  <si>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</si>
  <si>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</si>
  <si>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</si>
  <si>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</si>
  <si>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</si>
  <si>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</si>
  <si>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</si>
  <si>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</si>
  <si>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</si>
  <si>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</si>
  <si>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</si>
  <si>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</si>
  <si>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</si>
  <si>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</si>
  <si>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</si>
  <si>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</si>
  <si>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</si>
  <si>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</si>
  <si>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</si>
  <si>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</si>
  <si>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</si>
  <si>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</si>
  <si>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</si>
  <si>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</si>
  <si>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</si>
  <si>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</si>
  <si>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</si>
  <si>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</si>
  <si>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</si>
  <si>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</si>
  <si>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</si>
  <si>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</si>
  <si>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</si>
  <si>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</si>
  <si>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</si>
  <si>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</si>
  <si>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</si>
  <si>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</si>
  <si>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</si>
  <si>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</si>
  <si>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</si>
  <si>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</si>
  <si>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</si>
  <si>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</si>
  <si>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</si>
  <si>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</si>
  <si>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</si>
  <si>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</si>
  <si>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</si>
  <si>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</si>
  <si>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</si>
  <si>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</si>
  <si>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</si>
  <si>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</si>
  <si>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</si>
  <si>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</si>
  <si>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</si>
  <si>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</si>
  <si>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</si>
  <si>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</si>
  <si>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</si>
  <si>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</si>
  <si>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</si>
  <si>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</si>
  <si>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</si>
  <si>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</si>
  <si>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</si>
  <si>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</si>
  <si>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</si>
  <si>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</si>
  <si>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</si>
  <si>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</si>
  <si>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</si>
  <si>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</si>
  <si>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</si>
  <si>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</si>
  <si>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</si>
  <si>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</si>
  <si>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</si>
  <si>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</si>
  <si>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</si>
  <si>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</si>
  <si>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</si>
  <si>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</si>
  <si>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</si>
  <si>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</si>
  <si>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</si>
  <si>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</si>
  <si>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</si>
  <si>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</si>
  <si>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</si>
  <si>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</si>
  <si>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</si>
  <si>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</si>
  <si>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</si>
  <si>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</si>
  <si>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</si>
  <si>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</si>
  <si>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</si>
  <si>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</si>
  <si>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</si>
  <si>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</si>
  <si>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</si>
  <si>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</si>
  <si>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</si>
  <si>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</si>
  <si>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</si>
  <si>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</si>
  <si>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</si>
  <si>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</si>
  <si>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</si>
  <si>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</si>
  <si>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</si>
  <si>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</si>
  <si>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</si>
  <si>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</si>
  <si>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</si>
  <si>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</si>
  <si>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</si>
  <si>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</si>
  <si>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</si>
  <si>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</si>
  <si>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</si>
  <si>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</si>
  <si>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</si>
  <si>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</si>
  <si>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</si>
  <si>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</si>
  <si>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</si>
  <si>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</si>
  <si>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</si>
  <si>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</si>
  <si>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</si>
  <si>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</si>
  <si>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</si>
  <si>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</si>
  <si>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</si>
  <si>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</si>
  <si>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</si>
  <si>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</si>
  <si>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</si>
  <si>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</si>
  <si>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</si>
  <si>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</si>
  <si>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</si>
  <si>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</si>
  <si>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</si>
  <si>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</si>
  <si>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</si>
  <si>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</si>
  <si>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</si>
  <si>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</si>
  <si>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</si>
  <si>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</si>
  <si>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</si>
  <si>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</si>
  <si>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</si>
  <si>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</si>
  <si>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</si>
  <si>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</si>
  <si>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</si>
  <si>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</si>
  <si>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</si>
  <si>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</si>
  <si>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</si>
  <si>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</si>
  <si>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</si>
  <si>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</si>
  <si>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</si>
  <si>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</si>
  <si>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</si>
  <si>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</si>
  <si>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</si>
  <si>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</si>
  <si>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</si>
  <si>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</si>
  <si>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</si>
  <si>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</si>
  <si>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</si>
  <si>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</si>
  <si>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</si>
  <si>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</si>
  <si>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</si>
  <si>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</si>
  <si>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</si>
  <si>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</si>
  <si>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</si>
  <si>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</si>
  <si>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</si>
  <si>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</si>
  <si>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</si>
  <si>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</si>
  <si>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</si>
  <si>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</si>
  <si>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</si>
  <si>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</si>
  <si>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</si>
  <si>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</si>
  <si>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</si>
  <si>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</si>
  <si>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</si>
  <si>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</si>
  <si>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</si>
  <si>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</si>
  <si>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</si>
  <si>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</si>
  <si>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</si>
  <si>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</si>
  <si>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</si>
  <si>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</si>
  <si>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</si>
  <si>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</si>
  <si>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</si>
  <si>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</si>
  <si>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</si>
  <si>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</si>
  <si>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</si>
  <si>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</si>
  <si>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</si>
  <si>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</si>
  <si>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</si>
  <si>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</si>
  <si>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</si>
  <si>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</si>
  <si>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</si>
  <si>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</si>
  <si>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</si>
  <si>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</si>
  <si>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</si>
  <si>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</si>
  <si>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</si>
  <si>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</si>
  <si>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</si>
  <si>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</si>
  <si>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</si>
  <si>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</si>
  <si>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</si>
  <si>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</si>
  <si>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</si>
  <si>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</si>
  <si>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</si>
  <si>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</si>
  <si>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</si>
  <si>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</si>
  <si>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</si>
  <si>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</si>
  <si>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</si>
  <si>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</si>
  <si>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</si>
  <si>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</si>
  <si>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</si>
  <si>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</si>
  <si>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</si>
  <si>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</si>
  <si>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</si>
  <si>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</si>
  <si>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</si>
  <si>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</si>
  <si>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</si>
  <si>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</si>
  <si>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</si>
  <si>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</si>
  <si>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</si>
  <si>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</si>
  <si>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</si>
  <si>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</si>
  <si>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</si>
  <si>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</si>
  <si>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</si>
  <si>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</si>
  <si>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</si>
  <si>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</si>
  <si>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</si>
  <si>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</si>
  <si>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</si>
  <si>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</si>
  <si>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</si>
  <si>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</si>
  <si>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</si>
  <si>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</si>
  <si>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</si>
  <si>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</si>
  <si>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</si>
  <si>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</si>
  <si>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</si>
  <si>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</si>
  <si>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</si>
  <si>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</si>
  <si>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</si>
  <si>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</si>
  <si>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</si>
  <si>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</si>
  <si>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</si>
  <si>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</si>
  <si>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</si>
  <si>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</si>
  <si>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</si>
  <si>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</si>
  <si>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</si>
  <si>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</si>
  <si>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</si>
  <si>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</si>
  <si>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</si>
  <si>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</si>
  <si>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</si>
  <si>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</si>
  <si>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</si>
  <si>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</si>
  <si>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</si>
  <si>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</si>
  <si>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</si>
  <si>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</si>
  <si>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</si>
  <si>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</si>
  <si>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</si>
  <si>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</si>
  <si>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</si>
  <si>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</si>
  <si>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</si>
  <si>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</si>
  <si>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</si>
  <si>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</si>
  <si>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</si>
  <si>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</si>
  <si>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</si>
  <si>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</si>
  <si>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</si>
  <si>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</si>
  <si>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</si>
  <si>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</si>
  <si>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</si>
  <si>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</si>
  <si>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</si>
  <si>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</si>
  <si>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</si>
  <si>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</si>
  <si>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</si>
  <si>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</si>
  <si>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</si>
  <si>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</si>
  <si>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</si>
  <si>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</si>
  <si>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</si>
  <si>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</si>
  <si>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</si>
  <si>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</si>
  <si>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</si>
  <si>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</si>
  <si>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</si>
  <si>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</si>
  <si>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</si>
  <si>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</si>
  <si>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</si>
  <si>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</si>
  <si>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</si>
  <si>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</si>
  <si>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</si>
  <si>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</si>
  <si>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</si>
  <si>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</si>
  <si>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</si>
  <si>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</si>
  <si>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</si>
  <si>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</si>
  <si>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</si>
  <si>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</si>
  <si>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</si>
  <si>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</si>
  <si>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</si>
  <si>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</si>
  <si>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</si>
  <si>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</si>
  <si>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</si>
  <si>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</si>
  <si>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</si>
  <si>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</si>
  <si>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</si>
  <si>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</si>
  <si>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</si>
  <si>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</si>
  <si>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</si>
  <si>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</si>
  <si>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</si>
  <si>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</si>
  <si>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</si>
  <si>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</si>
  <si>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</si>
  <si>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</si>
  <si>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</si>
  <si>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</si>
  <si>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</si>
  <si>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</si>
  <si>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</si>
  <si>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</si>
  <si>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</si>
  <si>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</si>
  <si>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</si>
  <si>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</si>
  <si>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</si>
  <si>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</si>
  <si>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</si>
  <si>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</si>
  <si>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</si>
  <si>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</si>
  <si>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</si>
  <si>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</si>
  <si>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</si>
  <si>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</si>
  <si>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</si>
  <si>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</si>
  <si>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</si>
  <si>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</si>
  <si>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</si>
  <si>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</si>
  <si>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</si>
  <si>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</si>
  <si>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</si>
  <si>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</si>
  <si>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</si>
  <si>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</si>
  <si>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</si>
  <si>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</si>
  <si>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</si>
  <si>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</si>
  <si>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</si>
  <si>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</si>
  <si>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</si>
  <si>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</si>
  <si>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</si>
  <si>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</si>
  <si>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</si>
  <si>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</si>
  <si>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</si>
  <si>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</si>
  <si>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</si>
  <si>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</si>
  <si>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</si>
  <si>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</si>
  <si>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</si>
  <si>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</si>
  <si>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</si>
  <si>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</si>
  <si>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</si>
  <si>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</si>
  <si>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</si>
  <si>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</si>
  <si>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</si>
  <si>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</si>
  <si>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</si>
  <si>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</si>
  <si>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</si>
  <si>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</si>
  <si>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</si>
  <si>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</si>
  <si>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</si>
  <si>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</si>
  <si>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</si>
  <si>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</si>
  <si>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</si>
  <si>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</si>
  <si>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</si>
  <si>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</si>
  <si>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</si>
  <si>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</si>
  <si>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</si>
  <si>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</si>
  <si>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</si>
  <si>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</si>
  <si>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</si>
  <si>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</si>
  <si>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</si>
  <si>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</si>
  <si>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</si>
  <si>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</si>
  <si>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</si>
  <si>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</si>
  <si>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</si>
  <si>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</si>
  <si>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</si>
  <si>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</si>
  <si>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</si>
  <si>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</si>
  <si>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</si>
  <si>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</si>
  <si>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</si>
  <si>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</si>
  <si>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</si>
  <si>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</si>
  <si>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</si>
  <si>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</si>
  <si>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</si>
  <si>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</si>
  <si>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</si>
  <si>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</si>
  <si>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</si>
  <si>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</si>
  <si>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</si>
  <si>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</si>
  <si>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</si>
  <si>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</si>
  <si>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</si>
  <si>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</si>
  <si>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</si>
  <si>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</si>
  <si>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</si>
  <si>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</si>
  <si>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</si>
  <si>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</si>
  <si>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</si>
  <si>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</si>
  <si>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</si>
  <si>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</si>
  <si>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</si>
  <si>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</si>
  <si>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</si>
  <si>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</si>
  <si>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</si>
  <si>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</si>
  <si>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</si>
  <si>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</si>
  <si>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</si>
  <si>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</si>
  <si>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</si>
  <si>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</si>
  <si>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</si>
  <si>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</si>
  <si>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</si>
  <si>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</si>
  <si>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</si>
  <si>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</si>
  <si>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</si>
  <si>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</si>
  <si>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</si>
  <si>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</si>
  <si>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</si>
  <si>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</si>
  <si>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</si>
  <si>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</si>
  <si>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</si>
  <si>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</si>
  <si>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</si>
  <si>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</si>
  <si>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</si>
  <si>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</si>
  <si>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</si>
  <si>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</si>
  <si>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</si>
  <si>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</si>
  <si>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</si>
  <si>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</si>
  <si>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</si>
  <si>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</si>
  <si>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</si>
  <si>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</si>
  <si>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</si>
  <si>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</si>
  <si>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</si>
  <si>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</si>
  <si>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</si>
  <si>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</si>
  <si>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</si>
  <si>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</si>
  <si>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</si>
  <si>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</si>
  <si>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</si>
  <si>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</si>
  <si>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</si>
  <si>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</si>
  <si>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</si>
  <si>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</si>
  <si>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</si>
  <si>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</si>
  <si>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</si>
  <si>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</si>
  <si>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</si>
  <si>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</si>
  <si>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</si>
  <si>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</si>
  <si>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</si>
  <si>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</si>
  <si>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</si>
  <si>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</si>
  <si>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</si>
  <si>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</si>
  <si>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</si>
  <si>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</si>
  <si>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</si>
  <si>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</si>
  <si>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</si>
  <si>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</si>
  <si>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</si>
  <si>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</si>
  <si>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</si>
  <si>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</si>
  <si>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</si>
  <si>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</si>
  <si>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</si>
  <si>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</si>
  <si>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</si>
  <si>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</si>
  <si>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</si>
  <si>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</si>
  <si>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</si>
  <si>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</si>
  <si>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</si>
  <si>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</si>
  <si>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</si>
  <si>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</si>
  <si>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</si>
  <si>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</si>
  <si>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</si>
  <si>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</si>
  <si>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</si>
  <si>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</si>
  <si>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</si>
  <si>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</si>
  <si>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</si>
  <si>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</si>
  <si>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</si>
  <si>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</si>
  <si>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</si>
  <si>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</si>
  <si>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</si>
  <si>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</si>
  <si>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</si>
  <si>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</si>
  <si>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</si>
  <si>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</si>
  <si>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</si>
  <si>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</si>
  <si>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</si>
  <si>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</si>
  <si>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</si>
  <si>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</si>
  <si>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</si>
  <si>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</si>
  <si>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</si>
  <si>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</si>
  <si>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</si>
  <si>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</si>
  <si>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</si>
  <si>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</si>
  <si>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</si>
  <si>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</si>
  <si>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</si>
  <si>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</si>
  <si>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</si>
  <si>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</si>
  <si>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</si>
  <si>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</si>
  <si>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</si>
  <si>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</si>
  <si>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</si>
  <si>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</si>
  <si>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</si>
  <si>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</si>
  <si>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</si>
  <si>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</si>
  <si>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</si>
  <si>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</si>
  <si>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</si>
  <si>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</si>
  <si>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</si>
  <si>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</si>
  <si>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</si>
  <si>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</si>
  <si>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</si>
  <si>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</si>
  <si>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</si>
  <si>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</si>
  <si>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</si>
  <si>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</si>
  <si>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</si>
  <si>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</si>
  <si>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</si>
  <si>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</si>
  <si>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</si>
  <si>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</si>
  <si>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</si>
  <si>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</si>
  <si>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</si>
  <si>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</si>
  <si>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</si>
  <si>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</si>
  <si>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</si>
  <si>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</si>
  <si>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</si>
  <si>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</si>
  <si>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</si>
  <si>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</si>
  <si>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</si>
  <si>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</si>
  <si>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</si>
  <si>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</si>
  <si>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</si>
  <si>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</si>
  <si>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</si>
  <si>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</si>
  <si>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</si>
  <si>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</si>
  <si>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</si>
  <si>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</si>
  <si>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</si>
  <si>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</si>
  <si>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</si>
  <si>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</si>
  <si>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</si>
  <si>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</si>
  <si>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</si>
  <si>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</si>
  <si>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</si>
  <si>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</si>
  <si>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</si>
  <si>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</si>
  <si>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</si>
  <si>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</si>
  <si>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</si>
  <si>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</si>
  <si>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</si>
  <si>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</si>
  <si>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</si>
  <si>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</si>
  <si>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</si>
  <si>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</si>
  <si>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</si>
  <si>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</si>
  <si>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</si>
  <si>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</si>
  <si>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</si>
  <si>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</si>
  <si>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</si>
  <si>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</si>
  <si>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</si>
  <si>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</si>
  <si>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</si>
  <si>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</si>
  <si>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</si>
  <si>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</si>
  <si>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</si>
  <si>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</si>
  <si>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</si>
  <si>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</si>
  <si>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</si>
  <si>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</si>
  <si>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</si>
  <si>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</si>
  <si>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</si>
  <si>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</si>
  <si>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</si>
  <si>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</si>
  <si>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</si>
  <si>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</si>
  <si>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</si>
  <si>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</si>
  <si>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</si>
  <si>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</si>
  <si>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</si>
  <si>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</si>
  <si>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</si>
  <si>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</si>
  <si>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</si>
  <si>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</si>
  <si>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</si>
  <si>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</si>
  <si>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</si>
  <si>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</si>
  <si>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</si>
  <si>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</si>
  <si>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</si>
  <si>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</si>
  <si>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</si>
  <si>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</si>
  <si>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</si>
  <si>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</si>
  <si>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</si>
  <si>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</si>
  <si>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</si>
  <si>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</si>
  <si>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</si>
  <si>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</si>
  <si>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</si>
  <si>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</si>
  <si>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</si>
  <si>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</si>
  <si>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</si>
  <si>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</si>
  <si>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</si>
  <si>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</si>
  <si>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</si>
  <si>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</si>
  <si>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</si>
  <si>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</si>
  <si>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</si>
  <si>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</si>
  <si>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</si>
  <si>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</si>
  <si>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</si>
  <si>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</si>
  <si>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</si>
  <si>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</si>
  <si>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</si>
  <si>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</si>
  <si>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</si>
  <si>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</si>
  <si>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</si>
  <si>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</si>
  <si>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</si>
  <si>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</si>
  <si>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</si>
  <si>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</si>
  <si>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</si>
  <si>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</si>
  <si>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</si>
  <si>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</si>
  <si>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</si>
  <si>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</si>
  <si>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</si>
  <si>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</si>
  <si>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</si>
  <si>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</si>
  <si>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</si>
  <si>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</si>
  <si>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</si>
  <si>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</si>
  <si>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</si>
  <si>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</si>
  <si>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</si>
  <si>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</si>
  <si>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</si>
  <si>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</si>
  <si>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</si>
  <si>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</si>
  <si>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</si>
  <si>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</si>
  <si>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</si>
  <si>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</si>
  <si>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</si>
  <si>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</si>
  <si>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</si>
  <si>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</si>
  <si>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</si>
  <si>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</si>
  <si>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</si>
  <si>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</si>
  <si>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</si>
  <si>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</si>
  <si>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</si>
  <si>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</si>
  <si>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</si>
  <si>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</si>
  <si>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</si>
  <si>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</si>
  <si>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</si>
  <si>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</si>
  <si>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</si>
  <si>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</si>
  <si>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</si>
  <si>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</si>
  <si>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</si>
  <si>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</si>
  <si>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</si>
  <si>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</si>
  <si>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</si>
  <si>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</si>
  <si>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</si>
  <si>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</si>
  <si>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</si>
  <si>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</si>
  <si>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</si>
  <si>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</si>
  <si>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</si>
  <si>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</si>
  <si>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</si>
  <si>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</si>
  <si>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</si>
  <si>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</si>
  <si>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</si>
  <si>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</si>
  <si>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</si>
  <si>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</si>
  <si>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</si>
  <si>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</si>
  <si>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</si>
  <si>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</si>
  <si>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</si>
  <si>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</si>
  <si>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</si>
  <si>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</si>
  <si>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</si>
  <si>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</si>
  <si>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</si>
  <si>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</si>
  <si>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</si>
  <si>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</si>
  <si>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</si>
  <si>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</si>
  <si>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</si>
  <si>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</si>
  <si>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</si>
  <si>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</si>
  <si>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</si>
  <si>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</si>
  <si>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</si>
  <si>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</si>
  <si>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</si>
  <si>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</si>
  <si>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</si>
  <si>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</si>
  <si>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</si>
  <si>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</si>
  <si>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</si>
  <si>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</si>
  <si>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</si>
  <si>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</si>
  <si>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</si>
  <si>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</si>
  <si>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</si>
  <si>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</si>
  <si>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</si>
  <si>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</si>
  <si>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</si>
  <si>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</si>
  <si>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</si>
  <si>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</si>
  <si>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</si>
  <si>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</si>
  <si>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</si>
  <si>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</si>
  <si>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</si>
  <si>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</si>
  <si>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</si>
  <si>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</si>
  <si>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</si>
  <si>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</si>
  <si>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</si>
  <si>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</si>
  <si>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</si>
  <si>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</si>
  <si>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</si>
  <si>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</si>
  <si>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</si>
  <si>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</si>
  <si>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</si>
  <si>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</si>
  <si>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</si>
  <si>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</si>
  <si>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</si>
  <si>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</si>
  <si>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</si>
  <si>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</si>
  <si>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</si>
  <si>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</si>
  <si>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</si>
  <si>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</si>
  <si>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</si>
  <si>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</si>
  <si>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</si>
  <si>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</si>
  <si>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</si>
  <si>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</si>
  <si>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</si>
  <si>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</si>
  <si>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</si>
  <si>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</si>
  <si>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</si>
  <si>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</si>
  <si>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</si>
  <si>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</si>
  <si>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</si>
  <si>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</si>
  <si>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</si>
  <si>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</si>
  <si>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</si>
  <si>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</si>
  <si>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</si>
  <si>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</si>
  <si>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</si>
  <si>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</si>
  <si>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</si>
  <si>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</si>
  <si>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</si>
  <si>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</si>
  <si>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</si>
  <si>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</si>
  <si>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</si>
  <si>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</si>
  <si>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</si>
  <si>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</si>
  <si>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</si>
  <si>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</si>
  <si>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</si>
  <si>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</si>
  <si>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</si>
  <si>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</si>
  <si>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</si>
  <si>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</si>
  <si>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</si>
  <si>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</si>
  <si>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</si>
  <si>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</si>
  <si>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</si>
  <si>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</si>
  <si>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</si>
  <si>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</si>
  <si>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</si>
  <si>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</si>
  <si>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</si>
  <si>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</si>
  <si>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</si>
  <si>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</si>
  <si>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</si>
  <si>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</si>
  <si>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</si>
  <si>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</si>
  <si>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</si>
  <si>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</si>
  <si>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</si>
  <si>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</si>
  <si>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</si>
  <si>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</si>
  <si>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</si>
  <si>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</si>
  <si>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</si>
  <si>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</si>
  <si>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</si>
  <si>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</si>
  <si>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</si>
  <si>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</si>
  <si>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</si>
  <si>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</si>
  <si>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</si>
  <si>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</si>
  <si>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</si>
  <si>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</si>
  <si>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</si>
  <si>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</si>
  <si>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</si>
  <si>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</si>
  <si>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</si>
  <si>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</si>
  <si>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</si>
  <si>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</si>
  <si>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</si>
  <si>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</si>
  <si>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</si>
  <si>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</si>
  <si>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</si>
  <si>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</si>
  <si>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</si>
  <si>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</si>
  <si>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</si>
  <si>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</si>
  <si>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</si>
  <si>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</si>
  <si>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</si>
  <si>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</si>
  <si>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</si>
  <si>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</si>
  <si>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</si>
  <si>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</si>
  <si>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</si>
  <si>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</si>
  <si>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</si>
  <si>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</si>
  <si>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</si>
  <si>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</si>
  <si>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</si>
  <si>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</si>
  <si>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</si>
  <si>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</si>
  <si>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</si>
  <si>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</si>
  <si>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</si>
  <si>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</si>
  <si>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</si>
  <si>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</si>
  <si>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</si>
  <si>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</si>
  <si>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</si>
  <si>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</si>
  <si>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</si>
  <si>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</si>
  <si>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</si>
  <si>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</si>
  <si>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</si>
  <si>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</si>
  <si>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</si>
  <si>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</si>
  <si>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</si>
  <si>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</si>
  <si>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</si>
  <si>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</si>
  <si>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</si>
  <si>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</si>
  <si>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</si>
  <si>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</si>
  <si>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</si>
  <si>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</si>
  <si>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</si>
  <si>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</si>
  <si>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</si>
  <si>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</si>
  <si>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</si>
  <si>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</si>
  <si>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</si>
  <si>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</si>
  <si>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</si>
  <si>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</si>
  <si>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</si>
  <si>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</si>
  <si>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</si>
  <si>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</si>
  <si>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</si>
  <si>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</si>
  <si>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</si>
  <si>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</si>
  <si>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</si>
  <si>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</si>
  <si>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</si>
  <si>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</si>
  <si>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</si>
  <si>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</si>
  <si>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</si>
  <si>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</si>
  <si>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</si>
  <si>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</si>
  <si>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</si>
  <si>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</si>
  <si>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</si>
  <si>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</si>
  <si>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</si>
  <si>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</si>
  <si>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</si>
  <si>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</si>
  <si>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</si>
  <si>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</si>
  <si>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</si>
  <si>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</si>
  <si>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</si>
  <si>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</si>
  <si>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</si>
  <si>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</si>
  <si>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</si>
  <si>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</si>
  <si>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</si>
  <si>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</si>
  <si>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</si>
  <si>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</si>
  <si>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</si>
  <si>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</si>
  <si>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</si>
  <si>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</si>
  <si>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</si>
  <si>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</si>
  <si>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</si>
  <si>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</si>
  <si>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</si>
  <si>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</si>
  <si>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</si>
  <si>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</si>
  <si>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</si>
  <si>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</si>
  <si>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</si>
  <si>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</si>
  <si>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</si>
  <si>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</si>
  <si>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</si>
  <si>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</si>
  <si>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</si>
  <si>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</si>
  <si>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</si>
  <si>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</si>
  <si>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</si>
  <si>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</si>
  <si>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</si>
  <si>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</si>
  <si>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</si>
  <si>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</si>
  <si>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</si>
  <si>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</si>
  <si>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</si>
  <si>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</si>
  <si>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</si>
  <si>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</si>
  <si>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</si>
  <si>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</si>
  <si>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</si>
  <si>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</si>
  <si>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</si>
  <si>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</si>
  <si>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</si>
  <si>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</si>
  <si>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</si>
  <si>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</si>
  <si>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</si>
  <si>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</si>
  <si>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</si>
  <si>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</si>
  <si>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</si>
  <si>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</si>
  <si>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</si>
  <si>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</si>
  <si>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</si>
  <si>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</si>
  <si>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</si>
  <si>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</si>
  <si>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</si>
  <si>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</si>
  <si>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</si>
  <si>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</si>
  <si>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</si>
  <si>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</si>
  <si>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</si>
  <si>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</si>
  <si>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</si>
  <si>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</si>
  <si>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</si>
  <si>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</si>
  <si>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</si>
  <si>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</si>
  <si>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</si>
  <si>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</si>
  <si>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</si>
  <si>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</si>
  <si>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</si>
  <si>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</si>
  <si>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</si>
  <si>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</si>
  <si>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</si>
  <si>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</si>
  <si>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</si>
  <si>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</si>
  <si>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</si>
  <si>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</si>
  <si>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</si>
  <si>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</si>
  <si>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</si>
  <si>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</si>
  <si>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</si>
  <si>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</si>
  <si>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</si>
  <si>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</si>
  <si>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</si>
  <si>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</si>
  <si>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</si>
  <si>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</si>
  <si>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</si>
  <si>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</si>
  <si>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</si>
  <si>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</si>
  <si>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</si>
  <si>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</si>
  <si>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</si>
  <si>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</si>
  <si>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</si>
  <si>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</si>
  <si>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</si>
  <si>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</si>
  <si>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</si>
  <si>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</si>
  <si>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</si>
  <si>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</si>
  <si>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</si>
  <si>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</si>
  <si>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</si>
  <si>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</si>
  <si>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</si>
  <si>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</si>
  <si>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</si>
  <si>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</si>
  <si>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</si>
  <si>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</si>
  <si>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</si>
  <si>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</si>
  <si>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</si>
  <si>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</si>
  <si>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</si>
  <si>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</si>
  <si>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</si>
  <si>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</si>
  <si>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</si>
  <si>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</si>
  <si>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</si>
  <si>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</si>
  <si>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</si>
  <si>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</si>
  <si>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</si>
  <si>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</si>
  <si>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</si>
  <si>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</si>
  <si>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</si>
  <si>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</si>
  <si>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</si>
  <si>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</si>
  <si>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</si>
  <si>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</si>
  <si>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</si>
  <si>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</si>
  <si>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</si>
  <si>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</si>
  <si>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</si>
  <si>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</si>
  <si>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</si>
  <si>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</si>
  <si>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</si>
  <si>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</si>
  <si>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</si>
  <si>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</si>
  <si>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</si>
  <si>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</si>
  <si>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</si>
  <si>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</si>
  <si>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</si>
  <si>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</si>
  <si>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</si>
  <si>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</si>
  <si>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</si>
  <si>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</si>
  <si>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</si>
  <si>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</si>
  <si>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</si>
  <si>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</si>
  <si>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</si>
  <si>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</si>
  <si>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</si>
  <si>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</si>
  <si>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</si>
  <si>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</si>
  <si>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</si>
  <si>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</si>
  <si>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</si>
  <si>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</si>
  <si>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</si>
  <si>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</si>
  <si>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</si>
  <si>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</si>
  <si>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</si>
  <si>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</si>
  <si>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</si>
  <si>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</si>
  <si>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</si>
  <si>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</si>
  <si>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</si>
  <si>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</si>
  <si>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</si>
  <si>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</si>
  <si>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</si>
  <si>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</si>
  <si>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</si>
  <si>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</si>
  <si>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</si>
  <si>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</si>
  <si>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</si>
  <si>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</si>
  <si>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</si>
  <si>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</si>
  <si>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</si>
  <si>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</si>
  <si>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</si>
  <si>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</si>
  <si>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</si>
  <si>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</si>
  <si>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</si>
  <si>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</si>
  <si>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</si>
  <si>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</si>
  <si>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</si>
  <si>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</si>
  <si>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</si>
  <si>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</si>
  <si>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</si>
  <si>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</si>
  <si>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</si>
  <si>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</si>
  <si>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</si>
  <si>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</si>
  <si>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</si>
  <si>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</si>
  <si>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</si>
  <si>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</si>
  <si>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</si>
  <si>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</si>
  <si>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</si>
  <si>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</si>
  <si>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</si>
  <si>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</si>
  <si>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</si>
  <si>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</si>
  <si>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</si>
  <si>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</si>
  <si>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</si>
  <si>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</si>
  <si>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</si>
  <si>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</si>
  <si>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</si>
  <si>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</si>
  <si>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</si>
  <si>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</si>
  <si>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</si>
  <si>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</si>
  <si>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</si>
  <si>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</si>
  <si>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</si>
  <si>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</si>
  <si>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</si>
  <si>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</si>
  <si>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</si>
  <si>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</si>
  <si>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</si>
  <si>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</si>
  <si>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</si>
  <si>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</si>
  <si>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</si>
  <si>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</si>
  <si>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</si>
  <si>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</si>
  <si>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</si>
  <si>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</si>
  <si>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</si>
  <si>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</si>
  <si>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</si>
  <si>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</si>
  <si>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</si>
  <si>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</si>
  <si>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</si>
  <si>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</si>
  <si>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</si>
  <si>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</si>
  <si>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</si>
  <si>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</si>
  <si>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</si>
  <si>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</si>
  <si>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</si>
  <si>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</si>
  <si>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</si>
  <si>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</si>
  <si>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</si>
  <si>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</si>
  <si>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</si>
  <si>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</si>
  <si>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</si>
  <si>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</si>
  <si>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</si>
  <si>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</si>
  <si>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</si>
  <si>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</si>
  <si>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</si>
  <si>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</si>
  <si>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</si>
  <si>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</si>
  <si>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</si>
  <si>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</si>
  <si>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</si>
  <si>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</si>
  <si>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</si>
  <si>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</si>
  <si>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</si>
  <si>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</si>
  <si>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</si>
  <si>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</si>
  <si>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</si>
  <si>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</si>
  <si>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</si>
  <si>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</si>
  <si>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</si>
  <si>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</si>
  <si>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</si>
  <si>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</si>
  <si>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</si>
  <si>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</si>
  <si>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</si>
  <si>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</si>
  <si>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</si>
  <si>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</si>
  <si>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</si>
  <si>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</si>
  <si>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</si>
  <si>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</si>
  <si>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</si>
  <si>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</si>
  <si>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</si>
  <si>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</si>
  <si>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</si>
  <si>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</si>
  <si>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</si>
  <si>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</si>
  <si>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</si>
  <si>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</si>
  <si>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</si>
  <si>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</si>
  <si>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</si>
  <si>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</si>
  <si>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</si>
  <si>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</si>
  <si>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</si>
  <si>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</si>
  <si>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</si>
  <si>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</si>
  <si>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</si>
  <si>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</si>
  <si>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</si>
  <si>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</si>
  <si>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</si>
  <si>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</si>
  <si>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</si>
  <si>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</si>
  <si>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</si>
  <si>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</si>
  <si>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</si>
  <si>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</si>
  <si>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</si>
  <si>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</si>
  <si>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</si>
  <si>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</si>
  <si>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</si>
  <si>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</si>
  <si>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</si>
  <si>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</si>
  <si>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</si>
  <si>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</si>
  <si>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</si>
  <si>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</si>
  <si>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</si>
  <si>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</si>
  <si>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</si>
  <si>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</si>
  <si>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</si>
  <si>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</si>
  <si>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</si>
  <si>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</si>
  <si>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</si>
  <si>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</si>
  <si>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</si>
  <si>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</si>
  <si>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</si>
  <si>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</si>
  <si>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</si>
  <si>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</si>
  <si>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</si>
  <si>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</si>
  <si>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</si>
  <si>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</si>
  <si>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</si>
  <si>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</si>
  <si>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</si>
  <si>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</si>
  <si>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</si>
  <si>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</si>
  <si>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</si>
  <si>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</si>
  <si>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</si>
  <si>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</si>
  <si>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</si>
  <si>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</si>
  <si>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</si>
  <si>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</si>
  <si>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</si>
  <si>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</si>
  <si>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</si>
  <si>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</si>
  <si>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</si>
  <si>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</si>
  <si>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</si>
  <si>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</si>
  <si>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</si>
  <si>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</si>
  <si>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</si>
  <si>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</si>
  <si>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</si>
  <si>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</si>
  <si>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</si>
  <si>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</si>
  <si>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</si>
  <si>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</si>
  <si>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</si>
  <si>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</si>
  <si>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</si>
  <si>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</si>
  <si>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</si>
  <si>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</si>
  <si>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</si>
  <si>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</si>
  <si>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</si>
  <si>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</si>
  <si>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</si>
  <si>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</si>
  <si>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</si>
  <si>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</si>
  <si>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</si>
  <si>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</si>
  <si>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</si>
  <si>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</si>
  <si>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</si>
  <si>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</si>
  <si>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</si>
  <si>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</si>
  <si>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</si>
  <si>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</si>
  <si>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</si>
  <si>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</si>
  <si>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</si>
  <si>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</si>
  <si>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</si>
  <si>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</si>
  <si>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</si>
  <si>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</si>
  <si>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</si>
  <si>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</si>
  <si>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</si>
  <si>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</si>
  <si>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</si>
  <si>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</si>
  <si>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</si>
  <si>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</si>
  <si>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</si>
  <si>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</si>
  <si>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</si>
  <si>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</si>
  <si>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</si>
  <si>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</si>
  <si>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</si>
  <si>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</si>
  <si>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</si>
  <si>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</si>
  <si>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</si>
  <si>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</si>
  <si>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</si>
  <si>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</si>
  <si>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</si>
  <si>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</si>
  <si>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</si>
  <si>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</si>
  <si>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</si>
  <si>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</si>
  <si>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</si>
  <si>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</si>
  <si>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</si>
  <si>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</si>
  <si>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</si>
  <si>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</si>
  <si>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</si>
  <si>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</si>
  <si>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</si>
  <si>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</si>
  <si>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</si>
  <si>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</si>
  <si>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</si>
  <si>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</si>
  <si>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</si>
  <si>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</si>
  <si>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</si>
  <si>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</si>
  <si>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</si>
  <si>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</si>
  <si>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</si>
  <si>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</si>
  <si>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</si>
  <si>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</si>
  <si>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</si>
  <si>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</si>
  <si>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</si>
  <si>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</si>
  <si>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</si>
  <si>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</si>
  <si>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</si>
  <si>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</si>
  <si>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</si>
  <si>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</si>
  <si>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</si>
  <si>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</si>
  <si>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</si>
  <si>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</si>
  <si>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</si>
  <si>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</si>
  <si>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</si>
  <si>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</si>
  <si>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</si>
  <si>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</si>
  <si>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</si>
  <si>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</si>
  <si>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</si>
  <si>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</si>
  <si>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</si>
  <si>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</si>
  <si>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</si>
  <si>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</si>
  <si>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</si>
  <si>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</si>
  <si>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</si>
  <si>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</si>
  <si>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</si>
  <si>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</si>
  <si>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</si>
  <si>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</si>
  <si>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</si>
  <si>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</si>
  <si>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</si>
  <si>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</si>
  <si>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</si>
  <si>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</si>
  <si>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</si>
  <si>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</si>
  <si>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</si>
  <si>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</si>
  <si>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</si>
  <si>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</si>
  <si>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</si>
  <si>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</si>
  <si>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</si>
  <si>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</si>
  <si>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</si>
  <si>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</si>
  <si>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</si>
  <si>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</si>
  <si>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</si>
  <si>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</si>
  <si>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</si>
  <si>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</si>
  <si>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</si>
  <si>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</si>
  <si>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</si>
  <si>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</si>
  <si>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</si>
  <si>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</si>
  <si>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</si>
  <si>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</si>
  <si>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</si>
  <si>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</si>
  <si>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</si>
  <si>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</si>
  <si>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</si>
  <si>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</si>
  <si>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</si>
  <si>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</si>
  <si>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</si>
  <si>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</si>
  <si>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</si>
  <si>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</si>
  <si>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</si>
  <si>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</si>
  <si>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</si>
  <si>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</si>
  <si>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</si>
  <si>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</si>
  <si>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</si>
  <si>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</si>
  <si>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</si>
  <si>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</si>
  <si>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</si>
  <si>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</si>
  <si>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</si>
  <si>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</si>
  <si>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</si>
  <si>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</si>
  <si>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</si>
  <si>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</si>
  <si>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</si>
  <si>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</si>
  <si>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</si>
  <si>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</si>
  <si>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</si>
  <si>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</si>
  <si>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</si>
  <si>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</si>
  <si>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</si>
  <si>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</si>
  <si>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</si>
  <si>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</si>
  <si>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</si>
  <si>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</si>
  <si>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</si>
  <si>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</si>
  <si>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</si>
  <si>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</si>
  <si>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</si>
  <si>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</si>
  <si>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</si>
  <si>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</si>
  <si>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</si>
  <si>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</si>
  <si>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</si>
  <si>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</si>
  <si>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</si>
  <si>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</si>
  <si>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</si>
  <si>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</si>
  <si>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</si>
  <si>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</si>
  <si>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</si>
  <si>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</si>
  <si>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</si>
  <si>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</si>
  <si>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</si>
  <si>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</si>
  <si>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</si>
  <si>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</si>
  <si>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</si>
  <si>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</si>
  <si>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</si>
  <si>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</si>
  <si>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</si>
  <si>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</si>
  <si>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</si>
  <si>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</si>
  <si>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</si>
  <si>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</si>
  <si>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</si>
  <si>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</si>
  <si>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</si>
  <si>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</si>
  <si>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</si>
  <si>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</si>
  <si>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</si>
  <si>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</si>
  <si>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</si>
  <si>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</si>
  <si>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</si>
  <si>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</si>
  <si>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</si>
  <si>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</si>
  <si>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</si>
  <si>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</si>
  <si>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</si>
  <si>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</si>
  <si>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</si>
  <si>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</si>
  <si>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</si>
  <si>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</si>
  <si>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</si>
  <si>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</si>
  <si>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</si>
  <si>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</si>
  <si>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</si>
  <si>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</si>
  <si>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</si>
  <si>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</si>
  <si>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</si>
  <si>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</si>
  <si>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</si>
  <si>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</si>
  <si>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</si>
  <si>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</si>
  <si>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</si>
  <si>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</si>
  <si>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</si>
  <si>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</si>
  <si>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</si>
  <si>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</si>
  <si>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</si>
  <si>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</si>
  <si>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</si>
  <si>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</si>
  <si>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</si>
  <si>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</si>
  <si>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</si>
  <si>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</si>
  <si>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</si>
  <si>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</si>
  <si>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</si>
  <si>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</si>
  <si>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</si>
  <si>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</si>
  <si>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</si>
  <si>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</si>
  <si>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</si>
  <si>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</si>
  <si>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</si>
  <si>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</si>
  <si>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</si>
  <si>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</si>
  <si>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</si>
  <si>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</si>
  <si>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</si>
  <si>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</si>
  <si>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</si>
  <si>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</si>
  <si>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</si>
  <si>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</si>
  <si>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</si>
  <si>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</si>
  <si>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</si>
  <si>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</si>
  <si>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</si>
  <si>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</si>
  <si>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</si>
  <si>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</si>
  <si>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</si>
  <si>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</si>
  <si>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</si>
  <si>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</si>
  <si>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</si>
  <si>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</si>
  <si>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</si>
  <si>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</si>
  <si>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</si>
  <si>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</si>
  <si>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</si>
  <si>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</si>
  <si>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</si>
  <si>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</si>
  <si>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</si>
  <si>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</si>
  <si>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</si>
  <si>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</si>
  <si>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</si>
  <si>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</si>
  <si>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</si>
  <si>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</si>
  <si>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</si>
  <si>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</si>
  <si>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</si>
  <si>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</si>
  <si>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</si>
  <si>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</si>
  <si>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</si>
  <si>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</si>
  <si>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</si>
  <si>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</si>
  <si>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</si>
  <si>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</si>
  <si>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</si>
  <si>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</si>
  <si>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</si>
  <si>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</si>
  <si>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</si>
  <si>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</si>
  <si>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</si>
  <si>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</si>
  <si>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</si>
  <si>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</si>
  <si>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</si>
  <si>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</si>
  <si>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</si>
  <si>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</si>
  <si>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</si>
  <si>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</si>
  <si>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</si>
  <si>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</si>
  <si>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</si>
  <si>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</si>
  <si>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</si>
  <si>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</si>
  <si>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</si>
  <si>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</si>
  <si>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</si>
  <si>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</si>
  <si>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</si>
  <si>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</si>
  <si>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</si>
  <si>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</si>
  <si>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</si>
  <si>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</si>
  <si>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</si>
  <si>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</si>
  <si>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</si>
  <si>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</si>
  <si>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</si>
  <si>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</si>
  <si>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</si>
  <si>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</si>
  <si>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</si>
  <si>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</si>
  <si>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</si>
  <si>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</si>
  <si>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</si>
  <si>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</si>
  <si>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</si>
  <si>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</si>
  <si>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</si>
  <si>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</si>
  <si>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</si>
  <si>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</si>
  <si>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</si>
  <si>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</si>
  <si>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</si>
  <si>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</si>
  <si>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</si>
  <si>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</si>
  <si>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</si>
  <si>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</si>
  <si>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</si>
  <si>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</si>
  <si>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</si>
  <si>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</si>
  <si>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</si>
  <si>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</si>
  <si>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</si>
  <si>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</si>
  <si>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</si>
  <si>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</si>
  <si>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</si>
  <si>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</si>
  <si>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</si>
  <si>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</si>
  <si>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</si>
  <si>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</si>
  <si>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</si>
  <si>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</si>
  <si>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</si>
  <si>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</si>
  <si>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</si>
  <si>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</si>
  <si>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</si>
  <si>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</si>
  <si>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</si>
  <si>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</si>
  <si>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</si>
  <si>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</si>
  <si>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</si>
  <si>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</si>
  <si>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</si>
  <si>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</si>
  <si>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</si>
  <si>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</si>
  <si>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</si>
  <si>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</si>
  <si>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</si>
  <si>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</si>
  <si>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</si>
  <si>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</si>
  <si>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</si>
  <si>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</si>
  <si>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</si>
  <si>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</si>
  <si>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</si>
  <si>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</si>
  <si>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</si>
  <si>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</si>
  <si>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</si>
  <si>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</si>
  <si>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</si>
  <si>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</si>
  <si>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</si>
  <si>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</si>
  <si>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</si>
  <si>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</si>
  <si>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</si>
  <si>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</si>
  <si>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</si>
  <si>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</si>
  <si>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</si>
  <si>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</si>
  <si>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</si>
  <si>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</si>
  <si>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</si>
  <si>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</si>
  <si>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</si>
  <si>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</si>
  <si>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</si>
  <si>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</si>
  <si>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</si>
  <si>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</si>
  <si>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</si>
  <si>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</si>
  <si>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</si>
  <si>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</si>
  <si>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</si>
  <si>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</si>
  <si>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</si>
  <si>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</si>
  <si>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</si>
  <si>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</si>
  <si>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</si>
  <si>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</si>
  <si>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</si>
  <si>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</si>
  <si>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</si>
  <si>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</si>
  <si>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</si>
  <si>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</si>
  <si>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</si>
  <si>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</si>
  <si>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</si>
  <si>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</si>
  <si>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</si>
  <si>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</si>
  <si>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</si>
  <si>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</si>
  <si>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</si>
  <si>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</si>
  <si>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</si>
  <si>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</si>
  <si>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</si>
  <si>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</si>
  <si>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</si>
  <si>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</si>
  <si>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</si>
  <si>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</si>
  <si>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</si>
  <si>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</si>
  <si>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</si>
  <si>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</si>
  <si>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</si>
  <si>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</si>
  <si>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</si>
  <si>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</si>
  <si>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</si>
  <si>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</si>
  <si>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</si>
  <si>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</si>
  <si>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</si>
  <si>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</si>
  <si>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</si>
  <si>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</si>
  <si>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</si>
  <si>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</si>
  <si>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</si>
  <si>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</si>
  <si>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</si>
  <si>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</si>
  <si>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</si>
  <si>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</si>
  <si>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</si>
  <si>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</si>
  <si>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</si>
  <si>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</si>
  <si>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</si>
  <si>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</si>
  <si>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</si>
  <si>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</si>
  <si>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</si>
  <si>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</si>
  <si>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</si>
  <si>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</si>
  <si>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</si>
  <si>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</si>
  <si>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</si>
  <si>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</si>
  <si>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</si>
  <si>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</si>
  <si>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</si>
  <si>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</si>
  <si>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</si>
  <si>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</si>
  <si>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</si>
  <si>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</si>
  <si>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</si>
  <si>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</si>
  <si>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</si>
  <si>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</si>
  <si>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</si>
  <si>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</si>
  <si>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</si>
  <si>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</si>
  <si>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</si>
  <si>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</si>
  <si>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</si>
  <si>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</si>
  <si>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</si>
  <si>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</si>
  <si>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</si>
  <si>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</si>
  <si>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</si>
  <si>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</si>
  <si>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</si>
  <si>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</si>
  <si>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</si>
  <si>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</si>
  <si>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</si>
  <si>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</si>
  <si>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</si>
  <si>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</si>
  <si>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</si>
  <si>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</si>
  <si>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</si>
  <si>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</si>
  <si>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</si>
  <si>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</si>
  <si>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</si>
  <si>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</si>
  <si>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</si>
  <si>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</si>
  <si>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</si>
  <si>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</si>
  <si>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</si>
  <si>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</si>
  <si>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</si>
  <si>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</si>
  <si>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</si>
  <si>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</si>
  <si>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</si>
  <si>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</si>
  <si>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</si>
  <si>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</si>
  <si>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</si>
  <si>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</si>
  <si>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</si>
  <si>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</si>
  <si>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</si>
  <si>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</si>
  <si>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</si>
  <si>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</si>
  <si>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</si>
  <si>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</si>
  <si>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</si>
  <si>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</si>
  <si>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</si>
  <si>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</si>
  <si>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</si>
  <si>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</si>
  <si>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</si>
  <si>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</si>
  <si>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</si>
  <si>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</si>
  <si>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</si>
  <si>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</si>
  <si>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</si>
  <si>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</si>
  <si>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</si>
  <si>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</si>
  <si>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</si>
  <si>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</si>
  <si>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</si>
  <si>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</si>
  <si>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</si>
  <si>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</si>
  <si>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</si>
  <si>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</si>
  <si>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</si>
  <si>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</si>
  <si>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</si>
  <si>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</si>
  <si>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</si>
  <si>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</si>
  <si>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</si>
  <si>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</si>
  <si>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</si>
  <si>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</si>
  <si>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</si>
  <si>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</si>
  <si>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</si>
  <si>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</si>
  <si>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</si>
  <si>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</si>
  <si>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</si>
  <si>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</si>
  <si>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</si>
  <si>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</si>
  <si>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</si>
  <si>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</si>
  <si>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</si>
  <si>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</si>
  <si>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</si>
  <si>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</si>
  <si>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</si>
  <si>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</si>
  <si>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</si>
  <si>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</si>
  <si>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</si>
  <si>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</si>
  <si>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</si>
  <si>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</si>
  <si>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</si>
  <si>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</si>
  <si>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</si>
  <si>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</si>
  <si>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</si>
  <si>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</si>
  <si>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</si>
  <si>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</si>
  <si>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</si>
  <si>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</si>
  <si>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</si>
  <si>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</si>
  <si>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</si>
  <si>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</si>
  <si>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</si>
  <si>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</si>
  <si>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</si>
  <si>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</si>
  <si>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</si>
  <si>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</si>
  <si>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</si>
  <si>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</si>
  <si>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</si>
  <si>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</si>
  <si>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</si>
  <si>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</si>
  <si>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</si>
  <si>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</si>
  <si>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</si>
  <si>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</si>
  <si>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</si>
  <si>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</si>
  <si>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</si>
  <si>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</si>
  <si>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</si>
  <si>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</si>
  <si>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</si>
  <si>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</si>
  <si>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</si>
  <si>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</si>
  <si>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</si>
  <si>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</si>
  <si>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</si>
  <si>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</si>
  <si>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</si>
  <si>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</si>
  <si>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</si>
  <si>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</si>
  <si>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</si>
  <si>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</si>
  <si>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</si>
  <si>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</si>
  <si>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</si>
  <si>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</si>
  <si>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</si>
  <si>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</si>
  <si>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</si>
  <si>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</si>
  <si>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</si>
  <si>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</si>
  <si>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</si>
  <si>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</si>
  <si>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</si>
  <si>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</si>
  <si>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</si>
  <si>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</si>
  <si>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</si>
  <si>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</si>
  <si>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</si>
  <si>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</si>
  <si>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</si>
  <si>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</si>
  <si>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</si>
  <si>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</si>
  <si>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</si>
  <si>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</si>
  <si>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</si>
  <si>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</si>
  <si>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</si>
  <si>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</si>
  <si>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</si>
  <si>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</si>
  <si>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</si>
  <si>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</si>
  <si>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</si>
  <si>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</si>
  <si>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</si>
  <si>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</si>
  <si>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</si>
  <si>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</si>
  <si>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</si>
  <si>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</si>
  <si>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</si>
  <si>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</si>
  <si>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</si>
  <si>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</si>
  <si>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</si>
  <si>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</si>
  <si>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</si>
  <si>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</si>
  <si>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</si>
  <si>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</si>
  <si>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</si>
  <si>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</si>
  <si>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</si>
  <si>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</si>
  <si>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</si>
  <si>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</si>
  <si>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</si>
  <si>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</si>
  <si>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</si>
  <si>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</si>
  <si>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</si>
  <si>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</si>
  <si>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</si>
  <si>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</si>
  <si>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</si>
  <si>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</si>
  <si>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</si>
  <si>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</si>
  <si>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</si>
  <si>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</si>
  <si>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</si>
  <si>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</si>
  <si>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</si>
  <si>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</si>
  <si>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</si>
  <si>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</si>
  <si>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</si>
  <si>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</si>
  <si>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</si>
  <si>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</si>
  <si>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</si>
  <si>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</si>
  <si>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</si>
  <si>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</si>
  <si>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</si>
  <si>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</si>
  <si>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</si>
  <si>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</si>
  <si>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</si>
  <si>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</si>
  <si>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</si>
  <si>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</si>
  <si>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</si>
  <si>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</si>
  <si>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</si>
  <si>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</si>
  <si>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</si>
  <si>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</si>
  <si>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</si>
  <si>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</si>
  <si>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</si>
  <si>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</si>
  <si>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</si>
  <si>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</si>
  <si>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</si>
  <si>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</si>
  <si>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</si>
  <si>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</si>
  <si>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</si>
  <si>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</si>
  <si>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</si>
  <si>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</si>
  <si>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</si>
  <si>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</si>
  <si>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</si>
  <si>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</si>
  <si>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</si>
  <si>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</si>
  <si>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</si>
  <si>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</si>
  <si>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</si>
  <si>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</si>
  <si>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</si>
  <si>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</si>
  <si>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</si>
  <si>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</si>
  <si>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</si>
  <si>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</si>
  <si>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</si>
  <si>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</si>
  <si>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</si>
  <si>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</si>
  <si>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</si>
  <si>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</si>
  <si>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</si>
  <si>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</si>
  <si>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</si>
  <si>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</si>
  <si>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</si>
  <si>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</si>
  <si>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</si>
  <si>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</si>
  <si>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</si>
  <si>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</si>
  <si>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</si>
  <si>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</si>
  <si>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</si>
  <si>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</si>
  <si>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</si>
  <si>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</si>
  <si>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</si>
  <si>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</si>
  <si>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</si>
  <si>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</si>
  <si>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</si>
  <si>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</si>
  <si>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</si>
  <si>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</si>
  <si>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</si>
  <si>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</si>
  <si>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</si>
  <si>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</si>
  <si>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</si>
  <si>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</si>
  <si>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</si>
  <si>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</si>
  <si>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</si>
  <si>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</si>
  <si>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</si>
  <si>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</si>
  <si>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</si>
  <si>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</si>
  <si>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</si>
  <si>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</si>
  <si>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</si>
  <si>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</si>
  <si>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</si>
  <si>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</si>
  <si>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</si>
  <si>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</si>
  <si>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</si>
  <si>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</si>
  <si>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</si>
  <si>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</si>
  <si>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</si>
  <si>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</si>
  <si>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</si>
  <si>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</si>
  <si>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</si>
  <si>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</si>
  <si>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</si>
  <si>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</si>
  <si>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</si>
  <si>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</si>
  <si>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</si>
  <si>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</si>
  <si>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</si>
  <si>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</si>
  <si>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</si>
  <si>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</si>
  <si>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</si>
  <si>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</si>
  <si>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</si>
  <si>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</si>
  <si>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</si>
  <si>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</si>
  <si>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</si>
  <si>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</si>
  <si>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</si>
  <si>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</si>
  <si>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</si>
  <si>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</si>
  <si>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</si>
  <si>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</si>
  <si>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</si>
  <si>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</si>
  <si>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</si>
  <si>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</si>
  <si>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</si>
  <si>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</si>
  <si>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</si>
  <si>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</si>
  <si>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</si>
  <si>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</si>
  <si>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</si>
  <si>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</si>
  <si>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</si>
  <si>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</si>
  <si>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</si>
  <si>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</si>
  <si>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</si>
  <si>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</si>
  <si>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</si>
  <si>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</si>
  <si>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</si>
  <si>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</si>
  <si>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</si>
  <si>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</si>
  <si>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</si>
  <si>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</si>
  <si>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</si>
  <si>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</si>
  <si>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</si>
  <si>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</si>
  <si>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</si>
  <si>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</si>
  <si>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</si>
  <si>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</si>
  <si>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</si>
  <si>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</si>
  <si>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</si>
  <si>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</si>
  <si>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</si>
  <si>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</si>
  <si>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</si>
  <si>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</si>
  <si>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</si>
  <si>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</si>
  <si>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</si>
  <si>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</si>
  <si>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</si>
  <si>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</si>
  <si>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</si>
  <si>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</si>
  <si>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</si>
  <si>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</si>
  <si>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</si>
  <si>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</si>
  <si>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</si>
  <si>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</si>
  <si>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</si>
  <si>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</si>
  <si>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</si>
  <si>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</si>
  <si>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</si>
  <si>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</si>
  <si>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</si>
  <si>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</si>
  <si>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</si>
  <si>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</si>
  <si>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</si>
  <si>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</si>
  <si>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</si>
  <si>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</si>
  <si>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</si>
  <si>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</si>
  <si>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</si>
  <si>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</si>
  <si>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</si>
  <si>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</si>
  <si>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</si>
  <si>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</si>
  <si>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</si>
  <si>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</si>
  <si>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</si>
  <si>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</si>
  <si>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</si>
  <si>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</si>
  <si>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</si>
  <si>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</si>
  <si>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</si>
  <si>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</si>
  <si>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</si>
  <si>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</si>
  <si>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</si>
  <si>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</si>
  <si>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</si>
  <si>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</si>
  <si>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</si>
  <si>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</si>
  <si>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</si>
  <si>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</si>
  <si>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</si>
  <si>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</si>
  <si>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</si>
  <si>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</si>
  <si>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</si>
  <si>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</si>
  <si>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</si>
  <si>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</si>
  <si>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</si>
  <si>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</si>
  <si>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</si>
  <si>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</si>
  <si>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</si>
  <si>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</si>
  <si>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</si>
  <si>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</si>
  <si>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</si>
  <si>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</si>
  <si>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</si>
  <si>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</si>
  <si>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</si>
  <si>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</si>
  <si>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</si>
  <si>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</si>
  <si>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</si>
  <si>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</si>
  <si>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</si>
  <si>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</si>
  <si>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</si>
  <si>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</si>
  <si>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</si>
  <si>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</si>
  <si>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</si>
  <si>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</si>
  <si>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</si>
  <si>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</si>
  <si>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</si>
  <si>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</si>
  <si>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</si>
  <si>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</si>
  <si>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</si>
  <si>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</si>
  <si>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</si>
  <si>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</si>
  <si>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</si>
  <si>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</si>
  <si>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</si>
  <si>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</si>
  <si>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</si>
  <si>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</si>
  <si>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</si>
  <si>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</si>
  <si>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</si>
  <si>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</si>
  <si>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</si>
  <si>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</si>
  <si>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</si>
  <si>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</si>
  <si>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</si>
  <si>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</si>
  <si>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</si>
  <si>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</si>
  <si>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</si>
  <si>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</si>
  <si>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</si>
  <si>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</si>
  <si>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</si>
  <si>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</si>
  <si>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</si>
  <si>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</si>
  <si>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</si>
  <si>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</si>
  <si>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</si>
  <si>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</si>
  <si>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</si>
  <si>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</si>
  <si>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</si>
  <si>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</si>
  <si>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</si>
  <si>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</si>
  <si>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</si>
  <si>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</si>
  <si>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</si>
  <si>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</si>
  <si>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</si>
  <si>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</si>
  <si>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</si>
  <si>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</si>
  <si>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</si>
  <si>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</si>
  <si>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</si>
  <si>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</si>
  <si>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</si>
  <si>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</si>
  <si>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</si>
  <si>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</si>
  <si>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</si>
  <si>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</si>
  <si>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</si>
  <si>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</si>
  <si>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</si>
  <si>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</si>
  <si>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</si>
  <si>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</si>
  <si>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</si>
  <si>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</si>
  <si>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</si>
  <si>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</si>
  <si>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</si>
  <si>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</si>
  <si>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</si>
  <si>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</si>
  <si>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</si>
  <si>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</si>
  <si>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</si>
  <si>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</si>
  <si>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</si>
  <si>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</si>
  <si>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</si>
  <si>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</si>
  <si>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</si>
  <si>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</si>
  <si>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</si>
  <si>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</si>
  <si>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</si>
  <si>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</si>
  <si>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</si>
  <si>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</si>
  <si>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</si>
  <si>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</si>
  <si>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</si>
  <si>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</si>
  <si>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</si>
  <si>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</si>
  <si>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</si>
  <si>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</si>
  <si>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</si>
  <si>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</si>
  <si>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</si>
  <si>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</si>
  <si>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</si>
  <si>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</si>
  <si>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</si>
  <si>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</si>
  <si>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</si>
  <si>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</si>
  <si>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</si>
  <si>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</si>
  <si>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</si>
  <si>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</si>
  <si>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</si>
  <si>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</si>
  <si>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</si>
  <si>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</si>
  <si>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</si>
  <si>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</si>
  <si>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</si>
  <si>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</si>
  <si>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</si>
  <si>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</si>
  <si>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</si>
  <si>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</si>
  <si>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</si>
  <si>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</si>
  <si>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</si>
  <si>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</si>
  <si>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</si>
  <si>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</si>
  <si>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</si>
  <si>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</si>
  <si>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</si>
  <si>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</si>
  <si>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</si>
  <si>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</si>
  <si>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</si>
  <si>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</si>
  <si>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</si>
  <si>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</si>
  <si>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</si>
  <si>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</si>
  <si>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</si>
  <si>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</si>
  <si>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</si>
  <si>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</si>
  <si>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</si>
  <si>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</si>
  <si>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</si>
  <si>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</si>
  <si>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</si>
  <si>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</si>
  <si>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</si>
  <si>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</si>
  <si>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</si>
  <si>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</si>
  <si>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</si>
  <si>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</si>
  <si>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</si>
  <si>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</si>
  <si>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</si>
  <si>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</si>
  <si>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</si>
  <si>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</si>
  <si>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</si>
  <si>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</si>
  <si>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</si>
  <si>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</si>
  <si>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</si>
  <si>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</si>
  <si>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</si>
  <si>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</si>
  <si>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</si>
  <si>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</si>
  <si>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</si>
  <si>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</si>
  <si>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</si>
  <si>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</si>
  <si>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</si>
  <si>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</si>
  <si>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</si>
  <si>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</si>
  <si>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</si>
  <si>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</si>
  <si>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</si>
  <si>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</si>
  <si>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</si>
  <si>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</si>
  <si>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</si>
  <si>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</si>
  <si>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</si>
  <si>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</si>
  <si>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</si>
  <si>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</si>
  <si>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</si>
  <si>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</si>
  <si>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</si>
  <si>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</si>
  <si>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</si>
  <si>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</si>
  <si>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</si>
  <si>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</si>
  <si>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</si>
  <si>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</si>
  <si>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</si>
  <si>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</si>
  <si>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</si>
  <si>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</si>
  <si>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</si>
  <si>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</si>
  <si>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</si>
  <si>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</si>
  <si>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</si>
  <si>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</si>
  <si>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</si>
  <si>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</si>
  <si>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</si>
  <si>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</si>
  <si>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</si>
  <si>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</si>
  <si>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</si>
  <si>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</si>
  <si>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</si>
  <si>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</si>
  <si>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</si>
  <si>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</si>
  <si>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</si>
  <si>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</si>
  <si>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</si>
  <si>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</si>
  <si>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</si>
  <si>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</si>
  <si>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</si>
  <si>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</si>
  <si>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</si>
  <si>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</si>
  <si>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</si>
  <si>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</si>
  <si>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</si>
  <si>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</si>
  <si>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</si>
  <si>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</si>
  <si>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</si>
  <si>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</si>
  <si>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</si>
  <si>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</si>
  <si>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</si>
  <si>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</si>
  <si>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</si>
  <si>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</si>
  <si>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</si>
  <si>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</si>
  <si>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</si>
  <si>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</si>
  <si>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</si>
  <si>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</si>
  <si>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</si>
  <si>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</si>
  <si>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</si>
  <si>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</si>
  <si>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</si>
  <si>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</si>
  <si>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</si>
  <si>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</si>
  <si>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</si>
  <si>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</si>
  <si>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</si>
  <si>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</si>
  <si>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</si>
  <si>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</si>
  <si>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</si>
  <si>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</si>
  <si>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</si>
  <si>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</si>
  <si>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</si>
  <si>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</si>
  <si>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</si>
  <si>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</si>
  <si>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</si>
  <si>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</si>
  <si>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</si>
  <si>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</si>
  <si>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</si>
  <si>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</si>
  <si>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</si>
  <si>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</si>
  <si>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</si>
  <si>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</si>
  <si>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</si>
  <si>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</si>
  <si>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</si>
  <si>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</si>
  <si>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</si>
  <si>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</si>
  <si>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</si>
  <si>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</si>
  <si>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</si>
  <si>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</si>
  <si>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</si>
  <si>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</si>
  <si>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</si>
  <si>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</si>
  <si>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</si>
  <si>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</si>
  <si>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</si>
  <si>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</si>
  <si>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</si>
  <si>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</si>
  <si>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</si>
  <si>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</si>
  <si>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</si>
  <si>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</si>
  <si>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</si>
  <si>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</si>
  <si>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</si>
  <si>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</si>
  <si>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</si>
  <si>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</si>
  <si>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</si>
  <si>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</si>
  <si>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</si>
  <si>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</si>
  <si>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</si>
  <si>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</si>
  <si>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</si>
  <si>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</si>
  <si>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</si>
  <si>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</si>
  <si>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</si>
  <si>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</si>
  <si>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</si>
  <si>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</si>
  <si>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</si>
  <si>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</si>
  <si>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</si>
  <si>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</si>
  <si>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</si>
  <si>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</si>
  <si>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</si>
  <si>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</si>
  <si>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</si>
  <si>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</si>
  <si>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</si>
  <si>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</si>
  <si>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</si>
  <si>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</si>
  <si>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</si>
  <si>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</si>
  <si>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</si>
  <si>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</si>
  <si>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</si>
  <si>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</si>
  <si>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</si>
  <si>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</si>
  <si>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</si>
  <si>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</si>
  <si>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</si>
  <si>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</si>
  <si>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</si>
  <si>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</si>
  <si>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</si>
  <si>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</si>
  <si>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</si>
  <si>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</si>
  <si>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</si>
  <si>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</si>
  <si>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</si>
  <si>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</si>
  <si>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</si>
  <si>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</si>
  <si>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</si>
  <si>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</si>
  <si>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</si>
  <si>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</si>
  <si>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</si>
  <si>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</si>
  <si>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</si>
  <si>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</si>
  <si>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</si>
  <si>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</si>
  <si>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</si>
  <si>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</si>
  <si>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</si>
  <si>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</si>
  <si>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</si>
  <si>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</si>
  <si>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</si>
  <si>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</si>
  <si>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</si>
  <si>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</si>
  <si>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</si>
  <si>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</si>
  <si>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</si>
  <si>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</si>
  <si>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</si>
  <si>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</si>
  <si>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</si>
  <si>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</si>
  <si>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</si>
  <si>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</si>
  <si>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</si>
  <si>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</si>
  <si>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</si>
  <si>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</si>
  <si>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</si>
  <si>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</si>
  <si>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</si>
  <si>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</si>
  <si>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</si>
  <si>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</si>
  <si>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</si>
  <si>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</si>
  <si>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</si>
  <si>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</si>
  <si>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</si>
  <si>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</si>
  <si>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</si>
  <si>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</si>
  <si>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</si>
  <si>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</si>
  <si>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</si>
  <si>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</si>
  <si>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</si>
  <si>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</si>
  <si>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</si>
  <si>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</si>
  <si>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</si>
  <si>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</si>
  <si>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</si>
  <si>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</si>
  <si>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</si>
  <si>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</si>
  <si>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</si>
  <si>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</si>
  <si>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</si>
  <si>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</si>
  <si>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</si>
  <si>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</si>
  <si>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</si>
  <si>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</si>
  <si>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</si>
  <si>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</si>
  <si>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</si>
  <si>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</si>
  <si>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</si>
  <si>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</si>
  <si>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</si>
  <si>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</si>
  <si>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</si>
  <si>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</si>
  <si>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</si>
  <si>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</si>
  <si>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</si>
  <si>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</si>
  <si>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</si>
  <si>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</si>
  <si>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</si>
  <si>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</si>
  <si>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</si>
  <si>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</si>
  <si>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</si>
  <si>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</si>
  <si>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</si>
  <si>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</si>
  <si>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</si>
  <si>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</si>
  <si>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</si>
  <si>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</si>
  <si>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</si>
  <si>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</si>
  <si>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</si>
  <si>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</si>
  <si>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</si>
  <si>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</si>
  <si>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</si>
  <si>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</si>
  <si>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</si>
  <si>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</si>
  <si>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</si>
  <si>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</si>
  <si>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</si>
  <si>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</si>
  <si>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</si>
  <si>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</si>
  <si>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</si>
  <si>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</si>
  <si>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</si>
  <si>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</si>
  <si>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</si>
  <si>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</si>
  <si>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</si>
  <si>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</si>
  <si>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</si>
  <si>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</si>
  <si>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</si>
  <si>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</si>
  <si>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</si>
  <si>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</si>
  <si>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</si>
  <si>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</si>
  <si>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</si>
  <si>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</si>
  <si>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</si>
  <si>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</si>
  <si>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</si>
  <si>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</si>
  <si>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</si>
  <si>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</si>
  <si>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</si>
  <si>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</si>
  <si>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</si>
  <si>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</si>
  <si>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</si>
  <si>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</si>
  <si>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</si>
  <si>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</si>
  <si>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</si>
  <si>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</si>
  <si>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</si>
  <si>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</si>
  <si>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</si>
  <si>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</si>
  <si>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</si>
  <si>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</si>
  <si>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</si>
  <si>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</si>
  <si>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</si>
  <si>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</si>
  <si>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</si>
  <si>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</si>
  <si>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</si>
  <si>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</si>
  <si>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</si>
  <si>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</si>
  <si>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</si>
  <si>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</si>
  <si>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</si>
  <si>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</si>
  <si>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</si>
  <si>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</si>
  <si>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</si>
  <si>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</si>
  <si>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</si>
  <si>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</si>
  <si>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</si>
  <si>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</si>
  <si>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</si>
  <si>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</si>
  <si>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</si>
  <si>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</si>
  <si>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</si>
  <si>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</si>
  <si>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</si>
  <si>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</si>
  <si>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</si>
  <si>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</si>
  <si>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</si>
  <si>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</si>
  <si>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</si>
  <si>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</si>
  <si>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</si>
  <si>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</si>
  <si>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</si>
  <si>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</si>
  <si>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</si>
  <si>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</si>
  <si>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</si>
  <si>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</si>
  <si>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</si>
  <si>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</si>
  <si>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</si>
  <si>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</si>
  <si>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</si>
  <si>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</si>
  <si>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</si>
  <si>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</si>
  <si>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</si>
  <si>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</si>
  <si>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</si>
  <si>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</si>
  <si>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</si>
  <si>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</si>
  <si>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</si>
  <si>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</si>
  <si>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</si>
  <si>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</si>
  <si>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</si>
  <si>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</si>
  <si>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</si>
  <si>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Successful</t>
  </si>
  <si>
    <t>Failed</t>
  </si>
  <si>
    <t>Median Pledged</t>
  </si>
  <si>
    <t>Standard Devation of Pledged</t>
  </si>
  <si>
    <t>Upper Quartile of Pledged</t>
  </si>
  <si>
    <t>IQR of Pledged</t>
  </si>
  <si>
    <t>Standard Deciation of Goal</t>
  </si>
  <si>
    <t>Lower Quartile of Goal</t>
  </si>
  <si>
    <t>IQR of Goal</t>
  </si>
  <si>
    <t>Upper Quartile of Goal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</si>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</sst>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" fontId="0" fillId="0" borderId="0" xfId="1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[data-1-1-3-StarterBook_tori.xlsx]Category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9-4AFE-8606-7B755DB95AD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F9-4AFE-8606-7B755DB95AD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F9-4AFE-8606-7B755DB95AD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F9-4AFE-8606-7B755DB95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695472"/>
        <c:axId val="47693392"/>
      </c:barChart>
      <c:catAx>
        <c:axId val="476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3392"/>
        <c:crosses val="autoZero"/>
        <c:auto val="1"/>
        <c:lblAlgn val="ctr"/>
        <c:lblOffset val="100"/>
        <c:noMultiLvlLbl val="0"/>
      </c:catAx>
      <c:valAx>
        <c:axId val="476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[data-1-1-3-StarterBook_tori.xlsx]Subcategory Statustucs!PivotTable2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Statustucs'!$B$4:$B$5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Statustucs'!$A$6:$A$7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Statustucs'!$B$6:$B$7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B-49D4-96A8-429F2603BB09}"/>
            </c:ext>
          </c:extLst>
        </c:ser>
        <c:ser>
          <c:idx val="1"/>
          <c:order val="1"/>
          <c:tx>
            <c:strRef>
              <c:f>'Subcategory Statustucs'!$C$4:$C$5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Statustucs'!$A$6:$A$7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Statustucs'!$C$6:$C$7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1B-49D4-96A8-429F2603BB09}"/>
            </c:ext>
          </c:extLst>
        </c:ser>
        <c:ser>
          <c:idx val="2"/>
          <c:order val="2"/>
          <c:tx>
            <c:strRef>
              <c:f>'Subcategory Statustucs'!$D$4:$D$5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Statustucs'!$A$6:$A$7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Statustucs'!$D$6:$D$7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1B-49D4-96A8-429F2603B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2436384"/>
        <c:axId val="752440128"/>
      </c:barChart>
      <c:catAx>
        <c:axId val="75243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40128"/>
        <c:crosses val="autoZero"/>
        <c:auto val="1"/>
        <c:lblAlgn val="ctr"/>
        <c:lblOffset val="100"/>
        <c:noMultiLvlLbl val="0"/>
      </c:catAx>
      <c:valAx>
        <c:axId val="75244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3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[data-1-1-3-StarterBook_tori.xlsx]Outcomes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E8-4BFF-85FA-E9DAE3DB748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E8-4BFF-85FA-E9DAE3DB748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E8-4BFF-85FA-E9DAE3DB748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E8-4BFF-85FA-E9DAE3DB7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7025424"/>
        <c:axId val="877027504"/>
      </c:lineChart>
      <c:catAx>
        <c:axId val="8770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7504"/>
        <c:crosses val="autoZero"/>
        <c:auto val="1"/>
        <c:lblAlgn val="ctr"/>
        <c:lblOffset val="100"/>
        <c:noMultiLvlLbl val="0"/>
      </c:catAx>
      <c:valAx>
        <c:axId val="8770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02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ED815F9-290C-4BDA-AAE9-E1C6BCBDE50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E35130-4864-43DC-87D2-EFEA1339AB2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ED815F9-290C-4BDA-AAE9-E1C6BCBDE50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E35130-4864-43DC-87D2-EFEA1339AB2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937460</xdr:colOff>
      <xdr:row>0</xdr:row>
      <xdr:rowOff>6</xdr:rowOff>
    </xdr:from>
    <xdr:to>
      <xdr:col>7</xdr:col>
      <xdr:colOff>526381</xdr:colOff>
      <xdr:row>3193</xdr:row>
      <xdr:rowOff>356943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542983-D4C9-4294-A0D0-45F4720C74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65210" y="6"/>
              <a:ext cx="4573671" cy="2744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4</xdr:row>
      <xdr:rowOff>38100</xdr:rowOff>
    </xdr:from>
    <xdr:to>
      <xdr:col>9</xdr:col>
      <xdr:colOff>463550</xdr:colOff>
      <xdr:row>22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8455020-F954-4E68-B028-3D2AB1E895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0650" y="762000"/>
              <a:ext cx="456247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46037</xdr:rowOff>
    </xdr:from>
    <xdr:to>
      <xdr:col>15</xdr:col>
      <xdr:colOff>161925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F2C4D-DA7B-48CF-BC62-98585EA61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26987</xdr:rowOff>
    </xdr:from>
    <xdr:to>
      <xdr:col>15</xdr:col>
      <xdr:colOff>152400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960F1-7D78-4A2F-8BA3-C13AE5DD3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6</xdr:row>
      <xdr:rowOff>103186</xdr:rowOff>
    </xdr:from>
    <xdr:to>
      <xdr:col>16</xdr:col>
      <xdr:colOff>238124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20C9E-6B51-4875-B650-AB098ADB3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64.937487615738" createdVersion="7" refreshedVersion="7" minRefreshableVersion="3" recordCount="4114" xr:uid="{F0432C08-D584-4C78-B8A2-38274EDE49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65.732629745369" createdVersion="7" refreshedVersion="7" minRefreshableVersion="3" recordCount="4114" xr:uid="{3EC9A6F4-B054-4AA1-8700-4F78DE799FC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6354B-F6A6-4509-AE1F-B485C9DF4D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62A44-AD51-42D6-8FCC-71C776D006A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4DA38-E41A-4734-877C-9E704B24E88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845" activePane="bottomLeft" state="frozen"/>
      <selection pane="bottomLef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8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1.453125" bestFit="1" customWidth="1"/>
    <col min="17" max="17" width="41.1796875" customWidth="1"/>
    <col min="19" max="19" width="17.54296875" bestFit="1" customWidth="1"/>
    <col min="20" max="20" width="17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(((J2/60)/60/24)+DATE(1970,1,1))</f>
        <v>42177.007071759261</v>
      </c>
      <c r="T2" s="16">
        <f>(((I2/60)/60/24)+DATE(1970,1,1))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(((J3/60)/60/24)+DATE(1970,1,1))</f>
        <v>42766.600497685184</v>
      </c>
      <c r="T3" s="16">
        <f t="shared" ref="T3:T66" si="3">(((I3/60)/60/24)+DATE(1970,1,1))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(((J67/60)/60/24)+DATE(1970,1,1))</f>
        <v>41835.821226851855</v>
      </c>
      <c r="T67" s="16">
        <f t="shared" ref="T67:T130" si="7">(((I67/60)/60/24)+DATE(1970,1,1))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(((J131/60)/60/24)+DATE(1970,1,1))</f>
        <v>41882.937303240738</v>
      </c>
      <c r="T131" s="16">
        <f t="shared" ref="T131:T194" si="11">(((I131/60)/60/24)+DATE(1970,1,1))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(((J195/60)/60/24)+DATE(1970,1,1))</f>
        <v>41911.934791666667</v>
      </c>
      <c r="T195" s="16">
        <f t="shared" ref="T195:T258" si="15">(((I195/60)/60/24)+DATE(1970,1,1))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(((J259/60)/60/24)+DATE(1970,1,1))</f>
        <v>42479.626875000002</v>
      </c>
      <c r="T259" s="16">
        <f t="shared" ref="T259:T322" si="19">(((I259/60)/60/24)+DATE(1970,1,1))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(((J323/60)/60/24)+DATE(1970,1,1))</f>
        <v>42647.446597222224</v>
      </c>
      <c r="T323" s="16">
        <f t="shared" ref="T323:T386" si="23">(((I323/60)/60/24)+DATE(1970,1,1))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(((J387/60)/60/24)+DATE(1970,1,1))</f>
        <v>41934.584502314814</v>
      </c>
      <c r="T387" s="16">
        <f t="shared" ref="T387:T450" si="27">(((I387/60)/60/24)+DATE(1970,1,1))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(((J451/60)/60/24)+DATE(1970,1,1))</f>
        <v>41534.568113425928</v>
      </c>
      <c r="T451" s="16">
        <f t="shared" ref="T451:T514" si="31">(((I451/60)/60/24)+DATE(1970,1,1))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(((J515/60)/60/24)+DATE(1970,1,1))</f>
        <v>42552.653993055559</v>
      </c>
      <c r="T515" s="16">
        <f t="shared" ref="T515:T578" si="35">(((I515/60)/60/24)+DATE(1970,1,1))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(((J579/60)/60/24)+DATE(1970,1,1))</f>
        <v>42450.589143518519</v>
      </c>
      <c r="T579" s="16">
        <f t="shared" ref="T579:T642" si="39">(((I579/60)/60/24)+DATE(1970,1,1))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(((J643/60)/60/24)+DATE(1970,1,1))</f>
        <v>42199.57</v>
      </c>
      <c r="T643" s="16">
        <f t="shared" ref="T643:T706" si="43">(((I643/60)/60/24)+DATE(1970,1,1))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(((J707/60)/60/24)+DATE(1970,1,1))</f>
        <v>42726.491643518515</v>
      </c>
      <c r="T707" s="16">
        <f t="shared" ref="T707:T770" si="47">(((I707/60)/60/24)+DATE(1970,1,1))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(((J771/60)/60/24)+DATE(1970,1,1))</f>
        <v>41604.996458333335</v>
      </c>
      <c r="T771" s="16">
        <f t="shared" ref="T771:T834" si="51">(((I771/60)/60/24)+DATE(1970,1,1))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(((J835/60)/60/24)+DATE(1970,1,1))</f>
        <v>41718.878182870372</v>
      </c>
      <c r="T835" s="16">
        <f t="shared" ref="T835:T898" si="55">(((I835/60)/60/24)+DATE(1970,1,1))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(((J899/60)/60/24)+DATE(1970,1,1))</f>
        <v>41211.688750000001</v>
      </c>
      <c r="T899" s="16">
        <f t="shared" ref="T899:T962" si="59">(((I899/60)/60/24)+DATE(1970,1,1))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(((J963/60)/60/24)+DATE(1970,1,1))</f>
        <v>42740.693692129629</v>
      </c>
      <c r="T963" s="16">
        <f t="shared" ref="T963:T1026" si="63">(((I963/60)/60/24)+DATE(1970,1,1))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(((J1027/60)/60/24)+DATE(1970,1,1))</f>
        <v>42049.833761574075</v>
      </c>
      <c r="T1027" s="16">
        <f t="shared" ref="T1027:T1090" si="67">(((I1027/60)/60/24)+DATE(1970,1,1))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(((J1091/60)/60/24)+DATE(1970,1,1))</f>
        <v>42151.189525462964</v>
      </c>
      <c r="T1091" s="16">
        <f t="shared" ref="T1091:T1154" si="71">(((I1091/60)/60/24)+DATE(1970,1,1))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(((J1155/60)/60/24)+DATE(1970,1,1))</f>
        <v>42143.714178240742</v>
      </c>
      <c r="T1155" s="16">
        <f t="shared" ref="T1155:T1218" si="75">(((I1155/60)/60/24)+DATE(1970,1,1))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(((J1219/60)/60/24)+DATE(1970,1,1))</f>
        <v>42535.809490740736</v>
      </c>
      <c r="T1219" s="16">
        <f t="shared" ref="T1219:T1282" si="79">(((I1219/60)/60/24)+DATE(1970,1,1))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(((J1283/60)/60/24)+DATE(1970,1,1))</f>
        <v>41463.743472222224</v>
      </c>
      <c r="T1283" s="16">
        <f t="shared" ref="T1283:T1346" si="83">(((I1283/60)/60/24)+DATE(1970,1,1))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(((J1347/60)/60/24)+DATE(1970,1,1))</f>
        <v>41799.814340277779</v>
      </c>
      <c r="T1347" s="16">
        <f t="shared" ref="T1347:T1410" si="87">(((I1347/60)/60/24)+DATE(1970,1,1))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(((J1411/60)/60/24)+DATE(1970,1,1))</f>
        <v>41945.133506944447</v>
      </c>
      <c r="T1411" s="16">
        <f t="shared" ref="T1411:T1474" si="91">(((I1411/60)/60/24)+DATE(1970,1,1))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(((J1475/60)/60/24)+DATE(1970,1,1))</f>
        <v>40939.979618055557</v>
      </c>
      <c r="T1475" s="16">
        <f t="shared" ref="T1475:T1538" si="95">(((I1475/60)/60/24)+DATE(1970,1,1))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(((J1539/60)/60/24)+DATE(1970,1,1))</f>
        <v>42552.315127314811</v>
      </c>
      <c r="T1539" s="16">
        <f t="shared" ref="T1539:T1602" si="99">(((I1539/60)/60/24)+DATE(1970,1,1))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(((J1603/60)/60/24)+DATE(1970,1,1))</f>
        <v>40638.092974537038</v>
      </c>
      <c r="T1603" s="16">
        <f t="shared" ref="T1603:T1666" si="103">(((I1603/60)/60/24)+DATE(1970,1,1))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(((J1667/60)/60/24)+DATE(1970,1,1))</f>
        <v>40564.649456018517</v>
      </c>
      <c r="T1667" s="16">
        <f t="shared" ref="T1667:T1730" si="107">(((I1667/60)/60/24)+DATE(1970,1,1))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(((J1731/60)/60/24)+DATE(1970,1,1))</f>
        <v>42471.052152777775</v>
      </c>
      <c r="T1731" s="16">
        <f t="shared" ref="T1731:T1794" si="111">(((I1731/60)/60/24)+DATE(1970,1,1))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(((J1795/60)/60/24)+DATE(1970,1,1))</f>
        <v>41940.89166666667</v>
      </c>
      <c r="T1795" s="16">
        <f t="shared" ref="T1795:T1858" si="115">(((I1795/60)/60/24)+DATE(1970,1,1))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(((J1859/60)/60/24)+DATE(1970,1,1))</f>
        <v>41864.76866898148</v>
      </c>
      <c r="T1859" s="16">
        <f t="shared" ref="T1859:T1922" si="119">(((I1859/60)/60/24)+DATE(1970,1,1))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(((J1923/60)/60/24)+DATE(1970,1,1))</f>
        <v>41074.221562500003</v>
      </c>
      <c r="T1923" s="16">
        <f t="shared" ref="T1923:T1986" si="123">(((I1923/60)/60/24)+DATE(1970,1,1))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(((J1987/60)/60/24)+DATE(1970,1,1))</f>
        <v>42555.698738425926</v>
      </c>
      <c r="T1987" s="16">
        <f t="shared" ref="T1987:T2050" si="127">(((I1987/60)/60/24)+DATE(1970,1,1))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(((J2051/60)/60/24)+DATE(1970,1,1))</f>
        <v>41575.527349537035</v>
      </c>
      <c r="T2051" s="16">
        <f t="shared" ref="T2051:T2114" si="131">(((I2051/60)/60/24)+DATE(1970,1,1))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(((J2115/60)/60/24)+DATE(1970,1,1))</f>
        <v>41870.86546296296</v>
      </c>
      <c r="T2115" s="16">
        <f t="shared" ref="T2115:T2178" si="135">(((I2115/60)/60/24)+DATE(1970,1,1))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(((J2179/60)/60/24)+DATE(1970,1,1))</f>
        <v>42502.250775462962</v>
      </c>
      <c r="T2179" s="16">
        <f t="shared" ref="T2179:T2242" si="139">(((I2179/60)/60/24)+DATE(1970,1,1))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(((J2243/60)/60/24)+DATE(1970,1,1))</f>
        <v>42766.827546296292</v>
      </c>
      <c r="T2243" s="16">
        <f t="shared" ref="T2243:T2306" si="143">(((I2243/60)/60/24)+DATE(1970,1,1))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(((J2307/60)/60/24)+DATE(1970,1,1))</f>
        <v>41834.695277777777</v>
      </c>
      <c r="T2307" s="16">
        <f t="shared" ref="T2307:T2370" si="147">(((I2307/60)/60/24)+DATE(1970,1,1))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(((J2371/60)/60/24)+DATE(1970,1,1))</f>
        <v>42380.812627314815</v>
      </c>
      <c r="T2371" s="16">
        <f t="shared" ref="T2371:T2434" si="151">(((I2371/60)/60/24)+DATE(1970,1,1))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(((J2435/60)/60/24)+DATE(1970,1,1))</f>
        <v>42397.89980324074</v>
      </c>
      <c r="T2435" s="16">
        <f t="shared" ref="T2435:T2498" si="155">(((I2435/60)/60/24)+DATE(1970,1,1))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(((J2499/60)/60/24)+DATE(1970,1,1))</f>
        <v>40730.878912037035</v>
      </c>
      <c r="T2499" s="16">
        <f t="shared" ref="T2499:T2562" si="159">(((I2499/60)/60/24)+DATE(1970,1,1))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(((J2563/60)/60/24)+DATE(1970,1,1))</f>
        <v>42260.528807870374</v>
      </c>
      <c r="T2563" s="16">
        <f t="shared" ref="T2563:T2626" si="163">(((I2563/60)/60/24)+DATE(1970,1,1))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(((J2627/60)/60/24)+DATE(1970,1,1))</f>
        <v>42658.810277777782</v>
      </c>
      <c r="T2627" s="16">
        <f t="shared" ref="T2627:T2690" si="167">(((I2627/60)/60/24)+DATE(1970,1,1))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(((J2691/60)/60/24)+DATE(1970,1,1))</f>
        <v>42551.961689814809</v>
      </c>
      <c r="T2691" s="16">
        <f t="shared" ref="T2691:T2754" si="171">(((I2691/60)/60/24)+DATE(1970,1,1))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(((J2755/60)/60/24)+DATE(1970,1,1))</f>
        <v>41117.900729166664</v>
      </c>
      <c r="T2755" s="16">
        <f t="shared" ref="T2755:T2818" si="175">(((I2755/60)/60/24)+DATE(1970,1,1))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(((J2819/60)/60/24)+DATE(1970,1,1))</f>
        <v>42023.634976851856</v>
      </c>
      <c r="T2819" s="16">
        <f t="shared" ref="T2819:T2882" si="179">(((I2819/60)/60/24)+DATE(1970,1,1))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(((J2883/60)/60/24)+DATE(1970,1,1))</f>
        <v>41916.597638888888</v>
      </c>
      <c r="T2883" s="16">
        <f t="shared" ref="T2883:T2946" si="183">(((I2883/60)/60/24)+DATE(1970,1,1))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(((J2947/60)/60/24)+DATE(1970,1,1))</f>
        <v>42118.139583333337</v>
      </c>
      <c r="T2947" s="16">
        <f t="shared" ref="T2947:T3010" si="187">(((I2947/60)/60/24)+DATE(1970,1,1))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(((J3011/60)/60/24)+DATE(1970,1,1))</f>
        <v>41939.569907407407</v>
      </c>
      <c r="T3011" s="16">
        <f t="shared" ref="T3011:T3074" si="191">(((I3011/60)/60/24)+DATE(1970,1,1))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(((J3075/60)/60/24)+DATE(1970,1,1))</f>
        <v>42111.684027777781</v>
      </c>
      <c r="T3075" s="16">
        <f t="shared" ref="T3075:T3138" si="195">(((I3075/60)/60/24)+DATE(1970,1,1))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(((J3139/60)/60/24)+DATE(1970,1,1))</f>
        <v>42807.885057870371</v>
      </c>
      <c r="T3139" s="16">
        <f t="shared" ref="T3139:T3202" si="199">(((I3139/60)/60/24)+DATE(1970,1,1))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(((J3203/60)/60/24)+DATE(1970,1,1))</f>
        <v>41861.767094907409</v>
      </c>
      <c r="T3203" s="16">
        <f t="shared" ref="T3203:T3266" si="203">(((I3203/60)/60/24)+DATE(1970,1,1))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(((J3267/60)/60/24)+DATE(1970,1,1))</f>
        <v>42311.711979166663</v>
      </c>
      <c r="T3267" s="16">
        <f t="shared" ref="T3267:T3330" si="207">(((I3267/60)/60/24)+DATE(1970,1,1))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(((J3331/60)/60/24)+DATE(1970,1,1))</f>
        <v>41837.323009259257</v>
      </c>
      <c r="T3331" s="16">
        <f t="shared" ref="T3331:T3394" si="211">(((I3331/60)/60/24)+DATE(1970,1,1))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(((J3395/60)/60/24)+DATE(1970,1,1))</f>
        <v>41923.921643518523</v>
      </c>
      <c r="T3395" s="16">
        <f t="shared" ref="T3395:T3458" si="215">(((I3395/60)/60/24)+DATE(1970,1,1))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(((J3459/60)/60/24)+DATE(1970,1,1))</f>
        <v>42016.706678240742</v>
      </c>
      <c r="T3459" s="16">
        <f t="shared" ref="T3459:T3522" si="219">(((I3459/60)/60/24)+DATE(1970,1,1))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(((J3523/60)/60/24)+DATE(1970,1,1))</f>
        <v>41881.361342592594</v>
      </c>
      <c r="T3523" s="16">
        <f t="shared" ref="T3523:T3586" si="223">(((I3523/60)/60/24)+DATE(1970,1,1))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(((J3587/60)/60/24)+DATE(1970,1,1))</f>
        <v>41964.716319444444</v>
      </c>
      <c r="T3587" s="16">
        <f t="shared" ref="T3587:T3650" si="227">(((I3587/60)/60/24)+DATE(1970,1,1))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(((J3651/60)/60/24)+DATE(1970,1,1))</f>
        <v>41780.712893518517</v>
      </c>
      <c r="T3651" s="16">
        <f t="shared" ref="T3651:T3714" si="231">(((I3651/60)/60/24)+DATE(1970,1,1))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(((J3715/60)/60/24)+DATE(1970,1,1))</f>
        <v>42505.738032407404</v>
      </c>
      <c r="T3715" s="16">
        <f t="shared" ref="T3715:T3778" si="235">(((I3715/60)/60/24)+DATE(1970,1,1))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(((J3779/60)/60/24)+DATE(1970,1,1))</f>
        <v>41887.111354166671</v>
      </c>
      <c r="T3779" s="16">
        <f t="shared" ref="T3779:T3842" si="239">(((I3779/60)/60/24)+DATE(1970,1,1))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(((J3843/60)/60/24)+DATE(1970,1,1))</f>
        <v>41780.785729166666</v>
      </c>
      <c r="T3843" s="16">
        <f t="shared" ref="T3843:T3906" si="243">(((I3843/60)/60/24)+DATE(1970,1,1))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(((J3907/60)/60/24)+DATE(1970,1,1))</f>
        <v>42124.623877314814</v>
      </c>
      <c r="T3907" s="16">
        <f t="shared" ref="T3907:T3970" si="247">(((I3907/60)/60/24)+DATE(1970,1,1))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(((J3971/60)/60/24)+DATE(1970,1,1))</f>
        <v>42601.854699074072</v>
      </c>
      <c r="T3971" s="16">
        <f t="shared" ref="T3971:T4034" si="251">(((I3971/60)/60/24)+DATE(1970,1,1))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(((J4035/60)/60/24)+DATE(1970,1,1))</f>
        <v>42614.268796296295</v>
      </c>
      <c r="T4035" s="16">
        <f t="shared" ref="T4035:T4098" si="255">(((I4035/60)/60/24)+DATE(1970,1,1))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(((J4099/60)/60/24)+DATE(1970,1,1))</f>
        <v>42344.824502314819</v>
      </c>
      <c r="T4099" s="16">
        <f t="shared" ref="T4099:T4115" si="259">(((I4099/60)/60/24)+DATE(1970,1,1))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C5C8E-1E04-4478-BD19-747C375924E1}">
  <dimension ref="A1"/>
  <sheetViews>
    <sheetView tabSelected="1" workbookViewId="0">
      <selection activeCell="Q23" sqref="Q2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015DE-DD4B-41AB-A9A0-335FA4378D6F}">
  <dimension ref="A1:F6"/>
  <sheetViews>
    <sheetView topLeftCell="A4" workbookViewId="0">
      <selection activeCell="C31" sqref="C3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8360</v>
      </c>
    </row>
    <row r="3" spans="1:6" x14ac:dyDescent="0.35">
      <c r="A3" s="13" t="s">
        <v>8364</v>
      </c>
      <c r="B3" s="13" t="s">
        <v>8363</v>
      </c>
    </row>
    <row r="4" spans="1:6" x14ac:dyDescent="0.3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5">
      <c r="A6" s="14" t="s">
        <v>8362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E3B39-5626-4F54-BA8B-AC8572F3C4A8}">
  <dimension ref="A1:E7"/>
  <sheetViews>
    <sheetView topLeftCell="A2" workbookViewId="0">
      <selection activeCell="B35" sqref="B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8358</v>
      </c>
      <c r="B2" t="s">
        <v>8360</v>
      </c>
    </row>
    <row r="4" spans="1:5" x14ac:dyDescent="0.35">
      <c r="A4" s="13" t="s">
        <v>8364</v>
      </c>
      <c r="B4" s="13" t="s">
        <v>8363</v>
      </c>
    </row>
    <row r="5" spans="1:5" x14ac:dyDescent="0.35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5">
      <c r="A7" s="14" t="s">
        <v>8362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F23D-70F6-4008-8596-CD8FCE193BEE}">
  <dimension ref="A1:F18"/>
  <sheetViews>
    <sheetView workbookViewId="0">
      <selection activeCell="U10" sqref="U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8360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7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0FFF3-2E76-459F-8830-8E18E9F1EE65}">
  <dimension ref="A1:F6"/>
  <sheetViews>
    <sheetView workbookViewId="0">
      <selection activeCell="E7" sqref="E7"/>
    </sheetView>
  </sheetViews>
  <sheetFormatPr defaultRowHeight="14.5" x14ac:dyDescent="0.35"/>
  <cols>
    <col min="1" max="1" width="32" bestFit="1" customWidth="1"/>
    <col min="2" max="2" width="44.90625" customWidth="1"/>
    <col min="5" max="5" width="12.7265625" customWidth="1"/>
  </cols>
  <sheetData>
    <row r="1" spans="1:6" x14ac:dyDescent="0.35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39.5" customHeight="1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VLOOKUP($A2, Kickstarter!$B:$E, 4, FALSE)</f>
        <v>2020</v>
      </c>
      <c r="E2" s="3">
        <f>VLOOKUP($A2, Kickstarter!$B:$P, 15, FALSE)</f>
        <v>51.79</v>
      </c>
      <c r="F2" s="3">
        <f>VLOOKUP($A2, Kickstarter!$B:$P,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VLOOKUP($A3, Kickstarter!$B:$P, 15, FALSE)</f>
        <v>36.07</v>
      </c>
      <c r="F3" s="3">
        <f>VLOOKUP($A3, Kickstarter!$B:$P,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VLOOKUP($A4, Kickstarter!$B:$P, 15, FALSE)</f>
        <v>33.03</v>
      </c>
      <c r="F4" s="3">
        <f>VLOOKUP($A4, Kickstarter!$B:$P,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VLOOKUP($A5, Kickstarter!$B:$P, 15, FALSE)</f>
        <v>44.92</v>
      </c>
      <c r="F5" s="3">
        <f>VLOOKUP($A5, Kickstarter!$B:$P, 11, FALSE)</f>
        <v>26</v>
      </c>
    </row>
    <row r="6" spans="1:6" ht="43.5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VLOOKUP($A6, Kickstarter!$B:$P, 15, FALSE)</f>
        <v>36.61</v>
      </c>
      <c r="F6" s="3">
        <f>VLOOKUP($A6, Kickstarter!$B:$P,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5852-B004-42FE-BAB9-130AEB1073DF}">
  <dimension ref="A1:T413"/>
  <sheetViews>
    <sheetView workbookViewId="0">
      <selection activeCell="L3" sqref="L3"/>
    </sheetView>
  </sheetViews>
  <sheetFormatPr defaultRowHeight="14.5" x14ac:dyDescent="0.35"/>
  <cols>
    <col min="3" max="3" width="34.36328125" customWidth="1"/>
    <col min="4" max="4" width="12.08984375" bestFit="1" customWidth="1"/>
    <col min="9" max="9" width="10.81640625" bestFit="1" customWidth="1"/>
    <col min="10" max="10" width="11.26953125" bestFit="1" customWidth="1"/>
    <col min="11" max="11" width="9.08984375" bestFit="1" customWidth="1"/>
    <col min="14" max="14" width="23.1796875" bestFit="1" customWidth="1"/>
    <col min="17" max="17" width="14.26953125" bestFit="1" customWidth="1"/>
    <col min="18" max="18" width="11.26953125" bestFit="1" customWidth="1"/>
    <col min="19" max="19" width="22.179687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76" customHeight="1" x14ac:dyDescent="0.35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76" customHeight="1" x14ac:dyDescent="0.35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76" customHeight="1" x14ac:dyDescent="0.35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76" customHeight="1" x14ac:dyDescent="0.35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76" customHeight="1" x14ac:dyDescent="0.35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76" customHeight="1" x14ac:dyDescent="0.35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76" customHeight="1" x14ac:dyDescent="0.35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76" customHeight="1" x14ac:dyDescent="0.35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76" customHeight="1" x14ac:dyDescent="0.35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76" customHeight="1" x14ac:dyDescent="0.35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76" customHeight="1" x14ac:dyDescent="0.35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76" customHeight="1" x14ac:dyDescent="0.35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76" customHeight="1" x14ac:dyDescent="0.35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76" customHeight="1" x14ac:dyDescent="0.35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76" customHeight="1" x14ac:dyDescent="0.35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76" customHeight="1" x14ac:dyDescent="0.35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76" customHeight="1" x14ac:dyDescent="0.35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76" customHeight="1" x14ac:dyDescent="0.35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76" customHeight="1" x14ac:dyDescent="0.35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76" customHeight="1" x14ac:dyDescent="0.35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76" customHeight="1" x14ac:dyDescent="0.35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76" customHeight="1" x14ac:dyDescent="0.35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76" customHeight="1" x14ac:dyDescent="0.35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76" customHeight="1" x14ac:dyDescent="0.35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76" customHeight="1" x14ac:dyDescent="0.35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76" customHeight="1" x14ac:dyDescent="0.35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76" customHeight="1" x14ac:dyDescent="0.35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76" customHeight="1" x14ac:dyDescent="0.35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76" customHeight="1" x14ac:dyDescent="0.35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76" customHeight="1" x14ac:dyDescent="0.35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76" customHeight="1" x14ac:dyDescent="0.35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76" customHeight="1" x14ac:dyDescent="0.35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6" customHeight="1" x14ac:dyDescent="0.35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76" customHeight="1" x14ac:dyDescent="0.35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76" customHeight="1" x14ac:dyDescent="0.35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76" customHeight="1" x14ac:dyDescent="0.35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76" customHeight="1" x14ac:dyDescent="0.35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76" customHeight="1" x14ac:dyDescent="0.35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76" customHeight="1" x14ac:dyDescent="0.35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76" customHeight="1" x14ac:dyDescent="0.35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76" customHeight="1" x14ac:dyDescent="0.35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76" customHeight="1" x14ac:dyDescent="0.35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76" customHeight="1" x14ac:dyDescent="0.35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76" customHeight="1" x14ac:dyDescent="0.35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76" customHeight="1" x14ac:dyDescent="0.35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76" customHeight="1" x14ac:dyDescent="0.35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76" customHeight="1" x14ac:dyDescent="0.35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76" customHeight="1" x14ac:dyDescent="0.35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76" customHeight="1" x14ac:dyDescent="0.35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76" customHeight="1" x14ac:dyDescent="0.35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76" customHeight="1" x14ac:dyDescent="0.35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76" customHeight="1" x14ac:dyDescent="0.35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76" customHeight="1" x14ac:dyDescent="0.35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76" customHeight="1" x14ac:dyDescent="0.35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76" customHeight="1" x14ac:dyDescent="0.35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76" customHeight="1" x14ac:dyDescent="0.35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76" customHeight="1" x14ac:dyDescent="0.35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76" customHeight="1" x14ac:dyDescent="0.35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76" customHeight="1" x14ac:dyDescent="0.35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76" customHeight="1" x14ac:dyDescent="0.35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76" customHeight="1" x14ac:dyDescent="0.35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76" customHeight="1" x14ac:dyDescent="0.35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76" customHeight="1" x14ac:dyDescent="0.35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76" customHeight="1" x14ac:dyDescent="0.35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76" customHeight="1" x14ac:dyDescent="0.35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76" customHeight="1" x14ac:dyDescent="0.35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76" customHeight="1" x14ac:dyDescent="0.35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76" customHeight="1" x14ac:dyDescent="0.35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76" customHeight="1" x14ac:dyDescent="0.35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76" customHeight="1" x14ac:dyDescent="0.35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76" customHeight="1" x14ac:dyDescent="0.35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6" customHeight="1" x14ac:dyDescent="0.35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76" customHeight="1" x14ac:dyDescent="0.35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76" customHeight="1" x14ac:dyDescent="0.35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76" customHeight="1" x14ac:dyDescent="0.35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6" customHeight="1" x14ac:dyDescent="0.35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76" customHeight="1" x14ac:dyDescent="0.35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76" customHeight="1" x14ac:dyDescent="0.35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76" customHeight="1" x14ac:dyDescent="0.35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76" customHeight="1" x14ac:dyDescent="0.35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76" customHeight="1" x14ac:dyDescent="0.35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76" customHeight="1" x14ac:dyDescent="0.35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6" customHeight="1" x14ac:dyDescent="0.35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76" customHeight="1" x14ac:dyDescent="0.35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76" customHeight="1" x14ac:dyDescent="0.35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76" customHeight="1" x14ac:dyDescent="0.35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76" customHeight="1" x14ac:dyDescent="0.35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76" customHeight="1" x14ac:dyDescent="0.35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76" customHeight="1" x14ac:dyDescent="0.35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76" customHeight="1" x14ac:dyDescent="0.35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76" customHeight="1" x14ac:dyDescent="0.35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76" customHeight="1" x14ac:dyDescent="0.35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76" customHeight="1" x14ac:dyDescent="0.35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76" customHeight="1" x14ac:dyDescent="0.35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76" customHeight="1" x14ac:dyDescent="0.35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76" customHeight="1" x14ac:dyDescent="0.35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6" customHeight="1" x14ac:dyDescent="0.35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76" customHeight="1" x14ac:dyDescent="0.35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76" customHeight="1" x14ac:dyDescent="0.35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6" customHeight="1" x14ac:dyDescent="0.35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76" customHeight="1" x14ac:dyDescent="0.35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76" customHeight="1" x14ac:dyDescent="0.35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76" customHeight="1" x14ac:dyDescent="0.35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76" customHeight="1" x14ac:dyDescent="0.35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76" customHeight="1" x14ac:dyDescent="0.35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6" customHeight="1" x14ac:dyDescent="0.35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76" customHeight="1" x14ac:dyDescent="0.35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76" customHeight="1" x14ac:dyDescent="0.35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76" customHeight="1" x14ac:dyDescent="0.35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76" customHeight="1" x14ac:dyDescent="0.35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6" customHeight="1" x14ac:dyDescent="0.35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76" customHeight="1" x14ac:dyDescent="0.35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76" customHeight="1" x14ac:dyDescent="0.35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76" customHeight="1" x14ac:dyDescent="0.35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76" customHeight="1" x14ac:dyDescent="0.35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76" customHeight="1" x14ac:dyDescent="0.35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76" customHeight="1" x14ac:dyDescent="0.35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76" customHeight="1" x14ac:dyDescent="0.35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76" customHeight="1" x14ac:dyDescent="0.35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76" customHeight="1" x14ac:dyDescent="0.35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76" customHeight="1" x14ac:dyDescent="0.35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76" customHeight="1" x14ac:dyDescent="0.35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6" customHeight="1" x14ac:dyDescent="0.35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76" customHeight="1" x14ac:dyDescent="0.35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76" customHeight="1" x14ac:dyDescent="0.35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76" customHeight="1" x14ac:dyDescent="0.35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76" customHeight="1" x14ac:dyDescent="0.35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76" customHeight="1" x14ac:dyDescent="0.35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76" customHeight="1" x14ac:dyDescent="0.35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76" customHeight="1" x14ac:dyDescent="0.35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76" customHeight="1" x14ac:dyDescent="0.35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76" customHeight="1" x14ac:dyDescent="0.35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76" customHeight="1" x14ac:dyDescent="0.35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76" customHeight="1" x14ac:dyDescent="0.35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76" customHeight="1" x14ac:dyDescent="0.35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76" customHeight="1" x14ac:dyDescent="0.35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76" customHeight="1" x14ac:dyDescent="0.35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76" customHeight="1" x14ac:dyDescent="0.35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76" customHeight="1" x14ac:dyDescent="0.35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76" customHeight="1" x14ac:dyDescent="0.35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76" customHeight="1" x14ac:dyDescent="0.35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76" customHeight="1" x14ac:dyDescent="0.35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76" customHeight="1" x14ac:dyDescent="0.35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76" customHeight="1" x14ac:dyDescent="0.35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76" customHeight="1" x14ac:dyDescent="0.35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76" customHeight="1" x14ac:dyDescent="0.35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76" customHeight="1" x14ac:dyDescent="0.35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76" customHeight="1" x14ac:dyDescent="0.35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6" customHeight="1" x14ac:dyDescent="0.35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76" customHeight="1" x14ac:dyDescent="0.35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76" customHeight="1" x14ac:dyDescent="0.35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76" customHeight="1" x14ac:dyDescent="0.35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76" customHeight="1" x14ac:dyDescent="0.35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76" customHeight="1" x14ac:dyDescent="0.35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76" customHeight="1" x14ac:dyDescent="0.35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76" customHeight="1" x14ac:dyDescent="0.35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76" customHeight="1" x14ac:dyDescent="0.35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76" customHeight="1" x14ac:dyDescent="0.35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76" customHeight="1" x14ac:dyDescent="0.35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76" customHeight="1" x14ac:dyDescent="0.35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76" customHeight="1" x14ac:dyDescent="0.35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76" customHeight="1" x14ac:dyDescent="0.35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76" customHeight="1" x14ac:dyDescent="0.35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76" customHeight="1" x14ac:dyDescent="0.35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76" customHeight="1" x14ac:dyDescent="0.35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76" customHeight="1" x14ac:dyDescent="0.35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76" customHeight="1" x14ac:dyDescent="0.35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76" customHeight="1" x14ac:dyDescent="0.35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76" customHeight="1" x14ac:dyDescent="0.35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6" customHeight="1" x14ac:dyDescent="0.35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76" customHeight="1" x14ac:dyDescent="0.35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76" customHeight="1" x14ac:dyDescent="0.35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76" customHeight="1" x14ac:dyDescent="0.35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76" customHeight="1" x14ac:dyDescent="0.35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76" customHeight="1" x14ac:dyDescent="0.35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76" customHeight="1" x14ac:dyDescent="0.35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76" customHeight="1" x14ac:dyDescent="0.35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76" customHeight="1" x14ac:dyDescent="0.35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76" customHeight="1" x14ac:dyDescent="0.35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76" customHeight="1" x14ac:dyDescent="0.35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76" customHeight="1" x14ac:dyDescent="0.35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76" customHeight="1" x14ac:dyDescent="0.35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76" customHeight="1" x14ac:dyDescent="0.35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76" customHeight="1" x14ac:dyDescent="0.35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76" customHeight="1" x14ac:dyDescent="0.35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76" customHeight="1" x14ac:dyDescent="0.35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76" customHeight="1" x14ac:dyDescent="0.35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76" customHeight="1" x14ac:dyDescent="0.35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76" customHeight="1" x14ac:dyDescent="0.35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76" customHeight="1" x14ac:dyDescent="0.35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76" customHeight="1" x14ac:dyDescent="0.35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76" customHeight="1" x14ac:dyDescent="0.35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76" customHeight="1" x14ac:dyDescent="0.35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76" customHeight="1" x14ac:dyDescent="0.35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76" customHeight="1" x14ac:dyDescent="0.35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76" customHeight="1" x14ac:dyDescent="0.35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76" customHeight="1" x14ac:dyDescent="0.35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76" customHeight="1" x14ac:dyDescent="0.35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76" customHeight="1" x14ac:dyDescent="0.35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76" customHeight="1" x14ac:dyDescent="0.35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76" customHeight="1" x14ac:dyDescent="0.35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76" customHeight="1" x14ac:dyDescent="0.35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76" customHeight="1" x14ac:dyDescent="0.35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76" customHeight="1" x14ac:dyDescent="0.35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76" customHeight="1" x14ac:dyDescent="0.35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76" customHeight="1" x14ac:dyDescent="0.35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76" customHeight="1" x14ac:dyDescent="0.35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76" customHeight="1" x14ac:dyDescent="0.35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76" customHeight="1" x14ac:dyDescent="0.35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6" customHeight="1" x14ac:dyDescent="0.35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76" customHeight="1" x14ac:dyDescent="0.35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76" customHeight="1" x14ac:dyDescent="0.35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76" customHeight="1" x14ac:dyDescent="0.35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76" customHeight="1" x14ac:dyDescent="0.35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76" customHeight="1" x14ac:dyDescent="0.35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76" customHeight="1" x14ac:dyDescent="0.35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76" customHeight="1" x14ac:dyDescent="0.35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6" customHeight="1" x14ac:dyDescent="0.35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76" customHeight="1" x14ac:dyDescent="0.35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76" customHeight="1" x14ac:dyDescent="0.35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76" customHeight="1" x14ac:dyDescent="0.35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76" customHeight="1" x14ac:dyDescent="0.35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76" customHeight="1" x14ac:dyDescent="0.35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76" customHeight="1" x14ac:dyDescent="0.35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76" customHeight="1" x14ac:dyDescent="0.35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76" customHeight="1" x14ac:dyDescent="0.35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76" customHeight="1" x14ac:dyDescent="0.35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76" customHeight="1" x14ac:dyDescent="0.35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76" customHeight="1" x14ac:dyDescent="0.35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76" customHeight="1" x14ac:dyDescent="0.35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76" customHeight="1" x14ac:dyDescent="0.35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76" customHeight="1" x14ac:dyDescent="0.35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76" customHeight="1" x14ac:dyDescent="0.35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76" customHeight="1" x14ac:dyDescent="0.35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76" customHeight="1" x14ac:dyDescent="0.35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76" customHeight="1" x14ac:dyDescent="0.35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76" customHeight="1" x14ac:dyDescent="0.35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76" customHeight="1" x14ac:dyDescent="0.35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76" customHeight="1" x14ac:dyDescent="0.35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76" customHeight="1" x14ac:dyDescent="0.35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76" customHeight="1" x14ac:dyDescent="0.35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76" customHeight="1" x14ac:dyDescent="0.35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76" customHeight="1" x14ac:dyDescent="0.35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76" customHeight="1" x14ac:dyDescent="0.35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76" customHeight="1" x14ac:dyDescent="0.35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76" customHeight="1" x14ac:dyDescent="0.35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76" customHeight="1" x14ac:dyDescent="0.35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76" customHeight="1" x14ac:dyDescent="0.35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76" customHeight="1" x14ac:dyDescent="0.35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76" customHeight="1" x14ac:dyDescent="0.35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76" customHeight="1" x14ac:dyDescent="0.35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76" customHeight="1" x14ac:dyDescent="0.35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76" customHeight="1" x14ac:dyDescent="0.35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76" customHeight="1" x14ac:dyDescent="0.35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76" customHeight="1" x14ac:dyDescent="0.35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76" customHeight="1" x14ac:dyDescent="0.35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76" customHeight="1" x14ac:dyDescent="0.35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76" customHeight="1" x14ac:dyDescent="0.35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76" customHeight="1" x14ac:dyDescent="0.35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76" customHeight="1" x14ac:dyDescent="0.35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76" customHeight="1" x14ac:dyDescent="0.35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76" customHeight="1" x14ac:dyDescent="0.35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76" customHeight="1" x14ac:dyDescent="0.35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76" customHeight="1" x14ac:dyDescent="0.35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76" customHeight="1" x14ac:dyDescent="0.35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76" customHeight="1" x14ac:dyDescent="0.35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76" customHeight="1" x14ac:dyDescent="0.35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76" customHeight="1" x14ac:dyDescent="0.35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76" customHeight="1" x14ac:dyDescent="0.35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76" customHeight="1" x14ac:dyDescent="0.35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76" customHeight="1" x14ac:dyDescent="0.35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76" customHeight="1" x14ac:dyDescent="0.35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76" customHeight="1" x14ac:dyDescent="0.35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76" customHeight="1" x14ac:dyDescent="0.35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76" customHeight="1" x14ac:dyDescent="0.35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76" customHeight="1" x14ac:dyDescent="0.35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76" customHeight="1" x14ac:dyDescent="0.35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76" customHeight="1" x14ac:dyDescent="0.35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76" customHeight="1" x14ac:dyDescent="0.35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76" customHeight="1" x14ac:dyDescent="0.35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6" customHeight="1" x14ac:dyDescent="0.35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76" customHeight="1" x14ac:dyDescent="0.35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76" customHeight="1" x14ac:dyDescent="0.35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76" customHeight="1" x14ac:dyDescent="0.35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76" customHeight="1" x14ac:dyDescent="0.35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76" customHeight="1" x14ac:dyDescent="0.35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76" customHeight="1" x14ac:dyDescent="0.35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76" customHeight="1" x14ac:dyDescent="0.35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76" customHeight="1" x14ac:dyDescent="0.35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76" customHeight="1" x14ac:dyDescent="0.35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76" customHeight="1" x14ac:dyDescent="0.35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76" customHeight="1" x14ac:dyDescent="0.35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76" customHeight="1" x14ac:dyDescent="0.35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76" customHeight="1" x14ac:dyDescent="0.35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76" customHeight="1" x14ac:dyDescent="0.35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76" customHeight="1" x14ac:dyDescent="0.35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76" customHeight="1" x14ac:dyDescent="0.35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76" customHeight="1" x14ac:dyDescent="0.35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76" customHeight="1" x14ac:dyDescent="0.35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76" customHeight="1" x14ac:dyDescent="0.35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76" customHeight="1" x14ac:dyDescent="0.35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76" customHeight="1" x14ac:dyDescent="0.35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76" customHeight="1" x14ac:dyDescent="0.35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76" customHeight="1" x14ac:dyDescent="0.35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76" customHeight="1" x14ac:dyDescent="0.35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76" customHeight="1" x14ac:dyDescent="0.35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76" customHeight="1" x14ac:dyDescent="0.35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76" customHeight="1" x14ac:dyDescent="0.35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76" customHeight="1" x14ac:dyDescent="0.35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76" customHeight="1" x14ac:dyDescent="0.35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76" customHeight="1" x14ac:dyDescent="0.35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76" customHeight="1" x14ac:dyDescent="0.35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76" customHeight="1" x14ac:dyDescent="0.35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76" customHeight="1" x14ac:dyDescent="0.35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76" customHeight="1" x14ac:dyDescent="0.35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76" customHeight="1" x14ac:dyDescent="0.35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76" customHeight="1" x14ac:dyDescent="0.35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76" customHeight="1" x14ac:dyDescent="0.35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76" customHeight="1" x14ac:dyDescent="0.35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76" customHeight="1" x14ac:dyDescent="0.35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76" customHeight="1" x14ac:dyDescent="0.35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76" customHeight="1" x14ac:dyDescent="0.35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76" customHeight="1" x14ac:dyDescent="0.35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76" customHeight="1" x14ac:dyDescent="0.35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76" customHeight="1" x14ac:dyDescent="0.35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76" customHeight="1" x14ac:dyDescent="0.35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76" customHeight="1" x14ac:dyDescent="0.35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6" customHeight="1" x14ac:dyDescent="0.35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76" customHeight="1" x14ac:dyDescent="0.35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76" customHeight="1" x14ac:dyDescent="0.35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76" customHeight="1" x14ac:dyDescent="0.35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76" customHeight="1" x14ac:dyDescent="0.35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76" customHeight="1" x14ac:dyDescent="0.35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76" customHeight="1" x14ac:dyDescent="0.35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76" customHeight="1" x14ac:dyDescent="0.35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76" customHeight="1" x14ac:dyDescent="0.35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76" customHeight="1" x14ac:dyDescent="0.35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76" customHeight="1" x14ac:dyDescent="0.35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76" customHeight="1" x14ac:dyDescent="0.35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76" customHeight="1" x14ac:dyDescent="0.35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76" customHeight="1" x14ac:dyDescent="0.35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6" customHeight="1" x14ac:dyDescent="0.35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76" customHeight="1" x14ac:dyDescent="0.35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76" customHeight="1" x14ac:dyDescent="0.35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76" customHeight="1" x14ac:dyDescent="0.35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76" customHeight="1" x14ac:dyDescent="0.35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76" customHeight="1" x14ac:dyDescent="0.35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76" customHeight="1" x14ac:dyDescent="0.35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6" customHeight="1" x14ac:dyDescent="0.35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76" customHeight="1" x14ac:dyDescent="0.35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76" customHeight="1" x14ac:dyDescent="0.35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76" customHeight="1" x14ac:dyDescent="0.35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76" customHeight="1" x14ac:dyDescent="0.35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76" customHeight="1" x14ac:dyDescent="0.35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6" customHeight="1" x14ac:dyDescent="0.35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76" customHeight="1" x14ac:dyDescent="0.35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76" customHeight="1" x14ac:dyDescent="0.35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76" customHeight="1" x14ac:dyDescent="0.35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76" customHeight="1" x14ac:dyDescent="0.35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76" customHeight="1" x14ac:dyDescent="0.35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76" customHeight="1" x14ac:dyDescent="0.35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76" customHeight="1" x14ac:dyDescent="0.35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76" customHeight="1" x14ac:dyDescent="0.35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76" customHeight="1" x14ac:dyDescent="0.35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6" customHeight="1" x14ac:dyDescent="0.35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76" customHeight="1" x14ac:dyDescent="0.35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76" customHeight="1" x14ac:dyDescent="0.35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76" customHeight="1" x14ac:dyDescent="0.35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6" customHeight="1" x14ac:dyDescent="0.35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76" customHeight="1" x14ac:dyDescent="0.35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76" customHeight="1" x14ac:dyDescent="0.35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76" customHeight="1" x14ac:dyDescent="0.35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76" customHeight="1" x14ac:dyDescent="0.35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76" customHeight="1" x14ac:dyDescent="0.35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76" customHeight="1" x14ac:dyDescent="0.35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76" customHeight="1" x14ac:dyDescent="0.35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6" customHeight="1" x14ac:dyDescent="0.35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76" customHeight="1" x14ac:dyDescent="0.35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76" customHeight="1" x14ac:dyDescent="0.35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76" customHeight="1" x14ac:dyDescent="0.35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76" customHeight="1" x14ac:dyDescent="0.35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76" customHeight="1" x14ac:dyDescent="0.35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76" customHeight="1" x14ac:dyDescent="0.35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76" customHeight="1" x14ac:dyDescent="0.35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76" customHeight="1" x14ac:dyDescent="0.35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76" customHeight="1" x14ac:dyDescent="0.35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76" customHeight="1" x14ac:dyDescent="0.35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76" customHeight="1" x14ac:dyDescent="0.35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76" customHeight="1" x14ac:dyDescent="0.35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76" customHeight="1" x14ac:dyDescent="0.35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76" customHeight="1" x14ac:dyDescent="0.35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76" customHeight="1" x14ac:dyDescent="0.35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76" customHeight="1" x14ac:dyDescent="0.35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76" customHeight="1" x14ac:dyDescent="0.35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76" customHeight="1" x14ac:dyDescent="0.35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76" customHeight="1" x14ac:dyDescent="0.35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76" customHeight="1" x14ac:dyDescent="0.35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76" customHeight="1" x14ac:dyDescent="0.35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76" customHeight="1" x14ac:dyDescent="0.35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76" customHeight="1" x14ac:dyDescent="0.35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76" customHeight="1" x14ac:dyDescent="0.35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76" customHeight="1" x14ac:dyDescent="0.35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76" customHeight="1" x14ac:dyDescent="0.35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76" customHeight="1" x14ac:dyDescent="0.35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76" customHeight="1" x14ac:dyDescent="0.35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76" customHeight="1" x14ac:dyDescent="0.35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76" customHeight="1" x14ac:dyDescent="0.35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76" customHeight="1" x14ac:dyDescent="0.35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76" customHeight="1" x14ac:dyDescent="0.35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76" customHeight="1" x14ac:dyDescent="0.35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76" customHeight="1" x14ac:dyDescent="0.35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76" customHeight="1" x14ac:dyDescent="0.35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84B3F-3652-401B-9002-31F877A18DEC}">
  <dimension ref="A1:T251"/>
  <sheetViews>
    <sheetView workbookViewId="0">
      <selection activeCell="C5" sqref="C5"/>
    </sheetView>
  </sheetViews>
  <sheetFormatPr defaultRowHeight="14.5" x14ac:dyDescent="0.35"/>
  <cols>
    <col min="2" max="2" width="16.08984375" customWidth="1"/>
    <col min="3" max="3" width="29" customWidth="1"/>
    <col min="4" max="4" width="12.089843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26953125" bestFit="1" customWidth="1"/>
    <col min="18" max="18" width="11.26953125" bestFit="1" customWidth="1"/>
    <col min="19" max="19" width="22.179687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72.5" customHeight="1" x14ac:dyDescent="0.35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0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72.5" customHeight="1" x14ac:dyDescent="0.35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72.5" customHeight="1" x14ac:dyDescent="0.35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0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72.5" customHeight="1" x14ac:dyDescent="0.35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0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72.5" customHeight="1" x14ac:dyDescent="0.35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72.5" customHeight="1" x14ac:dyDescent="0.35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72.5" customHeight="1" x14ac:dyDescent="0.35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72.5" customHeight="1" x14ac:dyDescent="0.35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72.5" customHeight="1" x14ac:dyDescent="0.35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72.5" customHeight="1" x14ac:dyDescent="0.35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72.5" customHeight="1" x14ac:dyDescent="0.35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2.5" customHeight="1" x14ac:dyDescent="0.35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72.5" customHeight="1" x14ac:dyDescent="0.35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0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72.5" customHeight="1" x14ac:dyDescent="0.35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72.5" customHeight="1" x14ac:dyDescent="0.35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72.5" customHeight="1" x14ac:dyDescent="0.35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2.5" customHeight="1" x14ac:dyDescent="0.35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72.5" customHeight="1" x14ac:dyDescent="0.35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72.5" customHeight="1" x14ac:dyDescent="0.35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72.5" customHeight="1" x14ac:dyDescent="0.35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0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72.5" customHeight="1" x14ac:dyDescent="0.35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72.5" customHeight="1" x14ac:dyDescent="0.35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72.5" customHeight="1" x14ac:dyDescent="0.35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72.5" customHeight="1" x14ac:dyDescent="0.35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0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2.5" customHeight="1" x14ac:dyDescent="0.35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72.5" customHeight="1" x14ac:dyDescent="0.35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72.5" customHeight="1" x14ac:dyDescent="0.35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72.5" customHeight="1" x14ac:dyDescent="0.35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0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72.5" customHeight="1" x14ac:dyDescent="0.35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72.5" customHeight="1" x14ac:dyDescent="0.35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72.5" customHeight="1" x14ac:dyDescent="0.35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72.5" customHeight="1" x14ac:dyDescent="0.35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72.5" customHeight="1" x14ac:dyDescent="0.35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72.5" customHeight="1" x14ac:dyDescent="0.35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72.5" customHeight="1" x14ac:dyDescent="0.35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0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72.5" customHeight="1" x14ac:dyDescent="0.35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72.5" customHeight="1" x14ac:dyDescent="0.35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72.5" customHeight="1" x14ac:dyDescent="0.35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72.5" customHeight="1" x14ac:dyDescent="0.35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72.5" customHeight="1" x14ac:dyDescent="0.35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72.5" customHeight="1" x14ac:dyDescent="0.35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0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72.5" customHeight="1" x14ac:dyDescent="0.35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72.5" customHeight="1" x14ac:dyDescent="0.35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72.5" customHeight="1" x14ac:dyDescent="0.35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72.5" customHeight="1" x14ac:dyDescent="0.35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72.5" customHeight="1" x14ac:dyDescent="0.35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0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2.5" customHeight="1" x14ac:dyDescent="0.35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72.5" customHeight="1" x14ac:dyDescent="0.35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72.5" customHeight="1" x14ac:dyDescent="0.35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2.5" customHeight="1" x14ac:dyDescent="0.35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72.5" customHeight="1" x14ac:dyDescent="0.35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72.5" customHeight="1" x14ac:dyDescent="0.35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72.5" customHeight="1" x14ac:dyDescent="0.35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72.5" customHeight="1" x14ac:dyDescent="0.35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72.5" customHeight="1" x14ac:dyDescent="0.35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72.5" customHeight="1" x14ac:dyDescent="0.35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72.5" customHeight="1" x14ac:dyDescent="0.35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72.5" customHeight="1" x14ac:dyDescent="0.35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72.5" customHeight="1" x14ac:dyDescent="0.35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72.5" customHeight="1" x14ac:dyDescent="0.35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72.5" customHeight="1" x14ac:dyDescent="0.35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72.5" customHeight="1" x14ac:dyDescent="0.35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72.5" customHeight="1" x14ac:dyDescent="0.35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72.5" customHeight="1" x14ac:dyDescent="0.35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72.5" customHeight="1" x14ac:dyDescent="0.35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72.5" customHeight="1" x14ac:dyDescent="0.35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0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72.5" customHeight="1" x14ac:dyDescent="0.35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72.5" customHeight="1" x14ac:dyDescent="0.35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72.5" customHeight="1" x14ac:dyDescent="0.35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72.5" customHeight="1" x14ac:dyDescent="0.35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0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72.5" customHeight="1" x14ac:dyDescent="0.35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72.5" customHeight="1" x14ac:dyDescent="0.35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0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72.5" customHeight="1" x14ac:dyDescent="0.35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0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72.5" customHeight="1" x14ac:dyDescent="0.35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2.5" customHeight="1" x14ac:dyDescent="0.35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2.5" customHeight="1" x14ac:dyDescent="0.35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72.5" customHeight="1" x14ac:dyDescent="0.35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72.5" customHeight="1" x14ac:dyDescent="0.35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72.5" customHeight="1" x14ac:dyDescent="0.35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72.5" customHeight="1" x14ac:dyDescent="0.35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72.5" customHeight="1" x14ac:dyDescent="0.35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2.5" customHeight="1" x14ac:dyDescent="0.35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72.5" customHeight="1" x14ac:dyDescent="0.35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72.5" customHeight="1" x14ac:dyDescent="0.35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72.5" customHeight="1" x14ac:dyDescent="0.35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72.5" customHeight="1" x14ac:dyDescent="0.35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2.5" customHeight="1" x14ac:dyDescent="0.35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72.5" customHeight="1" x14ac:dyDescent="0.35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2.5" customHeight="1" x14ac:dyDescent="0.35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72.5" customHeight="1" x14ac:dyDescent="0.35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72.5" customHeight="1" x14ac:dyDescent="0.35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72.5" customHeight="1" x14ac:dyDescent="0.35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72.5" customHeight="1" x14ac:dyDescent="0.35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72.5" customHeight="1" x14ac:dyDescent="0.35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0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2.5" customHeight="1" x14ac:dyDescent="0.35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72.5" customHeight="1" x14ac:dyDescent="0.35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72.5" customHeight="1" x14ac:dyDescent="0.35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72.5" customHeight="1" x14ac:dyDescent="0.35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72.5" customHeight="1" x14ac:dyDescent="0.35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72.5" customHeight="1" x14ac:dyDescent="0.35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2.5" customHeight="1" x14ac:dyDescent="0.35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72.5" customHeight="1" x14ac:dyDescent="0.35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72.5" customHeight="1" x14ac:dyDescent="0.35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72.5" customHeight="1" x14ac:dyDescent="0.35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72.5" customHeight="1" x14ac:dyDescent="0.35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72.5" customHeight="1" x14ac:dyDescent="0.35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72.5" customHeight="1" x14ac:dyDescent="0.35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72.5" customHeight="1" x14ac:dyDescent="0.35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72.5" customHeight="1" x14ac:dyDescent="0.35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72.5" customHeight="1" x14ac:dyDescent="0.35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72.5" customHeight="1" x14ac:dyDescent="0.35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72.5" customHeight="1" x14ac:dyDescent="0.35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72.5" customHeight="1" x14ac:dyDescent="0.35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72.5" customHeight="1" x14ac:dyDescent="0.35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72.5" customHeight="1" x14ac:dyDescent="0.35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72.5" customHeight="1" x14ac:dyDescent="0.35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72.5" customHeight="1" x14ac:dyDescent="0.35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72.5" customHeight="1" x14ac:dyDescent="0.35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72.5" customHeight="1" x14ac:dyDescent="0.35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2.5" customHeight="1" x14ac:dyDescent="0.35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72.5" customHeight="1" x14ac:dyDescent="0.35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72.5" customHeight="1" x14ac:dyDescent="0.35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72.5" customHeight="1" x14ac:dyDescent="0.35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72.5" customHeight="1" x14ac:dyDescent="0.35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72.5" customHeight="1" x14ac:dyDescent="0.35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72.5" customHeight="1" x14ac:dyDescent="0.35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72.5" customHeight="1" x14ac:dyDescent="0.35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72.5" customHeight="1" x14ac:dyDescent="0.35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72.5" customHeight="1" x14ac:dyDescent="0.35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72.5" customHeight="1" x14ac:dyDescent="0.35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.5" customHeight="1" x14ac:dyDescent="0.35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72.5" customHeight="1" x14ac:dyDescent="0.35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72.5" customHeight="1" x14ac:dyDescent="0.35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72.5" customHeight="1" x14ac:dyDescent="0.35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72.5" customHeight="1" x14ac:dyDescent="0.35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72.5" customHeight="1" x14ac:dyDescent="0.35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72.5" customHeight="1" x14ac:dyDescent="0.35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72.5" customHeight="1" x14ac:dyDescent="0.35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72.5" customHeight="1" x14ac:dyDescent="0.35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72.5" customHeight="1" x14ac:dyDescent="0.35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72.5" customHeight="1" x14ac:dyDescent="0.35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72.5" customHeight="1" x14ac:dyDescent="0.35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72.5" customHeight="1" x14ac:dyDescent="0.35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72.5" customHeight="1" x14ac:dyDescent="0.35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2.5" customHeight="1" x14ac:dyDescent="0.35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72.5" customHeight="1" x14ac:dyDescent="0.35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72.5" customHeight="1" x14ac:dyDescent="0.35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2.5" customHeight="1" x14ac:dyDescent="0.35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72.5" customHeight="1" x14ac:dyDescent="0.35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72.5" customHeight="1" x14ac:dyDescent="0.35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72.5" customHeight="1" x14ac:dyDescent="0.35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72.5" customHeight="1" x14ac:dyDescent="0.35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72.5" customHeight="1" x14ac:dyDescent="0.35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72.5" customHeight="1" x14ac:dyDescent="0.35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72.5" customHeight="1" x14ac:dyDescent="0.35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72.5" customHeight="1" x14ac:dyDescent="0.35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72.5" customHeight="1" x14ac:dyDescent="0.35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0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72.5" customHeight="1" x14ac:dyDescent="0.35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72.5" customHeight="1" x14ac:dyDescent="0.35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72.5" customHeight="1" x14ac:dyDescent="0.35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72.5" customHeight="1" x14ac:dyDescent="0.35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72.5" customHeight="1" x14ac:dyDescent="0.35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72.5" customHeight="1" x14ac:dyDescent="0.35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72.5" customHeight="1" x14ac:dyDescent="0.35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72.5" customHeight="1" x14ac:dyDescent="0.35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72.5" customHeight="1" x14ac:dyDescent="0.35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72.5" customHeight="1" x14ac:dyDescent="0.35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72.5" customHeight="1" x14ac:dyDescent="0.35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72.5" customHeight="1" x14ac:dyDescent="0.35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72.5" customHeight="1" x14ac:dyDescent="0.35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72.5" customHeight="1" x14ac:dyDescent="0.35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72.5" customHeight="1" x14ac:dyDescent="0.35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72.5" customHeight="1" x14ac:dyDescent="0.35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72.5" customHeight="1" x14ac:dyDescent="0.35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72.5" customHeight="1" x14ac:dyDescent="0.35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72.5" customHeight="1" x14ac:dyDescent="0.35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72.5" customHeight="1" x14ac:dyDescent="0.35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72.5" customHeight="1" x14ac:dyDescent="0.35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72.5" customHeight="1" x14ac:dyDescent="0.35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72.5" customHeight="1" x14ac:dyDescent="0.35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72.5" customHeight="1" x14ac:dyDescent="0.35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72.5" customHeight="1" x14ac:dyDescent="0.35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72.5" customHeight="1" x14ac:dyDescent="0.35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72.5" customHeight="1" x14ac:dyDescent="0.35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72.5" customHeight="1" x14ac:dyDescent="0.35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72.5" customHeight="1" x14ac:dyDescent="0.35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72.5" customHeight="1" x14ac:dyDescent="0.35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72.5" customHeight="1" x14ac:dyDescent="0.35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72.5" customHeight="1" x14ac:dyDescent="0.35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72.5" customHeight="1" x14ac:dyDescent="0.35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72.5" customHeight="1" x14ac:dyDescent="0.35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72.5" customHeight="1" x14ac:dyDescent="0.35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72.5" customHeight="1" x14ac:dyDescent="0.35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72.5" customHeight="1" x14ac:dyDescent="0.35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72.5" customHeight="1" x14ac:dyDescent="0.35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72.5" customHeight="1" x14ac:dyDescent="0.35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72.5" customHeight="1" x14ac:dyDescent="0.35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72.5" customHeight="1" x14ac:dyDescent="0.35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72.5" customHeight="1" x14ac:dyDescent="0.35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72.5" customHeight="1" x14ac:dyDescent="0.35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72.5" customHeight="1" x14ac:dyDescent="0.35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72.5" customHeight="1" x14ac:dyDescent="0.35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72.5" customHeight="1" x14ac:dyDescent="0.35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72.5" customHeight="1" x14ac:dyDescent="0.35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72.5" customHeight="1" x14ac:dyDescent="0.35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72.5" customHeight="1" x14ac:dyDescent="0.35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72.5" customHeight="1" x14ac:dyDescent="0.35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72.5" customHeight="1" x14ac:dyDescent="0.35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72.5" customHeight="1" x14ac:dyDescent="0.35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72.5" customHeight="1" x14ac:dyDescent="0.35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72.5" customHeight="1" x14ac:dyDescent="0.35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72.5" customHeight="1" x14ac:dyDescent="0.35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2.5" customHeight="1" x14ac:dyDescent="0.35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72.5" customHeight="1" x14ac:dyDescent="0.35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72.5" customHeight="1" x14ac:dyDescent="0.35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72.5" customHeight="1" x14ac:dyDescent="0.35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72.5" customHeight="1" x14ac:dyDescent="0.35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72.5" customHeight="1" x14ac:dyDescent="0.35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72.5" customHeight="1" x14ac:dyDescent="0.35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2.5" customHeight="1" x14ac:dyDescent="0.35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72.5" customHeight="1" x14ac:dyDescent="0.35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72.5" customHeight="1" x14ac:dyDescent="0.35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72.5" customHeight="1" x14ac:dyDescent="0.35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72.5" customHeight="1" x14ac:dyDescent="0.35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72.5" customHeight="1" x14ac:dyDescent="0.35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2.5" customHeight="1" x14ac:dyDescent="0.35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72.5" customHeight="1" x14ac:dyDescent="0.35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72.5" customHeight="1" x14ac:dyDescent="0.35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72.5" customHeight="1" x14ac:dyDescent="0.35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2.5" customHeight="1" x14ac:dyDescent="0.35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72.5" customHeight="1" x14ac:dyDescent="0.35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72.5" customHeight="1" x14ac:dyDescent="0.35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72.5" customHeight="1" x14ac:dyDescent="0.35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5" customHeight="1" x14ac:dyDescent="0.35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72.5" customHeight="1" x14ac:dyDescent="0.35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72.5" customHeight="1" x14ac:dyDescent="0.35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72.5" customHeight="1" x14ac:dyDescent="0.35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72.5" customHeight="1" x14ac:dyDescent="0.35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72.5" customHeight="1" x14ac:dyDescent="0.35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72.5" customHeight="1" x14ac:dyDescent="0.35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72.5" customHeight="1" x14ac:dyDescent="0.35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72.5" customHeight="1" x14ac:dyDescent="0.35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72.5" customHeight="1" x14ac:dyDescent="0.35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72.5" customHeight="1" x14ac:dyDescent="0.35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72.5" customHeight="1" x14ac:dyDescent="0.35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2.5" customHeight="1" x14ac:dyDescent="0.35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72.5" customHeight="1" x14ac:dyDescent="0.35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2.5" customHeight="1" x14ac:dyDescent="0.35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72.5" customHeight="1" x14ac:dyDescent="0.35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72.5" customHeight="1" x14ac:dyDescent="0.35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10BDC-F069-4A82-8B0A-186CE38490FC}">
  <dimension ref="A1:C14"/>
  <sheetViews>
    <sheetView workbookViewId="0">
      <selection activeCell="C14" sqref="C14"/>
    </sheetView>
  </sheetViews>
  <sheetFormatPr defaultRowHeight="14.5" x14ac:dyDescent="0.35"/>
  <cols>
    <col min="1" max="1" width="26.54296875" bestFit="1" customWidth="1"/>
    <col min="2" max="2" width="13.36328125" customWidth="1"/>
    <col min="3" max="3" width="11.453125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8384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35">
      <c r="A3" t="s">
        <v>8385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35">
      <c r="A4" t="s">
        <v>8393</v>
      </c>
      <c r="B4" s="8">
        <f>_xlfn.STDEV.P('Successful US Kickstarters'!$D:$D)</f>
        <v>7748.7537726373303</v>
      </c>
      <c r="C4" s="8">
        <f>_xlfn.STDEV.P('Failed US Kickstarters'!$D:$D)</f>
        <v>21967.731061515115</v>
      </c>
    </row>
    <row r="5" spans="1:3" x14ac:dyDescent="0.35">
      <c r="A5" t="s">
        <v>8396</v>
      </c>
      <c r="B5" s="8">
        <f>_xlfn.QUARTILE.EXC('Successful US Kickstarters'!D:D,3)</f>
        <v>5000</v>
      </c>
      <c r="C5" s="8">
        <f>_xlfn.QUARTILE.EXC('Failed US Kickstarters'!D:D,3)</f>
        <v>10000</v>
      </c>
    </row>
    <row r="6" spans="1:3" x14ac:dyDescent="0.35">
      <c r="A6" t="s">
        <v>8394</v>
      </c>
      <c r="B6" s="8">
        <f>_xlfn.QUARTILE.EXC('Successful US Kickstarters'!D:D,1)</f>
        <v>1500</v>
      </c>
      <c r="C6" s="8">
        <f>_xlfn.QUARTILE.EXC('Failed US Kickstarters'!D:D,1)</f>
        <v>2000</v>
      </c>
    </row>
    <row r="7" spans="1:3" x14ac:dyDescent="0.35">
      <c r="A7" t="s">
        <v>8395</v>
      </c>
      <c r="B7" s="8">
        <f>B5-B6</f>
        <v>3500</v>
      </c>
      <c r="C7" s="8">
        <f>C5-C6</f>
        <v>8000</v>
      </c>
    </row>
    <row r="9" spans="1:3" x14ac:dyDescent="0.35">
      <c r="A9" t="s">
        <v>8386</v>
      </c>
      <c r="B9" s="8">
        <f>AVERAGE('Successful US Kickstarters'!E:E)</f>
        <v>5601.5458009708727</v>
      </c>
      <c r="C9" s="8">
        <f>AVERAGE('Failed US Kickstarters'!E:E)</f>
        <v>558.65484000000004</v>
      </c>
    </row>
    <row r="10" spans="1:3" x14ac:dyDescent="0.35">
      <c r="A10" t="s">
        <v>8389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35">
      <c r="A11" t="s">
        <v>8390</v>
      </c>
      <c r="B11" s="8">
        <f>_xlfn.QUARTILE.EXC('Successful US Kickstarters'!E:E,3)</f>
        <v>5699</v>
      </c>
      <c r="C11" s="8">
        <f>_xlfn.QUARTILE.EXC('Failed US Kickstarters'!E:E,3)</f>
        <v>501</v>
      </c>
    </row>
    <row r="12" spans="1:3" x14ac:dyDescent="0.35">
      <c r="A12" t="s">
        <v>8391</v>
      </c>
      <c r="B12" s="8">
        <f>_xlfn.QUARTILE.EXC('Successful US Kickstarters'!E:E,3)</f>
        <v>5699</v>
      </c>
      <c r="C12" s="8">
        <f>_xlfn.QUARTILE.EXC('Failed US Kickstarters'!E:E,3)</f>
        <v>501</v>
      </c>
    </row>
    <row r="13" spans="1:3" x14ac:dyDescent="0.35">
      <c r="A13" t="s">
        <v>8397</v>
      </c>
      <c r="B13" s="8">
        <f>_xlfn.QUARTILE.EXC('Successful US Kickstarters'!E:E,1)</f>
        <v>1716.5074999999999</v>
      </c>
      <c r="C13" s="8">
        <f>_xlfn.QUARTILE.EXC('Failed US Kickstarters'!E:E,1)</f>
        <v>9.25</v>
      </c>
    </row>
    <row r="14" spans="1:3" x14ac:dyDescent="0.35">
      <c r="A14" t="s">
        <v>8392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Box and Whisker</vt:lpstr>
      <vt:lpstr>Category Statistics</vt:lpstr>
      <vt:lpstr>Subcategory Statustucs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2022-01-04T23:26:35Z</dcterms:modified>
</cp:coreProperties>
</file>