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y\Desktop\"/>
    </mc:Choice>
  </mc:AlternateContent>
  <xr:revisionPtr revIDLastSave="0" documentId="13_ncr:1_{971A0847-9C8D-4456-B7FA-AA8951ADE814}" xr6:coauthVersionLast="45" xr6:coauthVersionMax="45" xr10:uidLastSave="{00000000-0000-0000-0000-000000000000}"/>
  <bookViews>
    <workbookView xWindow="-108" yWindow="-108" windowWidth="23256" windowHeight="12576" activeTab="1" xr2:uid="{5869EDA0-1490-4CF9-99B8-0E74723AEC95}"/>
  </bookViews>
  <sheets>
    <sheet name="20 Week Femurs" sheetId="1" r:id="rId1"/>
    <sheet name="5 week Female L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8" i="2" l="1"/>
  <c r="K68" i="2"/>
  <c r="J68" i="2"/>
  <c r="I68" i="2"/>
  <c r="H68" i="2"/>
  <c r="G68" i="2"/>
  <c r="F68" i="2"/>
  <c r="E68" i="2"/>
  <c r="D68" i="2"/>
  <c r="C68" i="2"/>
  <c r="B68" i="2"/>
  <c r="M67" i="2"/>
  <c r="I66" i="2"/>
  <c r="H66" i="2"/>
  <c r="G66" i="2"/>
  <c r="B66" i="2"/>
  <c r="K65" i="2"/>
  <c r="K66" i="2" s="1"/>
  <c r="J65" i="2"/>
  <c r="J66" i="2" s="1"/>
  <c r="I65" i="2"/>
  <c r="H65" i="2"/>
  <c r="G65" i="2"/>
  <c r="F65" i="2"/>
  <c r="F66" i="2" s="1"/>
  <c r="E65" i="2"/>
  <c r="E66" i="2" s="1"/>
  <c r="D65" i="2"/>
  <c r="D66" i="2" s="1"/>
  <c r="C65" i="2"/>
  <c r="C66" i="2" s="1"/>
  <c r="B65" i="2"/>
  <c r="K64" i="2"/>
  <c r="J64" i="2"/>
  <c r="I64" i="2"/>
  <c r="H64" i="2"/>
  <c r="G64" i="2"/>
  <c r="F64" i="2"/>
  <c r="F67" i="2" s="1"/>
  <c r="E64" i="2"/>
  <c r="E67" i="2" s="1"/>
  <c r="D64" i="2"/>
  <c r="D67" i="2" s="1"/>
  <c r="C64" i="2"/>
  <c r="C67" i="2" s="1"/>
  <c r="B64" i="2"/>
  <c r="B67" i="2" s="1"/>
  <c r="M55" i="2"/>
  <c r="K55" i="2"/>
  <c r="J55" i="2"/>
  <c r="I55" i="2"/>
  <c r="H55" i="2"/>
  <c r="G55" i="2"/>
  <c r="F55" i="2"/>
  <c r="E55" i="2"/>
  <c r="D55" i="2"/>
  <c r="C55" i="2"/>
  <c r="B55" i="2"/>
  <c r="M54" i="2"/>
  <c r="B54" i="2"/>
  <c r="K53" i="2"/>
  <c r="F53" i="2"/>
  <c r="E53" i="2"/>
  <c r="D53" i="2"/>
  <c r="K52" i="2"/>
  <c r="J52" i="2"/>
  <c r="J53" i="2" s="1"/>
  <c r="I52" i="2"/>
  <c r="I53" i="2" s="1"/>
  <c r="H52" i="2"/>
  <c r="H53" i="2" s="1"/>
  <c r="G52" i="2"/>
  <c r="G53" i="2" s="1"/>
  <c r="F52" i="2"/>
  <c r="E52" i="2"/>
  <c r="D52" i="2"/>
  <c r="C52" i="2"/>
  <c r="C53" i="2" s="1"/>
  <c r="B52" i="2"/>
  <c r="B53" i="2" s="1"/>
  <c r="K51" i="2"/>
  <c r="J51" i="2"/>
  <c r="J54" i="2" s="1"/>
  <c r="I51" i="2"/>
  <c r="I54" i="2" s="1"/>
  <c r="H51" i="2"/>
  <c r="H54" i="2" s="1"/>
  <c r="G51" i="2"/>
  <c r="G54" i="2" s="1"/>
  <c r="F51" i="2"/>
  <c r="F54" i="2" s="1"/>
  <c r="E51" i="2"/>
  <c r="E54" i="2" s="1"/>
  <c r="D51" i="2"/>
  <c r="C51" i="2"/>
  <c r="B51" i="2"/>
  <c r="M42" i="2"/>
  <c r="K42" i="2"/>
  <c r="J42" i="2"/>
  <c r="I42" i="2"/>
  <c r="H42" i="2"/>
  <c r="G42" i="2"/>
  <c r="F42" i="2"/>
  <c r="E42" i="2"/>
  <c r="D42" i="2"/>
  <c r="C42" i="2"/>
  <c r="B42" i="2"/>
  <c r="M41" i="2"/>
  <c r="F41" i="2"/>
  <c r="E41" i="2"/>
  <c r="J40" i="2"/>
  <c r="I40" i="2"/>
  <c r="H40" i="2"/>
  <c r="E40" i="2"/>
  <c r="D40" i="2"/>
  <c r="C40" i="2"/>
  <c r="K39" i="2"/>
  <c r="K40" i="2" s="1"/>
  <c r="J39" i="2"/>
  <c r="I39" i="2"/>
  <c r="H39" i="2"/>
  <c r="G39" i="2"/>
  <c r="G40" i="2" s="1"/>
  <c r="F39" i="2"/>
  <c r="F40" i="2" s="1"/>
  <c r="E39" i="2"/>
  <c r="D39" i="2"/>
  <c r="C39" i="2"/>
  <c r="B39" i="2"/>
  <c r="B40" i="2" s="1"/>
  <c r="K38" i="2"/>
  <c r="K41" i="2" s="1"/>
  <c r="J38" i="2"/>
  <c r="J41" i="2" s="1"/>
  <c r="I38" i="2"/>
  <c r="I41" i="2" s="1"/>
  <c r="H38" i="2"/>
  <c r="G38" i="2"/>
  <c r="F38" i="2"/>
  <c r="E38" i="2"/>
  <c r="D38" i="2"/>
  <c r="D41" i="2" s="1"/>
  <c r="C38" i="2"/>
  <c r="C41" i="2" s="1"/>
  <c r="B38" i="2"/>
  <c r="B41" i="2" s="1"/>
  <c r="M29" i="2"/>
  <c r="K29" i="2"/>
  <c r="J29" i="2"/>
  <c r="I29" i="2"/>
  <c r="H29" i="2"/>
  <c r="G29" i="2"/>
  <c r="F29" i="2"/>
  <c r="E29" i="2"/>
  <c r="D29" i="2"/>
  <c r="C29" i="2"/>
  <c r="B29" i="2"/>
  <c r="M28" i="2"/>
  <c r="I27" i="2"/>
  <c r="H27" i="2"/>
  <c r="G27" i="2"/>
  <c r="B27" i="2"/>
  <c r="K26" i="2"/>
  <c r="K27" i="2" s="1"/>
  <c r="J26" i="2"/>
  <c r="J27" i="2" s="1"/>
  <c r="I26" i="2"/>
  <c r="H26" i="2"/>
  <c r="G26" i="2"/>
  <c r="F26" i="2"/>
  <c r="F27" i="2" s="1"/>
  <c r="E26" i="2"/>
  <c r="E27" i="2" s="1"/>
  <c r="D26" i="2"/>
  <c r="D27" i="2" s="1"/>
  <c r="C26" i="2"/>
  <c r="C27" i="2" s="1"/>
  <c r="B26" i="2"/>
  <c r="K25" i="2"/>
  <c r="J25" i="2"/>
  <c r="I25" i="2"/>
  <c r="H25" i="2"/>
  <c r="G25" i="2"/>
  <c r="G28" i="2" s="1"/>
  <c r="F25" i="2"/>
  <c r="F28" i="2" s="1"/>
  <c r="E25" i="2"/>
  <c r="E28" i="2" s="1"/>
  <c r="D25" i="2"/>
  <c r="D28" i="2" s="1"/>
  <c r="C25" i="2"/>
  <c r="C28" i="2" s="1"/>
  <c r="B25" i="2"/>
  <c r="B28" i="2" s="1"/>
  <c r="H15" i="2"/>
  <c r="G15" i="2"/>
  <c r="F15" i="2"/>
  <c r="C15" i="2"/>
  <c r="B15" i="2"/>
  <c r="K14" i="2"/>
  <c r="K15" i="2" s="1"/>
  <c r="J14" i="2"/>
  <c r="J15" i="2" s="1"/>
  <c r="I14" i="2"/>
  <c r="I15" i="2" s="1"/>
  <c r="H14" i="2"/>
  <c r="G14" i="2"/>
  <c r="F14" i="2"/>
  <c r="E14" i="2"/>
  <c r="E15" i="2" s="1"/>
  <c r="D14" i="2"/>
  <c r="D15" i="2" s="1"/>
  <c r="C14" i="2"/>
  <c r="B14" i="2"/>
  <c r="K13" i="2"/>
  <c r="K67" i="2" s="1"/>
  <c r="J13" i="2"/>
  <c r="J28" i="2" s="1"/>
  <c r="I13" i="2"/>
  <c r="I67" i="2" s="1"/>
  <c r="H13" i="2"/>
  <c r="H67" i="2" s="1"/>
  <c r="G13" i="2"/>
  <c r="G41" i="2" s="1"/>
  <c r="F13" i="2"/>
  <c r="E13" i="2"/>
  <c r="D13" i="2"/>
  <c r="D54" i="2" s="1"/>
  <c r="C13" i="2"/>
  <c r="C54" i="2" s="1"/>
  <c r="B13" i="2"/>
  <c r="J67" i="2" l="1"/>
  <c r="K28" i="2"/>
  <c r="H41" i="2"/>
  <c r="K54" i="2"/>
  <c r="G67" i="2"/>
  <c r="I28" i="2"/>
  <c r="H28" i="2"/>
  <c r="M64" i="1" l="1"/>
  <c r="K64" i="1"/>
  <c r="J64" i="1"/>
  <c r="I64" i="1"/>
  <c r="H64" i="1"/>
  <c r="G64" i="1"/>
  <c r="F64" i="1"/>
  <c r="E64" i="1"/>
  <c r="D64" i="1"/>
  <c r="C64" i="1"/>
  <c r="B64" i="1"/>
  <c r="M63" i="1"/>
  <c r="K62" i="1"/>
  <c r="H62" i="1"/>
  <c r="G62" i="1"/>
  <c r="D62" i="1"/>
  <c r="C62" i="1"/>
  <c r="K61" i="1"/>
  <c r="J61" i="1"/>
  <c r="J62" i="1" s="1"/>
  <c r="I61" i="1"/>
  <c r="I62" i="1" s="1"/>
  <c r="H61" i="1"/>
  <c r="G61" i="1"/>
  <c r="F61" i="1"/>
  <c r="F62" i="1" s="1"/>
  <c r="E61" i="1"/>
  <c r="E62" i="1" s="1"/>
  <c r="D61" i="1"/>
  <c r="C61" i="1"/>
  <c r="B61" i="1"/>
  <c r="B62" i="1" s="1"/>
  <c r="K60" i="1"/>
  <c r="K63" i="1" s="1"/>
  <c r="J60" i="1"/>
  <c r="J63" i="1" s="1"/>
  <c r="I60" i="1"/>
  <c r="H60" i="1"/>
  <c r="H63" i="1" s="1"/>
  <c r="G60" i="1"/>
  <c r="G63" i="1" s="1"/>
  <c r="F60" i="1"/>
  <c r="E60" i="1"/>
  <c r="D60" i="1"/>
  <c r="D63" i="1" s="1"/>
  <c r="C60" i="1"/>
  <c r="C63" i="1" s="1"/>
  <c r="B60" i="1"/>
  <c r="B63" i="1" s="1"/>
  <c r="M51" i="1"/>
  <c r="K51" i="1"/>
  <c r="J51" i="1"/>
  <c r="I51" i="1"/>
  <c r="H51" i="1"/>
  <c r="G51" i="1"/>
  <c r="F51" i="1"/>
  <c r="E51" i="1"/>
  <c r="D51" i="1"/>
  <c r="C51" i="1"/>
  <c r="B51" i="1"/>
  <c r="M50" i="1"/>
  <c r="K49" i="1"/>
  <c r="H49" i="1"/>
  <c r="G49" i="1"/>
  <c r="C49" i="1"/>
  <c r="K48" i="1"/>
  <c r="J48" i="1"/>
  <c r="J49" i="1" s="1"/>
  <c r="I48" i="1"/>
  <c r="I49" i="1" s="1"/>
  <c r="H48" i="1"/>
  <c r="G48" i="1"/>
  <c r="F48" i="1"/>
  <c r="F49" i="1" s="1"/>
  <c r="E48" i="1"/>
  <c r="E49" i="1" s="1"/>
  <c r="D48" i="1"/>
  <c r="D49" i="1" s="1"/>
  <c r="C48" i="1"/>
  <c r="B48" i="1"/>
  <c r="B49" i="1" s="1"/>
  <c r="K47" i="1"/>
  <c r="K50" i="1" s="1"/>
  <c r="J47" i="1"/>
  <c r="I47" i="1"/>
  <c r="H47" i="1"/>
  <c r="H50" i="1" s="1"/>
  <c r="G47" i="1"/>
  <c r="G50" i="1" s="1"/>
  <c r="F47" i="1"/>
  <c r="E47" i="1"/>
  <c r="D47" i="1"/>
  <c r="D50" i="1" s="1"/>
  <c r="C47" i="1"/>
  <c r="C50" i="1" s="1"/>
  <c r="B47" i="1"/>
  <c r="B50" i="1" s="1"/>
  <c r="M37" i="1"/>
  <c r="K37" i="1"/>
  <c r="J37" i="1"/>
  <c r="I37" i="1"/>
  <c r="H37" i="1"/>
  <c r="G37" i="1"/>
  <c r="F37" i="1"/>
  <c r="E37" i="1"/>
  <c r="D37" i="1"/>
  <c r="C37" i="1"/>
  <c r="B37" i="1"/>
  <c r="M36" i="1"/>
  <c r="K35" i="1"/>
  <c r="G35" i="1"/>
  <c r="D35" i="1"/>
  <c r="C35" i="1"/>
  <c r="K34" i="1"/>
  <c r="J34" i="1"/>
  <c r="J35" i="1" s="1"/>
  <c r="I34" i="1"/>
  <c r="I35" i="1" s="1"/>
  <c r="H34" i="1"/>
  <c r="H35" i="1" s="1"/>
  <c r="G34" i="1"/>
  <c r="F34" i="1"/>
  <c r="F35" i="1" s="1"/>
  <c r="E34" i="1"/>
  <c r="E35" i="1" s="1"/>
  <c r="D34" i="1"/>
  <c r="C34" i="1"/>
  <c r="B34" i="1"/>
  <c r="B35" i="1" s="1"/>
  <c r="K33" i="1"/>
  <c r="K36" i="1" s="1"/>
  <c r="J33" i="1"/>
  <c r="I33" i="1"/>
  <c r="H33" i="1"/>
  <c r="H36" i="1" s="1"/>
  <c r="G33" i="1"/>
  <c r="G36" i="1" s="1"/>
  <c r="F33" i="1"/>
  <c r="F36" i="1" s="1"/>
  <c r="E33" i="1"/>
  <c r="D33" i="1"/>
  <c r="D36" i="1" s="1"/>
  <c r="C33" i="1"/>
  <c r="C36" i="1" s="1"/>
  <c r="B33" i="1"/>
  <c r="M24" i="1"/>
  <c r="K24" i="1"/>
  <c r="J24" i="1"/>
  <c r="I24" i="1"/>
  <c r="H24" i="1"/>
  <c r="G24" i="1"/>
  <c r="F24" i="1"/>
  <c r="E24" i="1"/>
  <c r="D24" i="1"/>
  <c r="C24" i="1"/>
  <c r="B24" i="1"/>
  <c r="M23" i="1"/>
  <c r="K22" i="1"/>
  <c r="H22" i="1"/>
  <c r="G22" i="1"/>
  <c r="D22" i="1"/>
  <c r="C22" i="1"/>
  <c r="K21" i="1"/>
  <c r="J21" i="1"/>
  <c r="J22" i="1" s="1"/>
  <c r="I21" i="1"/>
  <c r="I22" i="1" s="1"/>
  <c r="H21" i="1"/>
  <c r="G21" i="1"/>
  <c r="F21" i="1"/>
  <c r="F22" i="1" s="1"/>
  <c r="E21" i="1"/>
  <c r="E22" i="1" s="1"/>
  <c r="D21" i="1"/>
  <c r="C21" i="1"/>
  <c r="B21" i="1"/>
  <c r="B22" i="1" s="1"/>
  <c r="K20" i="1"/>
  <c r="K23" i="1" s="1"/>
  <c r="J20" i="1"/>
  <c r="J23" i="1" s="1"/>
  <c r="I20" i="1"/>
  <c r="H20" i="1"/>
  <c r="H23" i="1" s="1"/>
  <c r="G20" i="1"/>
  <c r="G23" i="1" s="1"/>
  <c r="F20" i="1"/>
  <c r="E20" i="1"/>
  <c r="D20" i="1"/>
  <c r="C20" i="1"/>
  <c r="C23" i="1" s="1"/>
  <c r="B20" i="1"/>
  <c r="J10" i="1"/>
  <c r="I10" i="1"/>
  <c r="E10" i="1"/>
  <c r="B10" i="1"/>
  <c r="K9" i="1"/>
  <c r="K10" i="1" s="1"/>
  <c r="J9" i="1"/>
  <c r="I9" i="1"/>
  <c r="H9" i="1"/>
  <c r="H10" i="1" s="1"/>
  <c r="G9" i="1"/>
  <c r="G10" i="1" s="1"/>
  <c r="F9" i="1"/>
  <c r="F10" i="1" s="1"/>
  <c r="E9" i="1"/>
  <c r="D9" i="1"/>
  <c r="D10" i="1" s="1"/>
  <c r="C9" i="1"/>
  <c r="C10" i="1" s="1"/>
  <c r="B9" i="1"/>
  <c r="K8" i="1"/>
  <c r="J8" i="1"/>
  <c r="J50" i="1" s="1"/>
  <c r="I8" i="1"/>
  <c r="I50" i="1" s="1"/>
  <c r="H8" i="1"/>
  <c r="G8" i="1"/>
  <c r="F8" i="1"/>
  <c r="F23" i="1" s="1"/>
  <c r="E8" i="1"/>
  <c r="E63" i="1" s="1"/>
  <c r="D8" i="1"/>
  <c r="D23" i="1" s="1"/>
  <c r="C8" i="1"/>
  <c r="B8" i="1"/>
  <c r="B36" i="1" s="1"/>
  <c r="I63" i="1" l="1"/>
  <c r="E23" i="1"/>
  <c r="I23" i="1"/>
  <c r="E36" i="1"/>
  <c r="I36" i="1"/>
  <c r="B23" i="1"/>
  <c r="J36" i="1"/>
  <c r="F50" i="1"/>
  <c r="E50" i="1"/>
  <c r="F63" i="1"/>
</calcChain>
</file>

<file path=xl/sharedStrings.xml><?xml version="1.0" encoding="utf-8"?>
<sst xmlns="http://schemas.openxmlformats.org/spreadsheetml/2006/main" count="383" uniqueCount="83">
  <si>
    <t>Group</t>
  </si>
  <si>
    <t>TV</t>
  </si>
  <si>
    <t>BV</t>
  </si>
  <si>
    <t>BV/TV</t>
  </si>
  <si>
    <t>Conn. D</t>
  </si>
  <si>
    <t>SMI</t>
  </si>
  <si>
    <t>Tb.N</t>
  </si>
  <si>
    <t>Tb.Th</t>
  </si>
  <si>
    <t>Tb.SP</t>
  </si>
  <si>
    <t>TV.D</t>
  </si>
  <si>
    <t>BV.D</t>
  </si>
  <si>
    <t>Reso.</t>
  </si>
  <si>
    <t>NPD</t>
  </si>
  <si>
    <t>[mm³]</t>
  </si>
  <si>
    <t>[1]</t>
  </si>
  <si>
    <t>[1/mm³]</t>
  </si>
  <si>
    <t>[1/mm]</t>
  </si>
  <si>
    <t>[mm]</t>
  </si>
  <si>
    <t>[mg HA/ccm]</t>
  </si>
  <si>
    <t>[µm]</t>
  </si>
  <si>
    <t>N1RFT</t>
  </si>
  <si>
    <t>N2RFT</t>
  </si>
  <si>
    <t>N3RFT</t>
  </si>
  <si>
    <t>N4RFT</t>
  </si>
  <si>
    <t>N5RFT</t>
  </si>
  <si>
    <t>AVERAGE</t>
  </si>
  <si>
    <t>STDEV</t>
  </si>
  <si>
    <t>Standard Error of the Mean</t>
  </si>
  <si>
    <t>Groups</t>
  </si>
  <si>
    <t>Weight (g)</t>
  </si>
  <si>
    <t>LPD</t>
  </si>
  <si>
    <t>at take down</t>
  </si>
  <si>
    <t>L1RFT</t>
  </si>
  <si>
    <t>L2RFT</t>
  </si>
  <si>
    <t>L3RFT</t>
  </si>
  <si>
    <t>L4RFT</t>
  </si>
  <si>
    <t>L5RFT</t>
  </si>
  <si>
    <t>% Change</t>
  </si>
  <si>
    <t>T-TEST</t>
  </si>
  <si>
    <t>LPD-NPD</t>
  </si>
  <si>
    <t>LN1-RFT</t>
  </si>
  <si>
    <t>LN2-RFT</t>
  </si>
  <si>
    <t>LN3-RFT</t>
  </si>
  <si>
    <t>LN4-RFT</t>
  </si>
  <si>
    <t>LN5-RFT</t>
  </si>
  <si>
    <t>HPD</t>
  </si>
  <si>
    <t>H1 RFT</t>
  </si>
  <si>
    <t>H2 RFT</t>
  </si>
  <si>
    <t>H3 RFT</t>
  </si>
  <si>
    <t>H4 RFT</t>
  </si>
  <si>
    <t>H5 RFT</t>
  </si>
  <si>
    <t>HPD-NPD</t>
  </si>
  <si>
    <t>HN1 RFT</t>
  </si>
  <si>
    <t>HN2 RFT</t>
  </si>
  <si>
    <t>HN3 RFT</t>
  </si>
  <si>
    <t>HN4 RFT</t>
  </si>
  <si>
    <t>HN5 RFT</t>
  </si>
  <si>
    <t>N</t>
  </si>
  <si>
    <t>L</t>
  </si>
  <si>
    <t>H</t>
  </si>
  <si>
    <t>LN</t>
  </si>
  <si>
    <t>HN</t>
  </si>
  <si>
    <t>Bone Volume over Total Volume</t>
  </si>
  <si>
    <t> Trabecular Thickness (Tb.Th)</t>
  </si>
  <si>
    <t>5 week Female Pi diet study - LaC study</t>
  </si>
  <si>
    <t>Implant</t>
  </si>
  <si>
    <t>scans @  235 slices</t>
  </si>
  <si>
    <t>Analysis 100 slices</t>
  </si>
  <si>
    <t>MATURE C57 Mice</t>
  </si>
  <si>
    <t>HPD+ VitD</t>
  </si>
  <si>
    <t>H1 VitD RFT</t>
  </si>
  <si>
    <t>H2 vitD RFT</t>
  </si>
  <si>
    <t>H3 Vit D RFT</t>
  </si>
  <si>
    <t>H4 VitD RFT</t>
  </si>
  <si>
    <t>H5 VitD RFT</t>
  </si>
  <si>
    <t>HPD+ laC</t>
  </si>
  <si>
    <t>H1 LaC RFT</t>
  </si>
  <si>
    <t>H2 LaC  RFT</t>
  </si>
  <si>
    <t>H3 LaC RFT</t>
  </si>
  <si>
    <t>H4 LaC RFT</t>
  </si>
  <si>
    <t>H5 LaC RFT</t>
  </si>
  <si>
    <t>H VitD</t>
  </si>
  <si>
    <t>H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</si>
</sst>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FF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0000FF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0070C0"/>
      <name val="Calibri"/>
      <family val="2"/>
      <scheme val="minor"/>
    </font>
    <font>
      <b/>
      <sz val="8"/>
      <color rgb="FFFF0000"/>
      <name val="Arial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color rgb="FF0070C0"/>
      <name val="Arial"/>
      <family val="2"/>
    </font>
    <font>
      <b/>
      <sz val="11"/>
      <color rgb="FFCC00FF"/>
      <name val="Calibri"/>
      <family val="2"/>
      <scheme val="minor"/>
    </font>
    <font>
      <b/>
      <sz val="8"/>
      <color rgb="FF0070C0"/>
      <name val="Arial"/>
      <family val="2"/>
    </font>
    <font>
      <b/>
      <sz val="10"/>
      <color rgb="FF0000FF"/>
      <name val="Arial"/>
      <family val="2"/>
    </font>
    <font>
      <sz val="8"/>
      <color rgb="FF444444"/>
      <name val="Arial"/>
      <family val="2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89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4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164" fontId="18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5" fontId="11" fillId="2" borderId="1" xfId="0" applyNumberFormat="1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165" fontId="11" fillId="3" borderId="1" xfId="0" applyNumberFormat="1" applyFont="1" applyFill="1" applyBorder="1" applyAlignment="1">
      <alignment horizontal="center"/>
    </xf>
    <xf numFmtId="164" fontId="19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164" fontId="21" fillId="2" borderId="1" xfId="0" applyNumberFormat="1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6" fontId="10" fillId="2" borderId="1" xfId="0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/>
    <xf numFmtId="0" fontId="0" fillId="0" borderId="0" xfId="0" applyAlignment="1">
      <alignment horizontal="right"/>
    </xf>
    <xf numFmtId="0" fontId="24" fillId="0" borderId="0" xfId="0" applyFont="1"/>
    <xf numFmtId="0" fontId="25" fillId="0" borderId="1" xfId="0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15" fillId="4" borderId="1" xfId="0" applyNumberFormat="1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4" fillId="0" borderId="0" xfId="0" applyFont="1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7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Bone Volume over Total Volume (BV/TV)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 Week Femurs'!$O$3</c:f>
              <c:strCache>
                <c:ptCount val="1"/>
                <c:pt idx="0">
                  <c:v>Bone Volume over Total 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 Week Femurs'!$N$4:$N$8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LN</c:v>
                </c:pt>
                <c:pt idx="3">
                  <c:v>H</c:v>
                </c:pt>
                <c:pt idx="4">
                  <c:v>HN</c:v>
                </c:pt>
              </c:strCache>
            </c:strRef>
          </c:cat>
          <c:val>
            <c:numRef>
              <c:f>'20 Week Femurs'!$O$4:$O$8</c:f>
              <c:numCache>
                <c:formatCode>General</c:formatCode>
                <c:ptCount val="5"/>
                <c:pt idx="0">
                  <c:v>0.14028000000000002</c:v>
                </c:pt>
                <c:pt idx="1">
                  <c:v>0.22471999999999998</c:v>
                </c:pt>
                <c:pt idx="2">
                  <c:v>0.18106</c:v>
                </c:pt>
                <c:pt idx="3">
                  <c:v>0.13</c:v>
                </c:pt>
                <c:pt idx="4">
                  <c:v>0.15049999999999999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2-4BD3-B956-4D3A2CE54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499984"/>
        <c:axId val="895593312"/>
      </c:barChart>
      <c:catAx>
        <c:axId val="72949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93312"/>
        <c:crosses val="autoZero"/>
        <c:auto val="1"/>
        <c:lblAlgn val="ctr"/>
        <c:lblOffset val="100"/>
        <c:noMultiLvlLbl val="0"/>
      </c:catAx>
      <c:valAx>
        <c:axId val="89559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49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 Week Femurs'!$R$3</c:f>
              <c:strCache>
                <c:ptCount val="1"/>
                <c:pt idx="0">
                  <c:v> Trabecular Thickness (Tb.Th)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 Week Femurs'!$Q$4:$Q$8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LN</c:v>
                </c:pt>
                <c:pt idx="3">
                  <c:v>H</c:v>
                </c:pt>
                <c:pt idx="4">
                  <c:v>HN</c:v>
                </c:pt>
              </c:strCache>
            </c:strRef>
          </c:cat>
          <c:val>
            <c:numRef>
              <c:f>'20 Week Femurs'!$R$4:$R$8</c:f>
              <c:numCache>
                <c:formatCode>General</c:formatCode>
                <c:ptCount val="5"/>
                <c:pt idx="0">
                  <c:v>4.4060000000000002E-2</c:v>
                </c:pt>
                <c:pt idx="1">
                  <c:v>4.9280000000000004E-2</c:v>
                </c:pt>
                <c:pt idx="2">
                  <c:v>4.9620000000000004E-2</c:v>
                </c:pt>
                <c:pt idx="3">
                  <c:v>4.4859999999999997E-2</c:v>
                </c:pt>
                <c:pt idx="4">
                  <c:v>5.1220000000000002E-2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D-40A3-8896-9E8DF8D8D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371520"/>
        <c:axId val="895612864"/>
      </c:barChart>
      <c:catAx>
        <c:axId val="89537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12864"/>
        <c:crosses val="autoZero"/>
        <c:auto val="1"/>
        <c:lblAlgn val="ctr"/>
        <c:lblOffset val="100"/>
        <c:noMultiLvlLbl val="0"/>
      </c:catAx>
      <c:valAx>
        <c:axId val="8956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 Week Femurs'!$U$3</c:f>
              <c:strCache>
                <c:ptCount val="1"/>
                <c:pt idx="0">
                  <c:v>BV.D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 Week Femurs'!$T$4:$T$8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LN</c:v>
                </c:pt>
                <c:pt idx="3">
                  <c:v>H</c:v>
                </c:pt>
                <c:pt idx="4">
                  <c:v>HN</c:v>
                </c:pt>
              </c:strCache>
            </c:strRef>
          </c:cat>
          <c:val>
            <c:numRef>
              <c:f>'20 Week Femurs'!$U$4:$U$8</c:f>
              <c:numCache>
                <c:formatCode>General</c:formatCode>
                <c:ptCount val="5"/>
                <c:pt idx="0">
                  <c:v>911.5136399999999</c:v>
                </c:pt>
                <c:pt idx="1">
                  <c:v>939.11292000000014</c:v>
                </c:pt>
                <c:pt idx="2">
                  <c:v>920.53579999999999</c:v>
                </c:pt>
                <c:pt idx="3">
                  <c:v>908.59203999999988</c:v>
                </c:pt>
                <c:pt idx="4">
                  <c:v>924.74367999999993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F-49BE-A004-E18BCB677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477152"/>
        <c:axId val="895609536"/>
      </c:barChart>
      <c:catAx>
        <c:axId val="72947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09536"/>
        <c:crosses val="autoZero"/>
        <c:auto val="1"/>
        <c:lblAlgn val="ctr"/>
        <c:lblOffset val="100"/>
        <c:noMultiLvlLbl val="0"/>
      </c:catAx>
      <c:valAx>
        <c:axId val="8956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47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week Female LaC'!$P$5</c:f>
              <c:strCache>
                <c:ptCount val="1"/>
                <c:pt idx="0">
                  <c:v>BV/TV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week Female LaC'!$O$6:$O$10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H</c:v>
                </c:pt>
                <c:pt idx="3">
                  <c:v>H VitD</c:v>
                </c:pt>
                <c:pt idx="4">
                  <c:v>H LaC</c:v>
                </c:pt>
              </c:strCache>
            </c:strRef>
          </c:cat>
          <c:val>
            <c:numRef>
              <c:f>'5 week Female LaC'!$P$6:$P$10</c:f>
              <c:numCache>
                <c:formatCode>General</c:formatCode>
                <c:ptCount val="5"/>
                <c:pt idx="0">
                  <c:v>7.4439999999999992E-2</c:v>
                </c:pt>
                <c:pt idx="1">
                  <c:v>0.14238000000000001</c:v>
                </c:pt>
                <c:pt idx="2">
                  <c:v>7.8240000000000004E-2</c:v>
                </c:pt>
                <c:pt idx="3">
                  <c:v>0.15458</c:v>
                </c:pt>
                <c:pt idx="4">
                  <c:v>7.5899999999999995E-2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1-4844-AB12-26DF5568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940272"/>
        <c:axId val="902599712"/>
      </c:barChart>
      <c:catAx>
        <c:axId val="9529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99712"/>
        <c:crosses val="autoZero"/>
        <c:auto val="1"/>
        <c:lblAlgn val="ctr"/>
        <c:lblOffset val="100"/>
        <c:noMultiLvlLbl val="0"/>
      </c:catAx>
      <c:valAx>
        <c:axId val="9025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week Female LaC'!$R$5</c:f>
              <c:strCache>
                <c:ptCount val="1"/>
                <c:pt idx="0">
                  <c:v>Tb.Th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week Female LaC'!$Q$6:$Q$10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H</c:v>
                </c:pt>
                <c:pt idx="3">
                  <c:v>H VitD</c:v>
                </c:pt>
                <c:pt idx="4">
                  <c:v>H LaC</c:v>
                </c:pt>
              </c:strCache>
            </c:strRef>
          </c:cat>
          <c:val>
            <c:numRef>
              <c:f>'5 week Female LaC'!$R$6:$R$10</c:f>
              <c:numCache>
                <c:formatCode>General</c:formatCode>
                <c:ptCount val="5"/>
                <c:pt idx="0">
                  <c:v>3.6819999999999999E-2</c:v>
                </c:pt>
                <c:pt idx="1">
                  <c:v>4.3400000000000001E-2</c:v>
                </c:pt>
                <c:pt idx="2">
                  <c:v>3.5600000000000007E-2</c:v>
                </c:pt>
                <c:pt idx="3">
                  <c:v>3.2960000000000003E-2</c:v>
                </c:pt>
                <c:pt idx="4">
                  <c:v>3.3999999999999996E-2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D-403D-A9FF-9420E8DA0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682816"/>
        <c:axId val="946605120"/>
      </c:barChart>
      <c:catAx>
        <c:axId val="9056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05120"/>
        <c:crosses val="autoZero"/>
        <c:auto val="1"/>
        <c:lblAlgn val="ctr"/>
        <c:lblOffset val="100"/>
        <c:noMultiLvlLbl val="0"/>
      </c:catAx>
      <c:valAx>
        <c:axId val="9466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68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week Female LaC'!$T$5</c:f>
              <c:strCache>
                <c:ptCount val="1"/>
                <c:pt idx="0">
                  <c:v>BV.D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 week Female LaC'!$S$6:$S$10</c:f>
              <c:strCache>
                <c:ptCount val="5"/>
                <c:pt idx="0">
                  <c:v>N</c:v>
                </c:pt>
                <c:pt idx="1">
                  <c:v>L</c:v>
                </c:pt>
                <c:pt idx="2">
                  <c:v>H</c:v>
                </c:pt>
                <c:pt idx="3">
                  <c:v>H VitD</c:v>
                </c:pt>
                <c:pt idx="4">
                  <c:v>H LaC</c:v>
                </c:pt>
              </c:strCache>
            </c:strRef>
          </c:cat>
          <c:val>
            <c:numRef>
              <c:f>'5 week Female LaC'!$T$6:$T$10</c:f>
              <c:numCache>
                <c:formatCode>General</c:formatCode>
                <c:ptCount val="5"/>
                <c:pt idx="0">
                  <c:v>900.65381999999988</c:v>
                </c:pt>
                <c:pt idx="1">
                  <c:v>723.15958000000001</c:v>
                </c:pt>
                <c:pt idx="2">
                  <c:v>897.49324000000001</c:v>
                </c:pt>
                <c:pt idx="3">
                  <c:v>893.78140000000008</c:v>
                </c:pt>
                <c:pt idx="4">
                  <c:v>886.83580000000006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7-4596-91FB-F1551D5AA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507088"/>
        <c:axId val="730694896"/>
      </c:barChart>
      <c:catAx>
        <c:axId val="81750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94896"/>
        <c:crosses val="autoZero"/>
        <c:auto val="1"/>
        <c:lblAlgn val="ctr"/>
        <c:lblOffset val="100"/>
        <c:noMultiLvlLbl val="0"/>
      </c:catAx>
      <c:valAx>
        <c:axId val="7306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0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8</xdr:row>
      <xdr:rowOff>106680</xdr:rowOff>
    </xdr:from>
    <xdr:to>
      <xdr:col>21</xdr:col>
      <xdr:colOff>419100</xdr:colOff>
      <xdr:row>23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667D99-0D91-4A16-8B39-E687545FA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251460</xdr:colOff>
      <xdr:row>24</xdr:row>
      <xdr:rowOff>76200</xdr:rowOff>
    </xdr:from>
    <xdr:to>
      <xdr:col>21</xdr:col>
      <xdr:colOff>556260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BD2A8-1499-4A1F-A279-91DE2A106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350520</xdr:colOff>
      <xdr:row>40</xdr:row>
      <xdr:rowOff>7620</xdr:rowOff>
    </xdr:from>
    <xdr:to>
      <xdr:col>22</xdr:col>
      <xdr:colOff>45720</xdr:colOff>
      <xdr:row>55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112391-1D38-47B0-ADAF-3148E965E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11</xdr:row>
      <xdr:rowOff>22860</xdr:rowOff>
    </xdr:from>
    <xdr:to>
      <xdr:col>21</xdr:col>
      <xdr:colOff>144780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9CF71-80B4-4BAA-BCDB-B90DC738D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449580</xdr:colOff>
      <xdr:row>26</xdr:row>
      <xdr:rowOff>114300</xdr:rowOff>
    </xdr:from>
    <xdr:to>
      <xdr:col>21</xdr:col>
      <xdr:colOff>144780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CEBB3-99CC-4E98-AF8F-CC6BD4A9B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419100</xdr:colOff>
      <xdr:row>42</xdr:row>
      <xdr:rowOff>60960</xdr:rowOff>
    </xdr:from>
    <xdr:to>
      <xdr:col>21</xdr:col>
      <xdr:colOff>114300</xdr:colOff>
      <xdr:row>57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406B75-C439-4533-9547-9B3217E48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A6C-3E2E-452F-BDC2-8A1C7A7DC214}">
  <dimension ref="A1:U64"/>
  <sheetViews>
    <sheetView topLeftCell="B1" workbookViewId="0">
      <selection activeCell="W8" sqref="W8"/>
    </sheetView>
  </sheetViews>
  <sheetFormatPr defaultRowHeight="14.4" x14ac:dyDescent="0.3"/>
  <cols>
    <col min="1" max="1" width="25.21875" bestFit="1" customWidth="1"/>
  </cols>
  <sheetData>
    <row r="1" spans="1: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21" x14ac:dyDescent="0.3">
      <c r="A2" s="3" t="s">
        <v>12</v>
      </c>
      <c r="B2" s="4" t="s">
        <v>13</v>
      </c>
      <c r="C2" s="5" t="s">
        <v>13</v>
      </c>
      <c r="D2" s="5" t="s">
        <v>14</v>
      </c>
      <c r="E2" s="5" t="s">
        <v>15</v>
      </c>
      <c r="F2" s="5" t="s">
        <v>14</v>
      </c>
      <c r="G2" s="5" t="s">
        <v>16</v>
      </c>
      <c r="H2" s="5" t="s">
        <v>17</v>
      </c>
      <c r="I2" s="5" t="s">
        <v>17</v>
      </c>
      <c r="J2" s="5" t="s">
        <v>18</v>
      </c>
      <c r="K2" s="5" t="s">
        <v>18</v>
      </c>
      <c r="L2" s="5" t="s">
        <v>19</v>
      </c>
      <c r="M2" s="1"/>
    </row>
    <row r="3" spans="1:21" x14ac:dyDescent="0.3">
      <c r="A3" s="6" t="s">
        <v>20</v>
      </c>
      <c r="B3" s="7">
        <v>1.7867</v>
      </c>
      <c r="C3" s="7">
        <v>0.20760000000000001</v>
      </c>
      <c r="D3" s="7">
        <v>0.1162</v>
      </c>
      <c r="E3" s="7">
        <v>142.15940000000001</v>
      </c>
      <c r="F3" s="7">
        <v>1.6955</v>
      </c>
      <c r="G3" s="7">
        <v>4.1890000000000001</v>
      </c>
      <c r="H3" s="7">
        <v>4.2500000000000003E-2</v>
      </c>
      <c r="I3" s="7">
        <v>0.22989999999999999</v>
      </c>
      <c r="J3" s="7">
        <v>89.489599999999996</v>
      </c>
      <c r="K3" s="7">
        <v>903.68589999999995</v>
      </c>
      <c r="L3" s="8">
        <v>6</v>
      </c>
      <c r="M3" s="9"/>
      <c r="O3" s="47" t="s">
        <v>62</v>
      </c>
      <c r="R3" s="47" t="s">
        <v>63</v>
      </c>
      <c r="S3" s="47"/>
      <c r="U3" t="s">
        <v>10</v>
      </c>
    </row>
    <row r="4" spans="1:21" x14ac:dyDescent="0.3">
      <c r="A4" s="6" t="s">
        <v>21</v>
      </c>
      <c r="B4" s="7">
        <v>1.6467000000000001</v>
      </c>
      <c r="C4" s="7">
        <v>0.26590000000000003</v>
      </c>
      <c r="D4" s="7">
        <v>0.1615</v>
      </c>
      <c r="E4" s="7">
        <v>175.9547</v>
      </c>
      <c r="F4" s="7">
        <v>1.3722000000000001</v>
      </c>
      <c r="G4" s="7">
        <v>4.4713000000000003</v>
      </c>
      <c r="H4" s="7">
        <v>4.9200000000000001E-2</v>
      </c>
      <c r="I4" s="7">
        <v>0.21510000000000001</v>
      </c>
      <c r="J4" s="7">
        <v>136.71340000000001</v>
      </c>
      <c r="K4" s="7">
        <v>915.62959999999998</v>
      </c>
      <c r="L4" s="8">
        <v>6</v>
      </c>
      <c r="M4" s="9"/>
      <c r="N4" s="46" t="s">
        <v>57</v>
      </c>
      <c r="O4" s="46">
        <v>0.14028000000000002</v>
      </c>
      <c r="Q4" t="s">
        <v>57</v>
      </c>
      <c r="R4">
        <v>4.4060000000000002E-2</v>
      </c>
      <c r="T4" s="48" t="s">
        <v>57</v>
      </c>
      <c r="U4">
        <v>911.5136399999999</v>
      </c>
    </row>
    <row r="5" spans="1:21" x14ac:dyDescent="0.3">
      <c r="A5" s="6" t="s">
        <v>22</v>
      </c>
      <c r="B5" s="7">
        <v>1.708</v>
      </c>
      <c r="C5" s="7">
        <v>0.25929999999999997</v>
      </c>
      <c r="D5" s="7">
        <v>0.15179999999999999</v>
      </c>
      <c r="E5" s="7">
        <v>189.99029999999999</v>
      </c>
      <c r="F5" s="7">
        <v>1.3002</v>
      </c>
      <c r="G5" s="7">
        <v>4.4936999999999996</v>
      </c>
      <c r="H5" s="7">
        <v>4.5600000000000002E-2</v>
      </c>
      <c r="I5" s="7">
        <v>0.21609999999999999</v>
      </c>
      <c r="J5" s="7">
        <v>142.77709999999999</v>
      </c>
      <c r="K5" s="7">
        <v>920.95839999999998</v>
      </c>
      <c r="L5" s="8">
        <v>6</v>
      </c>
      <c r="M5" s="9"/>
      <c r="N5" s="46" t="s">
        <v>58</v>
      </c>
      <c r="O5" s="46">
        <v>0.22471999999999998</v>
      </c>
      <c r="Q5" t="s">
        <v>58</v>
      </c>
      <c r="R5">
        <v>4.9280000000000004E-2</v>
      </c>
      <c r="T5" s="48" t="s">
        <v>58</v>
      </c>
      <c r="U5">
        <v>939.11292000000014</v>
      </c>
    </row>
    <row r="6" spans="1:21" x14ac:dyDescent="0.3">
      <c r="A6" s="6" t="s">
        <v>23</v>
      </c>
      <c r="B6" s="7">
        <v>1.6613</v>
      </c>
      <c r="C6" s="7">
        <v>0.2195</v>
      </c>
      <c r="D6" s="7">
        <v>0.13220000000000001</v>
      </c>
      <c r="E6" s="7">
        <v>163.42930000000001</v>
      </c>
      <c r="F6" s="7">
        <v>1.2954000000000001</v>
      </c>
      <c r="G6" s="7">
        <v>4.2900999999999998</v>
      </c>
      <c r="H6" s="7">
        <v>4.19E-2</v>
      </c>
      <c r="I6" s="7">
        <v>0.22370000000000001</v>
      </c>
      <c r="J6" s="7">
        <v>72.7684</v>
      </c>
      <c r="K6" s="7">
        <v>911.77089999999998</v>
      </c>
      <c r="L6" s="8">
        <v>6</v>
      </c>
      <c r="M6" s="9"/>
      <c r="N6" s="46" t="s">
        <v>60</v>
      </c>
      <c r="O6" s="46">
        <v>0.18106</v>
      </c>
      <c r="Q6" t="s">
        <v>60</v>
      </c>
      <c r="R6">
        <v>4.9620000000000004E-2</v>
      </c>
      <c r="T6" s="48" t="s">
        <v>60</v>
      </c>
      <c r="U6">
        <v>920.53579999999999</v>
      </c>
    </row>
    <row r="7" spans="1:21" x14ac:dyDescent="0.3">
      <c r="A7" s="6" t="s">
        <v>24</v>
      </c>
      <c r="B7" s="7">
        <v>1.8873</v>
      </c>
      <c r="C7" s="7">
        <v>0.2636</v>
      </c>
      <c r="D7" s="7">
        <v>0.13969999999999999</v>
      </c>
      <c r="E7" s="7">
        <v>200.55340000000001</v>
      </c>
      <c r="F7" s="7">
        <v>1.3089</v>
      </c>
      <c r="G7" s="7">
        <v>4.6368999999999998</v>
      </c>
      <c r="H7" s="7">
        <v>4.1099999999999998E-2</v>
      </c>
      <c r="I7" s="7">
        <v>0.20760000000000001</v>
      </c>
      <c r="J7" s="7">
        <v>77.729600000000005</v>
      </c>
      <c r="K7" s="7">
        <v>905.52340000000004</v>
      </c>
      <c r="L7" s="8">
        <v>6</v>
      </c>
      <c r="M7" s="9"/>
      <c r="N7" s="46" t="s">
        <v>59</v>
      </c>
      <c r="O7" s="46">
        <v>0.13</v>
      </c>
      <c r="Q7" t="s">
        <v>59</v>
      </c>
      <c r="R7">
        <v>4.4859999999999997E-2</v>
      </c>
      <c r="T7" s="48" t="s">
        <v>59</v>
      </c>
      <c r="U7">
        <v>908.59203999999988</v>
      </c>
    </row>
    <row r="8" spans="1:21" x14ac:dyDescent="0.3">
      <c r="A8" s="10" t="s">
        <v>25</v>
      </c>
      <c r="B8" s="11">
        <f>AVERAGE(B3:B7)</f>
        <v>1.738</v>
      </c>
      <c r="C8" s="11">
        <f t="shared" ref="C8:K8" si="0">AVERAGE(C3:C7)</f>
        <v>0.24318000000000001</v>
      </c>
      <c r="D8" s="12">
        <f t="shared" si="0"/>
        <v>0.14028000000000002</v>
      </c>
      <c r="E8" s="11">
        <f t="shared" si="0"/>
        <v>174.41741999999999</v>
      </c>
      <c r="F8" s="11">
        <f t="shared" si="0"/>
        <v>1.3944400000000001</v>
      </c>
      <c r="G8" s="11">
        <f t="shared" si="0"/>
        <v>4.4161999999999999</v>
      </c>
      <c r="H8" s="11">
        <f t="shared" si="0"/>
        <v>4.4060000000000002E-2</v>
      </c>
      <c r="I8" s="11">
        <f t="shared" si="0"/>
        <v>0.21848000000000001</v>
      </c>
      <c r="J8" s="11">
        <f t="shared" si="0"/>
        <v>103.89562000000001</v>
      </c>
      <c r="K8" s="11">
        <f t="shared" si="0"/>
        <v>911.5136399999999</v>
      </c>
      <c r="L8" s="11"/>
      <c r="M8" s="12"/>
      <c r="N8" s="46" t="s">
        <v>61</v>
      </c>
      <c r="O8" s="46">
        <v>0.15049999999999999</v>
      </c>
      <c r="Q8" t="s">
        <v>61</v>
      </c>
      <c r="R8">
        <v>5.1220000000000002E-2</v>
      </c>
      <c r="T8" s="48" t="s">
        <v>61</v>
      </c>
      <c r="U8">
        <v>924.74367999999993</v>
      </c>
    </row>
    <row r="9" spans="1:21" x14ac:dyDescent="0.3">
      <c r="A9" s="10" t="s">
        <v>26</v>
      </c>
      <c r="B9" s="13">
        <f t="shared" ref="B9:K9" si="1">STDEV(B3:B7)</f>
        <v>9.9725573450344204E-2</v>
      </c>
      <c r="C9" s="13">
        <f t="shared" si="1"/>
        <v>2.7475934924948459E-2</v>
      </c>
      <c r="D9" s="13">
        <f t="shared" si="1"/>
        <v>1.7524753921239495E-2</v>
      </c>
      <c r="E9" s="13">
        <f t="shared" si="1"/>
        <v>22.85435356397123</v>
      </c>
      <c r="F9" s="13">
        <f t="shared" si="1"/>
        <v>0.17112782649236052</v>
      </c>
      <c r="G9" s="13">
        <f t="shared" si="1"/>
        <v>0.17696878255782847</v>
      </c>
      <c r="H9" s="13">
        <f t="shared" si="1"/>
        <v>3.3411076007815138E-3</v>
      </c>
      <c r="I9" s="13">
        <f t="shared" si="1"/>
        <v>8.5604906401444032E-3</v>
      </c>
      <c r="J9" s="13">
        <f t="shared" si="1"/>
        <v>33.353687992964097</v>
      </c>
      <c r="K9" s="13">
        <f t="shared" si="1"/>
        <v>7.1303451818968755</v>
      </c>
      <c r="L9" s="13"/>
      <c r="M9" s="13"/>
    </row>
    <row r="10" spans="1:21" x14ac:dyDescent="0.3">
      <c r="A10" s="14" t="s">
        <v>27</v>
      </c>
      <c r="B10" s="15">
        <f>B9/SQRT(5)</f>
        <v>4.4598632266023577E-2</v>
      </c>
      <c r="C10" s="15">
        <f t="shared" ref="C10:K10" si="2">C9/SQRT(5)</f>
        <v>1.2287611647509066E-2</v>
      </c>
      <c r="D10" s="15">
        <f t="shared" si="2"/>
        <v>7.8373082113695012E-3</v>
      </c>
      <c r="E10" s="15">
        <f t="shared" si="2"/>
        <v>10.220777630170851</v>
      </c>
      <c r="F10" s="15">
        <f t="shared" si="2"/>
        <v>7.6530690575741508E-2</v>
      </c>
      <c r="G10" s="15">
        <f t="shared" si="2"/>
        <v>7.9142845538936704E-2</v>
      </c>
      <c r="H10" s="15">
        <f t="shared" si="2"/>
        <v>1.4941887430977388E-3</v>
      </c>
      <c r="I10" s="15">
        <f t="shared" si="2"/>
        <v>3.8283677984227152E-3</v>
      </c>
      <c r="J10" s="15">
        <f t="shared" si="2"/>
        <v>14.91622273051725</v>
      </c>
      <c r="K10" s="15">
        <f t="shared" si="2"/>
        <v>3.188787305951903</v>
      </c>
      <c r="L10" s="15"/>
      <c r="M10" s="15"/>
    </row>
    <row r="11" spans="1:2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21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21" x14ac:dyDescent="0.3">
      <c r="A13" s="3" t="s">
        <v>28</v>
      </c>
      <c r="B13" s="16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29</v>
      </c>
    </row>
    <row r="14" spans="1:21" x14ac:dyDescent="0.3">
      <c r="A14" s="17" t="s">
        <v>30</v>
      </c>
      <c r="B14" s="18" t="s">
        <v>13</v>
      </c>
      <c r="C14" s="19" t="s">
        <v>13</v>
      </c>
      <c r="D14" s="19" t="s">
        <v>14</v>
      </c>
      <c r="E14" s="19" t="s">
        <v>15</v>
      </c>
      <c r="F14" s="19" t="s">
        <v>14</v>
      </c>
      <c r="G14" s="19" t="s">
        <v>16</v>
      </c>
      <c r="H14" s="19" t="s">
        <v>17</v>
      </c>
      <c r="I14" s="19" t="s">
        <v>17</v>
      </c>
      <c r="J14" s="19" t="s">
        <v>18</v>
      </c>
      <c r="K14" s="19" t="s">
        <v>18</v>
      </c>
      <c r="L14" s="19" t="s">
        <v>19</v>
      </c>
      <c r="M14" s="3" t="s">
        <v>31</v>
      </c>
    </row>
    <row r="15" spans="1:21" x14ac:dyDescent="0.3">
      <c r="A15" s="20" t="s">
        <v>32</v>
      </c>
      <c r="B15" s="21">
        <v>1.5983000000000001</v>
      </c>
      <c r="C15" s="21">
        <v>0.47770000000000001</v>
      </c>
      <c r="D15" s="21">
        <v>0.2989</v>
      </c>
      <c r="E15" s="21">
        <v>291.88150000000002</v>
      </c>
      <c r="F15" s="21">
        <v>0.26279999999999998</v>
      </c>
      <c r="G15" s="21">
        <v>5.8783000000000003</v>
      </c>
      <c r="H15" s="21">
        <v>5.5199999999999999E-2</v>
      </c>
      <c r="I15" s="21">
        <v>0.1552</v>
      </c>
      <c r="J15" s="21">
        <v>295.84089999999998</v>
      </c>
      <c r="K15" s="21">
        <v>971.03030000000001</v>
      </c>
      <c r="L15" s="22">
        <v>6</v>
      </c>
      <c r="M15" s="23"/>
    </row>
    <row r="16" spans="1:21" x14ac:dyDescent="0.3">
      <c r="A16" s="20" t="s">
        <v>33</v>
      </c>
      <c r="B16" s="21">
        <v>1.7132000000000001</v>
      </c>
      <c r="C16" s="21">
        <v>0.42009999999999997</v>
      </c>
      <c r="D16" s="21">
        <v>0.2452</v>
      </c>
      <c r="E16" s="21">
        <v>320.44810000000001</v>
      </c>
      <c r="F16" s="21">
        <v>0.57569999999999999</v>
      </c>
      <c r="G16" s="21">
        <v>5.3487999999999998</v>
      </c>
      <c r="H16" s="21">
        <v>5.0200000000000002E-2</v>
      </c>
      <c r="I16" s="21">
        <v>0.1724</v>
      </c>
      <c r="J16" s="21">
        <v>216.6446</v>
      </c>
      <c r="K16" s="21">
        <v>942.54909999999995</v>
      </c>
      <c r="L16" s="22">
        <v>6</v>
      </c>
      <c r="M16" s="23"/>
    </row>
    <row r="17" spans="1:15" x14ac:dyDescent="0.3">
      <c r="A17" s="20" t="s">
        <v>34</v>
      </c>
      <c r="B17" s="21">
        <v>1.6104000000000001</v>
      </c>
      <c r="C17" s="21">
        <v>0.34810000000000002</v>
      </c>
      <c r="D17" s="21">
        <v>0.21609999999999999</v>
      </c>
      <c r="E17" s="21">
        <v>327.55290000000002</v>
      </c>
      <c r="F17" s="21">
        <v>0.90439999999999998</v>
      </c>
      <c r="G17" s="21">
        <v>5.7992999999999997</v>
      </c>
      <c r="H17" s="21">
        <v>4.7E-2</v>
      </c>
      <c r="I17" s="21">
        <v>0.16209999999999999</v>
      </c>
      <c r="J17" s="21">
        <v>158.0284</v>
      </c>
      <c r="K17" s="21">
        <v>933.63720000000001</v>
      </c>
      <c r="L17" s="22">
        <v>6</v>
      </c>
      <c r="M17" s="23"/>
    </row>
    <row r="18" spans="1:15" x14ac:dyDescent="0.3">
      <c r="A18" s="20" t="s">
        <v>35</v>
      </c>
      <c r="B18" s="21">
        <v>1.5236000000000001</v>
      </c>
      <c r="C18" s="21">
        <v>0.31630000000000003</v>
      </c>
      <c r="D18" s="21">
        <v>0.20760000000000001</v>
      </c>
      <c r="E18" s="21">
        <v>233.65889999999999</v>
      </c>
      <c r="F18" s="21">
        <v>0.90690000000000004</v>
      </c>
      <c r="G18" s="21">
        <v>4.8102999999999998</v>
      </c>
      <c r="H18" s="21">
        <v>5.0799999999999998E-2</v>
      </c>
      <c r="I18" s="21">
        <v>0.1981</v>
      </c>
      <c r="J18" s="21">
        <v>164.45959999999999</v>
      </c>
      <c r="K18" s="21">
        <v>950.63400000000001</v>
      </c>
      <c r="L18" s="22">
        <v>6</v>
      </c>
      <c r="M18" s="23"/>
      <c r="O18" s="11"/>
    </row>
    <row r="19" spans="1:15" x14ac:dyDescent="0.3">
      <c r="A19" s="20" t="s">
        <v>36</v>
      </c>
      <c r="B19" s="21">
        <v>1.748</v>
      </c>
      <c r="C19" s="21">
        <v>0.27239999999999998</v>
      </c>
      <c r="D19" s="21">
        <v>0.15579999999999999</v>
      </c>
      <c r="E19" s="21">
        <v>274.0224</v>
      </c>
      <c r="F19" s="21">
        <v>1.2197</v>
      </c>
      <c r="G19" s="21">
        <v>4.8489000000000004</v>
      </c>
      <c r="H19" s="21">
        <v>4.3200000000000002E-2</v>
      </c>
      <c r="I19" s="21">
        <v>0.20100000000000001</v>
      </c>
      <c r="J19" s="21">
        <v>96.012699999999995</v>
      </c>
      <c r="K19" s="21">
        <v>897.71400000000006</v>
      </c>
      <c r="L19" s="22">
        <v>6</v>
      </c>
      <c r="M19" s="23"/>
    </row>
    <row r="20" spans="1:15" x14ac:dyDescent="0.3">
      <c r="A20" s="10" t="s">
        <v>25</v>
      </c>
      <c r="B20" s="11">
        <f>AVERAGE(B15:B19)</f>
        <v>1.6387</v>
      </c>
      <c r="C20" s="11">
        <f t="shared" ref="C20:K20" si="3">AVERAGE(C15:C19)</f>
        <v>0.36692000000000002</v>
      </c>
      <c r="D20" s="12">
        <f t="shared" si="3"/>
        <v>0.22471999999999998</v>
      </c>
      <c r="E20" s="11">
        <f t="shared" si="3"/>
        <v>289.51276000000001</v>
      </c>
      <c r="F20" s="11">
        <f t="shared" si="3"/>
        <v>0.77390000000000003</v>
      </c>
      <c r="G20" s="11">
        <f t="shared" si="3"/>
        <v>5.3371200000000005</v>
      </c>
      <c r="H20" s="11">
        <f t="shared" si="3"/>
        <v>4.9280000000000004E-2</v>
      </c>
      <c r="I20" s="11">
        <f t="shared" si="3"/>
        <v>0.17776</v>
      </c>
      <c r="J20" s="11">
        <f t="shared" si="3"/>
        <v>186.19724000000002</v>
      </c>
      <c r="K20" s="11">
        <f t="shared" si="3"/>
        <v>939.11292000000014</v>
      </c>
      <c r="L20" s="11"/>
      <c r="M20" s="12"/>
      <c r="N20" s="46"/>
      <c r="O20" s="46"/>
    </row>
    <row r="21" spans="1:15" x14ac:dyDescent="0.3">
      <c r="A21" s="24" t="s">
        <v>26</v>
      </c>
      <c r="B21" s="21">
        <f t="shared" ref="B21:K21" si="4">STDEV(B15:B19)</f>
        <v>9.1073871115704738E-2</v>
      </c>
      <c r="C21" s="21">
        <f t="shared" si="4"/>
        <v>8.2083689000921473E-2</v>
      </c>
      <c r="D21" s="21">
        <f t="shared" si="4"/>
        <v>5.2534436325138323E-2</v>
      </c>
      <c r="E21" s="21">
        <f t="shared" si="4"/>
        <v>37.977833571545162</v>
      </c>
      <c r="F21" s="21">
        <f t="shared" si="4"/>
        <v>0.36536397605675364</v>
      </c>
      <c r="G21" s="21">
        <f t="shared" si="4"/>
        <v>0.50559881526759931</v>
      </c>
      <c r="H21" s="21">
        <f t="shared" si="4"/>
        <v>4.4824100660247482E-3</v>
      </c>
      <c r="I21" s="21">
        <f t="shared" si="4"/>
        <v>2.0837058333651723E-2</v>
      </c>
      <c r="J21" s="21">
        <f t="shared" si="4"/>
        <v>74.746293727334631</v>
      </c>
      <c r="K21" s="21">
        <f t="shared" si="4"/>
        <v>26.958838300768804</v>
      </c>
      <c r="L21" s="21"/>
      <c r="M21" s="21"/>
      <c r="N21" s="46"/>
      <c r="O21" s="46"/>
    </row>
    <row r="22" spans="1:15" x14ac:dyDescent="0.3">
      <c r="A22" s="25" t="s">
        <v>27</v>
      </c>
      <c r="B22" s="26">
        <f>B21/SQRT(5)</f>
        <v>4.0729473357754079E-2</v>
      </c>
      <c r="C22" s="26">
        <f t="shared" ref="C22:K22" si="5">C21/SQRT(5)</f>
        <v>3.6708941690002439E-2</v>
      </c>
      <c r="D22" s="26">
        <f t="shared" si="5"/>
        <v>2.3494114156528707E-2</v>
      </c>
      <c r="E22" s="26">
        <f t="shared" si="5"/>
        <v>16.984203500829722</v>
      </c>
      <c r="F22" s="26">
        <f t="shared" si="5"/>
        <v>0.16339573739850133</v>
      </c>
      <c r="G22" s="26">
        <f t="shared" si="5"/>
        <v>0.22611066405634211</v>
      </c>
      <c r="H22" s="26">
        <f t="shared" si="5"/>
        <v>2.0045947221321316E-3</v>
      </c>
      <c r="I22" s="26">
        <f t="shared" si="5"/>
        <v>9.3186157770347496E-3</v>
      </c>
      <c r="J22" s="26">
        <f t="shared" si="5"/>
        <v>33.427558768097271</v>
      </c>
      <c r="K22" s="26">
        <f t="shared" si="5"/>
        <v>12.056359006988792</v>
      </c>
      <c r="L22" s="26"/>
      <c r="M22" s="26"/>
      <c r="N22" s="46"/>
      <c r="O22" s="46"/>
    </row>
    <row r="23" spans="1:15" x14ac:dyDescent="0.3">
      <c r="A23" s="27" t="s">
        <v>37</v>
      </c>
      <c r="B23" s="28">
        <f>(B20-B8)/B8*100</f>
        <v>-5.7134637514384314</v>
      </c>
      <c r="C23" s="28">
        <f t="shared" ref="C23:K23" si="6">(C20-C8)/C8*100</f>
        <v>50.88411875976643</v>
      </c>
      <c r="D23" s="28">
        <f t="shared" si="6"/>
        <v>60.193897918448783</v>
      </c>
      <c r="E23" s="28">
        <f t="shared" si="6"/>
        <v>65.988443126839073</v>
      </c>
      <c r="F23" s="28">
        <f t="shared" si="6"/>
        <v>-44.501018329938901</v>
      </c>
      <c r="G23" s="28">
        <f t="shared" si="6"/>
        <v>20.853222227254214</v>
      </c>
      <c r="H23" s="28">
        <f t="shared" si="6"/>
        <v>11.847480708125287</v>
      </c>
      <c r="I23" s="28">
        <f t="shared" si="6"/>
        <v>-18.637861589161481</v>
      </c>
      <c r="J23" s="28">
        <f t="shared" si="6"/>
        <v>79.215678197021205</v>
      </c>
      <c r="K23" s="28">
        <f t="shared" si="6"/>
        <v>3.0278515634719687</v>
      </c>
      <c r="L23" s="28"/>
      <c r="M23" s="28" t="e">
        <f>(M20-M8)/M8*100</f>
        <v>#DIV/0!</v>
      </c>
      <c r="N23" s="46"/>
      <c r="O23" s="46"/>
    </row>
    <row r="24" spans="1:15" x14ac:dyDescent="0.3">
      <c r="A24" s="29" t="s">
        <v>38</v>
      </c>
      <c r="B24" s="30">
        <f>TTEST(B3:B7,B15:B19,2,2)</f>
        <v>0.13877908930347269</v>
      </c>
      <c r="C24" s="30">
        <f t="shared" ref="C24:K24" si="7">TTEST(C3:C7,C15:C19,2,2)</f>
        <v>1.2678531753571637E-2</v>
      </c>
      <c r="D24" s="30">
        <f t="shared" si="7"/>
        <v>9.2313725677269556E-3</v>
      </c>
      <c r="E24" s="30">
        <f t="shared" si="7"/>
        <v>4.0225206452204284E-4</v>
      </c>
      <c r="F24" s="30">
        <f t="shared" si="7"/>
        <v>8.8339323523452876E-3</v>
      </c>
      <c r="G24" s="30">
        <f t="shared" si="7"/>
        <v>4.9178506019577966E-3</v>
      </c>
      <c r="H24" s="30">
        <f t="shared" si="7"/>
        <v>7.0254406360463012E-2</v>
      </c>
      <c r="I24" s="30">
        <f t="shared" si="7"/>
        <v>3.7256946277012606E-3</v>
      </c>
      <c r="J24" s="30">
        <f t="shared" si="7"/>
        <v>5.4703998665667664E-2</v>
      </c>
      <c r="K24" s="30">
        <f t="shared" si="7"/>
        <v>5.7801883849331735E-2</v>
      </c>
      <c r="L24" s="30"/>
      <c r="M24" s="30" t="e">
        <f>TTEST(M3:M7,M15:M19,2,2)</f>
        <v>#DIV/0!</v>
      </c>
      <c r="N24" s="46"/>
      <c r="O24" s="46"/>
    </row>
    <row r="25" spans="1:15" x14ac:dyDescent="0.3">
      <c r="A25" s="3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46"/>
      <c r="O25" s="46"/>
    </row>
    <row r="26" spans="1:15" x14ac:dyDescent="0.3">
      <c r="A26" s="3" t="s">
        <v>28</v>
      </c>
      <c r="B26" s="16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29</v>
      </c>
    </row>
    <row r="27" spans="1:15" x14ac:dyDescent="0.3">
      <c r="A27" s="17" t="s">
        <v>39</v>
      </c>
      <c r="B27" s="18" t="s">
        <v>13</v>
      </c>
      <c r="C27" s="19" t="s">
        <v>13</v>
      </c>
      <c r="D27" s="19" t="s">
        <v>14</v>
      </c>
      <c r="E27" s="19" t="s">
        <v>15</v>
      </c>
      <c r="F27" s="19" t="s">
        <v>14</v>
      </c>
      <c r="G27" s="19" t="s">
        <v>16</v>
      </c>
      <c r="H27" s="19" t="s">
        <v>17</v>
      </c>
      <c r="I27" s="19" t="s">
        <v>17</v>
      </c>
      <c r="J27" s="19" t="s">
        <v>18</v>
      </c>
      <c r="K27" s="19" t="s">
        <v>18</v>
      </c>
      <c r="L27" s="19" t="s">
        <v>19</v>
      </c>
      <c r="M27" s="3" t="s">
        <v>31</v>
      </c>
    </row>
    <row r="28" spans="1:15" x14ac:dyDescent="0.3">
      <c r="A28" s="20" t="s">
        <v>40</v>
      </c>
      <c r="B28" s="21">
        <v>1.6930000000000001</v>
      </c>
      <c r="C28" s="21">
        <v>0.27329999999999999</v>
      </c>
      <c r="D28" s="21">
        <v>0.1615</v>
      </c>
      <c r="E28" s="21">
        <v>194.62309999999999</v>
      </c>
      <c r="F28" s="21">
        <v>1.3244</v>
      </c>
      <c r="G28" s="21">
        <v>4.6121999999999996</v>
      </c>
      <c r="H28" s="21">
        <v>4.7600000000000003E-2</v>
      </c>
      <c r="I28" s="21">
        <v>0.20599999999999999</v>
      </c>
      <c r="J28" s="21">
        <v>108.2321</v>
      </c>
      <c r="K28" s="21">
        <v>912.13840000000005</v>
      </c>
      <c r="L28" s="22">
        <v>6</v>
      </c>
      <c r="M28" s="23"/>
    </row>
    <row r="29" spans="1:15" x14ac:dyDescent="0.3">
      <c r="A29" s="20" t="s">
        <v>41</v>
      </c>
      <c r="B29" s="21">
        <v>1.7712000000000001</v>
      </c>
      <c r="C29" s="21">
        <v>0.44379999999999997</v>
      </c>
      <c r="D29" s="21">
        <v>0.25059999999999999</v>
      </c>
      <c r="E29" s="21">
        <v>284.83390000000003</v>
      </c>
      <c r="F29" s="21">
        <v>0.62229999999999996</v>
      </c>
      <c r="G29" s="21">
        <v>5.5575999999999999</v>
      </c>
      <c r="H29" s="21">
        <v>5.1400000000000001E-2</v>
      </c>
      <c r="I29" s="21">
        <v>0.1681</v>
      </c>
      <c r="J29" s="21">
        <v>218.39019999999999</v>
      </c>
      <c r="K29" s="21">
        <v>953.39030000000002</v>
      </c>
      <c r="L29" s="22">
        <v>6</v>
      </c>
      <c r="M29" s="23"/>
    </row>
    <row r="30" spans="1:15" x14ac:dyDescent="0.3">
      <c r="A30" s="20" t="s">
        <v>42</v>
      </c>
      <c r="B30" s="21">
        <v>1.5304</v>
      </c>
      <c r="C30" s="21">
        <v>0.248</v>
      </c>
      <c r="D30" s="21">
        <v>0.16200000000000001</v>
      </c>
      <c r="E30" s="21">
        <v>187.20779999999999</v>
      </c>
      <c r="F30" s="21">
        <v>1.3046</v>
      </c>
      <c r="G30" s="21">
        <v>4.6318000000000001</v>
      </c>
      <c r="H30" s="21">
        <v>4.8800000000000003E-2</v>
      </c>
      <c r="I30" s="21">
        <v>0.20849999999999999</v>
      </c>
      <c r="J30" s="21">
        <v>116.6846</v>
      </c>
      <c r="K30" s="21">
        <v>926.56269999999995</v>
      </c>
      <c r="L30" s="22">
        <v>6</v>
      </c>
      <c r="M30" s="23"/>
    </row>
    <row r="31" spans="1:15" x14ac:dyDescent="0.3">
      <c r="A31" s="20" t="s">
        <v>43</v>
      </c>
      <c r="B31" s="21">
        <v>1.5629999999999999</v>
      </c>
      <c r="C31" s="21">
        <v>0.30580000000000002</v>
      </c>
      <c r="D31" s="21">
        <v>0.19570000000000001</v>
      </c>
      <c r="E31" s="21">
        <v>213.04650000000001</v>
      </c>
      <c r="F31" s="21">
        <v>1.2595000000000001</v>
      </c>
      <c r="G31" s="21">
        <v>4.7354000000000003</v>
      </c>
      <c r="H31" s="21">
        <v>5.6399999999999999E-2</v>
      </c>
      <c r="I31" s="21">
        <v>0.2011</v>
      </c>
      <c r="J31" s="21">
        <v>130.83340000000001</v>
      </c>
      <c r="K31" s="21">
        <v>918.29409999999996</v>
      </c>
      <c r="L31" s="22">
        <v>6</v>
      </c>
      <c r="M31" s="23"/>
    </row>
    <row r="32" spans="1:15" x14ac:dyDescent="0.3">
      <c r="A32" s="20" t="s">
        <v>44</v>
      </c>
      <c r="B32" s="21">
        <v>1.6125</v>
      </c>
      <c r="C32" s="21">
        <v>0.2185</v>
      </c>
      <c r="D32" s="21">
        <v>0.13550000000000001</v>
      </c>
      <c r="E32" s="21">
        <v>190.3895</v>
      </c>
      <c r="F32" s="21">
        <v>1.4748000000000001</v>
      </c>
      <c r="G32" s="21">
        <v>4.4730999999999996</v>
      </c>
      <c r="H32" s="21">
        <v>4.3900000000000002E-2</v>
      </c>
      <c r="I32" s="21">
        <v>0.2177</v>
      </c>
      <c r="J32" s="21">
        <v>62.662100000000002</v>
      </c>
      <c r="K32" s="21">
        <v>892.29349999999999</v>
      </c>
      <c r="L32" s="22">
        <v>6</v>
      </c>
      <c r="M32" s="23"/>
    </row>
    <row r="33" spans="1:13" x14ac:dyDescent="0.3">
      <c r="A33" s="10" t="s">
        <v>25</v>
      </c>
      <c r="B33" s="11">
        <f>AVERAGE(B28:B32)</f>
        <v>1.63402</v>
      </c>
      <c r="C33" s="11">
        <f t="shared" ref="C33:K33" si="8">AVERAGE(C28:C32)</f>
        <v>0.29787999999999998</v>
      </c>
      <c r="D33" s="12">
        <f t="shared" si="8"/>
        <v>0.18106</v>
      </c>
      <c r="E33" s="11">
        <f t="shared" si="8"/>
        <v>214.02016000000003</v>
      </c>
      <c r="F33" s="11">
        <f t="shared" si="8"/>
        <v>1.19712</v>
      </c>
      <c r="G33" s="11">
        <f t="shared" si="8"/>
        <v>4.8020199999999997</v>
      </c>
      <c r="H33" s="11">
        <f t="shared" si="8"/>
        <v>4.9620000000000004E-2</v>
      </c>
      <c r="I33" s="11">
        <f t="shared" si="8"/>
        <v>0.20028000000000001</v>
      </c>
      <c r="J33" s="11">
        <f t="shared" si="8"/>
        <v>127.36048000000001</v>
      </c>
      <c r="K33" s="11">
        <f t="shared" si="8"/>
        <v>920.53579999999999</v>
      </c>
      <c r="L33" s="11"/>
      <c r="M33" s="12"/>
    </row>
    <row r="34" spans="1:13" x14ac:dyDescent="0.3">
      <c r="A34" s="24" t="s">
        <v>26</v>
      </c>
      <c r="B34" s="21">
        <f t="shared" ref="B34:K34" si="9">STDEV(B28:B32)</f>
        <v>9.8159370413628946E-2</v>
      </c>
      <c r="C34" s="21">
        <f t="shared" si="9"/>
        <v>8.767660463316318E-2</v>
      </c>
      <c r="D34" s="21">
        <f t="shared" si="9"/>
        <v>4.436139087089138E-2</v>
      </c>
      <c r="E34" s="21">
        <f t="shared" si="9"/>
        <v>40.83224970544709</v>
      </c>
      <c r="F34" s="21">
        <f t="shared" si="9"/>
        <v>0.33134861852737613</v>
      </c>
      <c r="G34" s="21">
        <f t="shared" si="9"/>
        <v>0.43258935724310188</v>
      </c>
      <c r="H34" s="21">
        <f t="shared" si="9"/>
        <v>4.6531709618280728E-3</v>
      </c>
      <c r="I34" s="21">
        <f t="shared" si="9"/>
        <v>1.8973455141328369E-2</v>
      </c>
      <c r="J34" s="21">
        <f t="shared" si="9"/>
        <v>56.930266129774907</v>
      </c>
      <c r="K34" s="21">
        <f t="shared" si="9"/>
        <v>22.298602808247878</v>
      </c>
      <c r="L34" s="21"/>
      <c r="M34" s="21"/>
    </row>
    <row r="35" spans="1:13" x14ac:dyDescent="0.3">
      <c r="A35" s="25" t="s">
        <v>27</v>
      </c>
      <c r="B35" s="26">
        <f>B34/SQRT(5)</f>
        <v>4.3898204974691192E-2</v>
      </c>
      <c r="C35" s="26">
        <f t="shared" ref="C35:K35" si="10">C34/SQRT(5)</f>
        <v>3.9210169599225173E-2</v>
      </c>
      <c r="D35" s="26">
        <f t="shared" si="10"/>
        <v>1.9839017112750344E-2</v>
      </c>
      <c r="E35" s="26">
        <f t="shared" si="10"/>
        <v>18.260737203125093</v>
      </c>
      <c r="F35" s="26">
        <f t="shared" si="10"/>
        <v>0.14818360705557185</v>
      </c>
      <c r="G35" s="26">
        <f t="shared" si="10"/>
        <v>0.19345984182770334</v>
      </c>
      <c r="H35" s="26">
        <f t="shared" si="10"/>
        <v>2.08096131631513E-3</v>
      </c>
      <c r="I35" s="26">
        <f t="shared" si="10"/>
        <v>8.485187092810622E-3</v>
      </c>
      <c r="J35" s="26">
        <f t="shared" si="10"/>
        <v>25.45998900866611</v>
      </c>
      <c r="K35" s="26">
        <f t="shared" si="10"/>
        <v>9.9722383365019915</v>
      </c>
      <c r="L35" s="26"/>
      <c r="M35" s="26"/>
    </row>
    <row r="36" spans="1:13" x14ac:dyDescent="0.3">
      <c r="A36" s="27" t="s">
        <v>37</v>
      </c>
      <c r="B36" s="28">
        <f>(B33-B8)/B8*100</f>
        <v>-5.9827387802071321</v>
      </c>
      <c r="C36" s="28">
        <f t="shared" ref="C36:K36" si="11">(C33-C8)/C8*100</f>
        <v>22.493626120569115</v>
      </c>
      <c r="D36" s="28">
        <f t="shared" si="11"/>
        <v>29.070430567436539</v>
      </c>
      <c r="E36" s="28">
        <f t="shared" si="11"/>
        <v>22.70572515061858</v>
      </c>
      <c r="F36" s="28">
        <f t="shared" si="11"/>
        <v>-14.150483348154108</v>
      </c>
      <c r="G36" s="28">
        <f t="shared" si="11"/>
        <v>8.7364702685566744</v>
      </c>
      <c r="H36" s="28">
        <f t="shared" si="11"/>
        <v>12.619155696777126</v>
      </c>
      <c r="I36" s="28">
        <f t="shared" si="11"/>
        <v>-8.3302819480043908</v>
      </c>
      <c r="J36" s="28">
        <f t="shared" si="11"/>
        <v>22.585032939790917</v>
      </c>
      <c r="K36" s="28">
        <f t="shared" si="11"/>
        <v>0.98979977962810295</v>
      </c>
      <c r="L36" s="28"/>
      <c r="M36" s="28" t="e">
        <f>(M33-M21)/M21*100</f>
        <v>#DIV/0!</v>
      </c>
    </row>
    <row r="37" spans="1:13" x14ac:dyDescent="0.3">
      <c r="A37" s="29" t="s">
        <v>38</v>
      </c>
      <c r="B37" s="30">
        <f>TTEST(B3:B7,B28:B32,2,2)</f>
        <v>0.13517144132923928</v>
      </c>
      <c r="C37" s="30">
        <f t="shared" ref="C37:K37" si="12">TTEST(C3:C7,C28:C32,2,2)</f>
        <v>0.21980473216227783</v>
      </c>
      <c r="D37" s="30">
        <f t="shared" si="12"/>
        <v>9.2278404705079392E-2</v>
      </c>
      <c r="E37" s="30">
        <f t="shared" si="12"/>
        <v>9.5064152929946591E-2</v>
      </c>
      <c r="F37" s="30">
        <f t="shared" si="12"/>
        <v>0.27072571002488616</v>
      </c>
      <c r="G37" s="30">
        <f t="shared" si="12"/>
        <v>0.10212768494754096</v>
      </c>
      <c r="H37" s="30">
        <f t="shared" si="12"/>
        <v>6.1787789832808811E-2</v>
      </c>
      <c r="I37" s="30">
        <f t="shared" si="12"/>
        <v>8.6305633073940249E-2</v>
      </c>
      <c r="J37" s="30">
        <f t="shared" si="12"/>
        <v>0.44943806112615337</v>
      </c>
      <c r="K37" s="30">
        <f t="shared" si="12"/>
        <v>0.41391159997935811</v>
      </c>
      <c r="L37" s="30"/>
      <c r="M37" s="30" t="e">
        <f>TTEST(M16:M20,M28:M32,2,2)</f>
        <v>#DIV/0!</v>
      </c>
    </row>
    <row r="38" spans="1:13" x14ac:dyDescent="0.3">
      <c r="A38" s="14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</row>
    <row r="39" spans="1:13" x14ac:dyDescent="0.3">
      <c r="A39" s="1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</row>
    <row r="40" spans="1:13" x14ac:dyDescent="0.3">
      <c r="A40" s="17" t="s">
        <v>0</v>
      </c>
      <c r="B40" s="33" t="s">
        <v>1</v>
      </c>
      <c r="C40" s="17" t="s">
        <v>2</v>
      </c>
      <c r="D40" s="17" t="s">
        <v>3</v>
      </c>
      <c r="E40" s="17" t="s">
        <v>4</v>
      </c>
      <c r="F40" s="17" t="s">
        <v>5</v>
      </c>
      <c r="G40" s="17" t="s">
        <v>6</v>
      </c>
      <c r="H40" s="17" t="s">
        <v>7</v>
      </c>
      <c r="I40" s="17" t="s">
        <v>8</v>
      </c>
      <c r="J40" s="17" t="s">
        <v>9</v>
      </c>
      <c r="K40" s="17" t="s">
        <v>10</v>
      </c>
      <c r="L40" s="17" t="s">
        <v>11</v>
      </c>
      <c r="M40" s="17"/>
    </row>
    <row r="41" spans="1:13" x14ac:dyDescent="0.3">
      <c r="A41" s="34" t="s">
        <v>45</v>
      </c>
      <c r="B41" s="35" t="s">
        <v>13</v>
      </c>
      <c r="C41" s="36" t="s">
        <v>13</v>
      </c>
      <c r="D41" s="36" t="s">
        <v>14</v>
      </c>
      <c r="E41" s="36" t="s">
        <v>15</v>
      </c>
      <c r="F41" s="36" t="s">
        <v>14</v>
      </c>
      <c r="G41" s="36" t="s">
        <v>16</v>
      </c>
      <c r="H41" s="36" t="s">
        <v>17</v>
      </c>
      <c r="I41" s="36" t="s">
        <v>17</v>
      </c>
      <c r="J41" s="36" t="s">
        <v>18</v>
      </c>
      <c r="K41" s="36" t="s">
        <v>18</v>
      </c>
      <c r="L41" s="36" t="s">
        <v>19</v>
      </c>
      <c r="M41" s="17"/>
    </row>
    <row r="42" spans="1:13" x14ac:dyDescent="0.3">
      <c r="A42" s="20" t="s">
        <v>46</v>
      </c>
      <c r="B42" s="37">
        <v>1.7163999999999999</v>
      </c>
      <c r="C42" s="37">
        <v>0.24740000000000001</v>
      </c>
      <c r="D42" s="37">
        <v>0.14410000000000001</v>
      </c>
      <c r="E42" s="37">
        <v>204.49350000000001</v>
      </c>
      <c r="F42" s="37">
        <v>0.99839999999999995</v>
      </c>
      <c r="G42" s="37">
        <v>4.4417999999999997</v>
      </c>
      <c r="H42" s="37">
        <v>3.9199999999999999E-2</v>
      </c>
      <c r="I42" s="38">
        <v>0.2228</v>
      </c>
      <c r="J42" s="7">
        <v>150.3109</v>
      </c>
      <c r="K42" s="7">
        <v>904.14530000000002</v>
      </c>
      <c r="L42" s="8">
        <v>6</v>
      </c>
      <c r="M42" s="9"/>
    </row>
    <row r="43" spans="1:13" x14ac:dyDescent="0.3">
      <c r="A43" s="20" t="s">
        <v>47</v>
      </c>
      <c r="B43" s="7">
        <v>1.7261</v>
      </c>
      <c r="C43" s="7">
        <v>0.20100000000000001</v>
      </c>
      <c r="D43" s="7">
        <v>0.11650000000000001</v>
      </c>
      <c r="E43" s="7">
        <v>137.3056</v>
      </c>
      <c r="F43" s="7">
        <v>1.4877</v>
      </c>
      <c r="G43" s="7">
        <v>3.6295000000000002</v>
      </c>
      <c r="H43" s="7">
        <v>4.7300000000000002E-2</v>
      </c>
      <c r="I43" s="7">
        <v>0.27639999999999998</v>
      </c>
      <c r="J43" s="7">
        <v>117.9709</v>
      </c>
      <c r="K43" s="7">
        <v>916.27279999999996</v>
      </c>
      <c r="L43" s="8">
        <v>6</v>
      </c>
      <c r="M43" s="9"/>
    </row>
    <row r="44" spans="1:13" x14ac:dyDescent="0.3">
      <c r="A44" s="20" t="s">
        <v>48</v>
      </c>
      <c r="B44" s="7">
        <v>1.6525000000000001</v>
      </c>
      <c r="C44" s="7">
        <v>0.1101</v>
      </c>
      <c r="D44" s="7">
        <v>6.6600000000000006E-2</v>
      </c>
      <c r="E44" s="7">
        <v>82.299899999999994</v>
      </c>
      <c r="F44" s="7">
        <v>1.8462000000000001</v>
      </c>
      <c r="G44" s="7">
        <v>2.9462999999999999</v>
      </c>
      <c r="H44" s="7">
        <v>4.07E-2</v>
      </c>
      <c r="I44" s="7">
        <v>0.34</v>
      </c>
      <c r="J44" s="7">
        <v>64.132099999999994</v>
      </c>
      <c r="K44" s="7">
        <v>919.39649999999995</v>
      </c>
      <c r="L44" s="8">
        <v>6</v>
      </c>
      <c r="M44" s="9"/>
    </row>
    <row r="45" spans="1:13" x14ac:dyDescent="0.3">
      <c r="A45" s="20" t="s">
        <v>49</v>
      </c>
      <c r="B45" s="7">
        <v>1.7583</v>
      </c>
      <c r="C45" s="7">
        <v>0.2064</v>
      </c>
      <c r="D45" s="7">
        <v>0.1174</v>
      </c>
      <c r="E45" s="7">
        <v>164.08099999999999</v>
      </c>
      <c r="F45" s="7">
        <v>1.1677999999999999</v>
      </c>
      <c r="G45" s="7">
        <v>3.6869999999999998</v>
      </c>
      <c r="H45" s="7">
        <v>4.0399999999999998E-2</v>
      </c>
      <c r="I45" s="7">
        <v>0.27189999999999998</v>
      </c>
      <c r="J45" s="7">
        <v>114.8471</v>
      </c>
      <c r="K45" s="7">
        <v>901.57280000000003</v>
      </c>
      <c r="L45" s="8">
        <v>6</v>
      </c>
      <c r="M45" s="9"/>
    </row>
    <row r="46" spans="1:13" x14ac:dyDescent="0.3">
      <c r="A46" s="20" t="s">
        <v>50</v>
      </c>
      <c r="B46" s="7">
        <v>1.5767</v>
      </c>
      <c r="C46" s="7">
        <v>0.32379999999999998</v>
      </c>
      <c r="D46" s="7">
        <v>0.2054</v>
      </c>
      <c r="E46" s="7">
        <v>309.82060000000001</v>
      </c>
      <c r="F46" s="7">
        <v>0.64829999999999999</v>
      </c>
      <c r="G46" s="7">
        <v>4.71</v>
      </c>
      <c r="H46" s="7">
        <v>5.67E-2</v>
      </c>
      <c r="I46" s="7">
        <v>0.2147</v>
      </c>
      <c r="J46" s="7">
        <v>211.13210000000001</v>
      </c>
      <c r="K46" s="7">
        <v>901.57280000000003</v>
      </c>
      <c r="L46" s="8">
        <v>6</v>
      </c>
      <c r="M46" s="9"/>
    </row>
    <row r="47" spans="1:13" x14ac:dyDescent="0.3">
      <c r="A47" s="10" t="s">
        <v>25</v>
      </c>
      <c r="B47" s="11">
        <f t="shared" ref="B47:K47" si="13">AVERAGE(B42:B46)</f>
        <v>1.6859999999999999</v>
      </c>
      <c r="C47" s="11">
        <f t="shared" si="13"/>
        <v>0.21773999999999999</v>
      </c>
      <c r="D47" s="12">
        <f t="shared" si="13"/>
        <v>0.13</v>
      </c>
      <c r="E47" s="11">
        <f t="shared" si="13"/>
        <v>179.60012</v>
      </c>
      <c r="F47" s="11">
        <f t="shared" si="13"/>
        <v>1.2296799999999999</v>
      </c>
      <c r="G47" s="11">
        <f t="shared" si="13"/>
        <v>3.8829199999999999</v>
      </c>
      <c r="H47" s="11">
        <f t="shared" si="13"/>
        <v>4.4859999999999997E-2</v>
      </c>
      <c r="I47" s="11">
        <f t="shared" si="13"/>
        <v>0.26516000000000001</v>
      </c>
      <c r="J47" s="11">
        <f t="shared" si="13"/>
        <v>131.67862</v>
      </c>
      <c r="K47" s="11">
        <f t="shared" si="13"/>
        <v>908.59203999999988</v>
      </c>
      <c r="L47" s="11"/>
      <c r="M47" s="12"/>
    </row>
    <row r="48" spans="1:13" x14ac:dyDescent="0.3">
      <c r="A48" s="10" t="s">
        <v>26</v>
      </c>
      <c r="B48" s="13">
        <f t="shared" ref="B48:K48" si="14">STDEV(B42:B46)</f>
        <v>7.2159891906792631E-2</v>
      </c>
      <c r="C48" s="13">
        <f t="shared" si="14"/>
        <v>7.7658920929922798E-2</v>
      </c>
      <c r="D48" s="13">
        <f t="shared" si="14"/>
        <v>5.0607657523343202E-2</v>
      </c>
      <c r="E48" s="13">
        <f t="shared" si="14"/>
        <v>85.255580607529751</v>
      </c>
      <c r="F48" s="13">
        <f t="shared" si="14"/>
        <v>0.45880102114097393</v>
      </c>
      <c r="G48" s="13">
        <f t="shared" si="14"/>
        <v>0.70289962796974326</v>
      </c>
      <c r="H48" s="13">
        <f t="shared" si="14"/>
        <v>7.3377789555151432E-3</v>
      </c>
      <c r="I48" s="13">
        <f t="shared" si="14"/>
        <v>5.0282631196069828E-2</v>
      </c>
      <c r="J48" s="13">
        <f t="shared" si="14"/>
        <v>54.068825027292768</v>
      </c>
      <c r="K48" s="13">
        <f t="shared" si="14"/>
        <v>8.5738466724685072</v>
      </c>
      <c r="L48" s="13"/>
      <c r="M48" s="13"/>
    </row>
    <row r="49" spans="1:13" x14ac:dyDescent="0.3">
      <c r="A49" s="14" t="s">
        <v>27</v>
      </c>
      <c r="B49" s="15">
        <f>B48/SQRT(5)</f>
        <v>3.2270884710525048E-2</v>
      </c>
      <c r="C49" s="15">
        <f t="shared" ref="C49:K49" si="15">C48/SQRT(5)</f>
        <v>3.473012525171771E-2</v>
      </c>
      <c r="D49" s="15">
        <f t="shared" si="15"/>
        <v>2.2632432480844809E-2</v>
      </c>
      <c r="E49" s="15">
        <f t="shared" si="15"/>
        <v>38.127454739929867</v>
      </c>
      <c r="F49" s="15">
        <f t="shared" si="15"/>
        <v>0.20518205428350716</v>
      </c>
      <c r="G49" s="15">
        <f t="shared" si="15"/>
        <v>0.31434626989993164</v>
      </c>
      <c r="H49" s="15">
        <f t="shared" si="15"/>
        <v>3.2815545096798529E-3</v>
      </c>
      <c r="I49" s="15">
        <f t="shared" si="15"/>
        <v>2.2487076288392738E-2</v>
      </c>
      <c r="J49" s="15">
        <f t="shared" si="15"/>
        <v>24.18031364491371</v>
      </c>
      <c r="K49" s="15">
        <f t="shared" si="15"/>
        <v>3.834340797659991</v>
      </c>
      <c r="L49" s="15"/>
      <c r="M49" s="15"/>
    </row>
    <row r="50" spans="1:13" x14ac:dyDescent="0.3">
      <c r="A50" s="27" t="s">
        <v>37</v>
      </c>
      <c r="B50" s="28">
        <f>(B47-B8)/B8*100</f>
        <v>-2.9919447640966657</v>
      </c>
      <c r="C50" s="28">
        <f t="shared" ref="C50:K50" si="16">(C47-C8)/C8*100</f>
        <v>-10.461386627189743</v>
      </c>
      <c r="D50" s="39">
        <f t="shared" si="16"/>
        <v>-7.3282007413744008</v>
      </c>
      <c r="E50" s="28">
        <f t="shared" si="16"/>
        <v>2.9714348486521649</v>
      </c>
      <c r="F50" s="28">
        <f t="shared" si="16"/>
        <v>-11.815495826281534</v>
      </c>
      <c r="G50" s="28">
        <f t="shared" si="16"/>
        <v>-12.075540057062632</v>
      </c>
      <c r="H50" s="28">
        <f t="shared" si="16"/>
        <v>1.8157058556513734</v>
      </c>
      <c r="I50" s="28">
        <f t="shared" si="16"/>
        <v>21.365800073233245</v>
      </c>
      <c r="J50" s="28">
        <f t="shared" si="16"/>
        <v>26.741262047427973</v>
      </c>
      <c r="K50" s="28">
        <f t="shared" si="16"/>
        <v>-0.3205218080993294</v>
      </c>
      <c r="L50" s="28"/>
      <c r="M50" s="28" t="e">
        <f>(M47-M8)/M8*100</f>
        <v>#DIV/0!</v>
      </c>
    </row>
    <row r="51" spans="1:13" x14ac:dyDescent="0.3">
      <c r="A51" s="40" t="s">
        <v>38</v>
      </c>
      <c r="B51" s="41">
        <f>TTEST(B3:B7,B42:B46,2,2)</f>
        <v>0.37251143620633337</v>
      </c>
      <c r="C51" s="41">
        <f t="shared" ref="C51:K51" si="17">TTEST(C3:C7,C42:C46,2,2)</f>
        <v>0.50937871088219233</v>
      </c>
      <c r="D51" s="41">
        <f t="shared" si="17"/>
        <v>0.67909549124547519</v>
      </c>
      <c r="E51" s="41">
        <f t="shared" si="17"/>
        <v>0.898783547901159</v>
      </c>
      <c r="F51" s="41">
        <f t="shared" si="17"/>
        <v>0.4733863038451096</v>
      </c>
      <c r="G51" s="41">
        <f t="shared" si="17"/>
        <v>0.13856190774958652</v>
      </c>
      <c r="H51" s="41">
        <f t="shared" si="17"/>
        <v>0.82997416855293227</v>
      </c>
      <c r="I51" s="41">
        <f t="shared" si="17"/>
        <v>7.4924154526074385E-2</v>
      </c>
      <c r="J51" s="41">
        <f t="shared" si="17"/>
        <v>0.35676598630401818</v>
      </c>
      <c r="K51" s="41">
        <f t="shared" si="17"/>
        <v>0.57413512303270409</v>
      </c>
      <c r="L51" s="41"/>
      <c r="M51" s="41" t="e">
        <f>TTEST(M3:M7,M42:M46,2,2)</f>
        <v>#DIV/0!</v>
      </c>
    </row>
    <row r="52" spans="1:13" x14ac:dyDescent="0.3">
      <c r="A52" s="42"/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5"/>
    </row>
    <row r="53" spans="1:13" x14ac:dyDescent="0.3">
      <c r="A53" s="17" t="s">
        <v>0</v>
      </c>
      <c r="B53" s="33" t="s">
        <v>1</v>
      </c>
      <c r="C53" s="17" t="s">
        <v>2</v>
      </c>
      <c r="D53" s="17" t="s">
        <v>3</v>
      </c>
      <c r="E53" s="17" t="s">
        <v>4</v>
      </c>
      <c r="F53" s="17" t="s">
        <v>5</v>
      </c>
      <c r="G53" s="17" t="s">
        <v>6</v>
      </c>
      <c r="H53" s="17" t="s">
        <v>7</v>
      </c>
      <c r="I53" s="17" t="s">
        <v>8</v>
      </c>
      <c r="J53" s="17" t="s">
        <v>9</v>
      </c>
      <c r="K53" s="17" t="s">
        <v>10</v>
      </c>
      <c r="L53" s="17" t="s">
        <v>11</v>
      </c>
      <c r="M53" s="17"/>
    </row>
    <row r="54" spans="1:13" x14ac:dyDescent="0.3">
      <c r="A54" s="34" t="s">
        <v>51</v>
      </c>
      <c r="B54" s="35" t="s">
        <v>13</v>
      </c>
      <c r="C54" s="36" t="s">
        <v>13</v>
      </c>
      <c r="D54" s="36" t="s">
        <v>14</v>
      </c>
      <c r="E54" s="36" t="s">
        <v>15</v>
      </c>
      <c r="F54" s="36" t="s">
        <v>14</v>
      </c>
      <c r="G54" s="36" t="s">
        <v>16</v>
      </c>
      <c r="H54" s="36" t="s">
        <v>17</v>
      </c>
      <c r="I54" s="36" t="s">
        <v>17</v>
      </c>
      <c r="J54" s="36" t="s">
        <v>18</v>
      </c>
      <c r="K54" s="36" t="s">
        <v>18</v>
      </c>
      <c r="L54" s="36" t="s">
        <v>19</v>
      </c>
      <c r="M54" s="17"/>
    </row>
    <row r="55" spans="1:13" x14ac:dyDescent="0.3">
      <c r="A55" s="20" t="s">
        <v>52</v>
      </c>
      <c r="B55" s="37">
        <v>1.6850000000000001</v>
      </c>
      <c r="C55" s="37">
        <v>0.1656</v>
      </c>
      <c r="D55" s="37">
        <v>9.8299999999999998E-2</v>
      </c>
      <c r="E55" s="37">
        <v>150.44409999999999</v>
      </c>
      <c r="F55" s="37">
        <v>1.4019999999999999</v>
      </c>
      <c r="G55" s="37">
        <v>3.7275</v>
      </c>
      <c r="H55" s="37">
        <v>3.9600000000000003E-2</v>
      </c>
      <c r="I55" s="38">
        <v>0.27079999999999999</v>
      </c>
      <c r="J55" s="7">
        <v>38.131500000000003</v>
      </c>
      <c r="K55" s="7">
        <v>868.68150000000003</v>
      </c>
      <c r="L55" s="8">
        <v>6</v>
      </c>
      <c r="M55" s="9"/>
    </row>
    <row r="56" spans="1:13" x14ac:dyDescent="0.3">
      <c r="A56" s="20" t="s">
        <v>53</v>
      </c>
      <c r="B56" s="7">
        <v>1.6236999999999999</v>
      </c>
      <c r="C56" s="7">
        <v>0.307</v>
      </c>
      <c r="D56" s="7">
        <v>0.18909999999999999</v>
      </c>
      <c r="E56" s="7">
        <v>153.35059999999999</v>
      </c>
      <c r="F56" s="7">
        <v>0.93810000000000004</v>
      </c>
      <c r="G56" s="7">
        <v>4.0723000000000003</v>
      </c>
      <c r="H56" s="7">
        <v>5.8799999999999998E-2</v>
      </c>
      <c r="I56" s="7">
        <v>0.2394</v>
      </c>
      <c r="J56" s="7">
        <v>204.42519999999999</v>
      </c>
      <c r="K56" s="7">
        <v>940.80349999999999</v>
      </c>
      <c r="L56" s="8">
        <v>6</v>
      </c>
      <c r="M56" s="9"/>
    </row>
    <row r="57" spans="1:13" x14ac:dyDescent="0.3">
      <c r="A57" s="20" t="s">
        <v>54</v>
      </c>
      <c r="B57" s="7">
        <v>1.6588000000000001</v>
      </c>
      <c r="C57" s="7">
        <v>0.24060000000000001</v>
      </c>
      <c r="D57" s="7">
        <v>0.14510000000000001</v>
      </c>
      <c r="E57" s="7">
        <v>131.11760000000001</v>
      </c>
      <c r="F57" s="7">
        <v>1.3326</v>
      </c>
      <c r="G57" s="7">
        <v>3.8582999999999998</v>
      </c>
      <c r="H57" s="7">
        <v>5.2200000000000003E-2</v>
      </c>
      <c r="I57" s="7">
        <v>0.25690000000000002</v>
      </c>
      <c r="J57" s="7">
        <v>143.87960000000001</v>
      </c>
      <c r="K57" s="7">
        <v>914.80269999999996</v>
      </c>
      <c r="L57" s="8">
        <v>6</v>
      </c>
      <c r="M57" s="9"/>
    </row>
    <row r="58" spans="1:13" x14ac:dyDescent="0.3">
      <c r="A58" s="20" t="s">
        <v>55</v>
      </c>
      <c r="B58" s="7">
        <v>1.5799000000000001</v>
      </c>
      <c r="C58" s="7">
        <v>0.23580000000000001</v>
      </c>
      <c r="D58" s="7">
        <v>0.1492</v>
      </c>
      <c r="E58" s="7">
        <v>169.31049999999999</v>
      </c>
      <c r="F58" s="7">
        <v>1.393</v>
      </c>
      <c r="G58" s="7">
        <v>3.7254</v>
      </c>
      <c r="H58" s="7">
        <v>5.2999999999999999E-2</v>
      </c>
      <c r="I58" s="7">
        <v>0.2712</v>
      </c>
      <c r="J58" s="7">
        <v>162.714</v>
      </c>
      <c r="K58" s="7">
        <v>944.38660000000004</v>
      </c>
      <c r="L58" s="8">
        <v>6</v>
      </c>
      <c r="M58" s="9"/>
    </row>
    <row r="59" spans="1:13" x14ac:dyDescent="0.3">
      <c r="A59" s="20" t="s">
        <v>56</v>
      </c>
      <c r="B59" s="7">
        <v>1.712</v>
      </c>
      <c r="C59" s="7">
        <v>0.29239999999999999</v>
      </c>
      <c r="D59" s="7">
        <v>0.17080000000000001</v>
      </c>
      <c r="E59" s="7">
        <v>150.1199</v>
      </c>
      <c r="F59" s="7">
        <v>1.2383</v>
      </c>
      <c r="G59" s="7">
        <v>4.4934000000000003</v>
      </c>
      <c r="H59" s="7">
        <v>5.2499999999999998E-2</v>
      </c>
      <c r="I59" s="7">
        <v>0.2175</v>
      </c>
      <c r="J59" s="7">
        <v>190.18459999999999</v>
      </c>
      <c r="K59" s="7">
        <v>955.04409999999996</v>
      </c>
      <c r="L59" s="8">
        <v>6</v>
      </c>
      <c r="M59" s="9"/>
    </row>
    <row r="60" spans="1:13" x14ac:dyDescent="0.3">
      <c r="A60" s="10" t="s">
        <v>25</v>
      </c>
      <c r="B60" s="11">
        <f t="shared" ref="B60:K60" si="18">AVERAGE(B55:B59)</f>
        <v>1.6518800000000002</v>
      </c>
      <c r="C60" s="11">
        <f t="shared" si="18"/>
        <v>0.24828</v>
      </c>
      <c r="D60" s="12">
        <f t="shared" si="18"/>
        <v>0.15049999999999999</v>
      </c>
      <c r="E60" s="11">
        <f t="shared" si="18"/>
        <v>150.86854</v>
      </c>
      <c r="F60" s="11">
        <f t="shared" si="18"/>
        <v>1.2607999999999999</v>
      </c>
      <c r="G60" s="11">
        <f t="shared" si="18"/>
        <v>3.9753800000000004</v>
      </c>
      <c r="H60" s="11">
        <f t="shared" si="18"/>
        <v>5.1220000000000002E-2</v>
      </c>
      <c r="I60" s="11">
        <f t="shared" si="18"/>
        <v>0.25115999999999999</v>
      </c>
      <c r="J60" s="11">
        <f t="shared" si="18"/>
        <v>147.86698000000001</v>
      </c>
      <c r="K60" s="11">
        <f t="shared" si="18"/>
        <v>924.74367999999993</v>
      </c>
      <c r="L60" s="11"/>
      <c r="M60" s="12"/>
    </row>
    <row r="61" spans="1:13" x14ac:dyDescent="0.3">
      <c r="A61" s="10" t="s">
        <v>26</v>
      </c>
      <c r="B61" s="13">
        <f t="shared" ref="B61:K61" si="19">STDEV(B55:B59)</f>
        <v>5.1803638868326597E-2</v>
      </c>
      <c r="C61" s="13">
        <f t="shared" si="19"/>
        <v>5.5779315162522339E-2</v>
      </c>
      <c r="D61" s="13">
        <f t="shared" si="19"/>
        <v>3.4123818660870914E-2</v>
      </c>
      <c r="E61" s="13">
        <f t="shared" si="19"/>
        <v>13.574854994916144</v>
      </c>
      <c r="F61" s="13">
        <f t="shared" si="19"/>
        <v>0.19184046757657899</v>
      </c>
      <c r="G61" s="13">
        <f t="shared" si="19"/>
        <v>0.32225006904576464</v>
      </c>
      <c r="H61" s="13">
        <f t="shared" si="19"/>
        <v>7.0400284090335868E-3</v>
      </c>
      <c r="I61" s="13">
        <f t="shared" si="19"/>
        <v>2.2866853740731361E-2</v>
      </c>
      <c r="J61" s="13">
        <f t="shared" si="19"/>
        <v>65.703542493932503</v>
      </c>
      <c r="K61" s="13">
        <f t="shared" si="19"/>
        <v>34.654251854743585</v>
      </c>
      <c r="L61" s="13"/>
      <c r="M61" s="13"/>
    </row>
    <row r="62" spans="1:13" x14ac:dyDescent="0.3">
      <c r="A62" s="14" t="s">
        <v>27</v>
      </c>
      <c r="B62" s="15">
        <f>B61/SQRT(5)</f>
        <v>2.3167291598285709E-2</v>
      </c>
      <c r="C62" s="15">
        <f t="shared" ref="C62:K62" si="20">C61/SQRT(5)</f>
        <v>2.4945268088356936E-2</v>
      </c>
      <c r="D62" s="15">
        <f t="shared" si="20"/>
        <v>1.5260635635516641E-2</v>
      </c>
      <c r="E62" s="15">
        <f t="shared" si="20"/>
        <v>6.0708597106670119</v>
      </c>
      <c r="F62" s="15">
        <f t="shared" si="20"/>
        <v>8.5793665267314995E-2</v>
      </c>
      <c r="G62" s="15">
        <f t="shared" si="20"/>
        <v>0.14411461202806611</v>
      </c>
      <c r="H62" s="15">
        <f t="shared" si="20"/>
        <v>3.1483964172257586E-3</v>
      </c>
      <c r="I62" s="15">
        <f t="shared" si="20"/>
        <v>1.0226367879164134E-2</v>
      </c>
      <c r="J62" s="15">
        <f t="shared" si="20"/>
        <v>29.383517475795827</v>
      </c>
      <c r="K62" s="15">
        <f t="shared" si="20"/>
        <v>15.497852571320964</v>
      </c>
      <c r="L62" s="15"/>
      <c r="M62" s="15"/>
    </row>
    <row r="63" spans="1:13" x14ac:dyDescent="0.3">
      <c r="A63" s="27" t="s">
        <v>37</v>
      </c>
      <c r="B63" s="28">
        <f>(B60-B8)/B8*100</f>
        <v>-4.9551208285385364</v>
      </c>
      <c r="C63" s="28">
        <f t="shared" ref="C63:K63" si="21">(C60-C8)/C8*100</f>
        <v>2.0972119417715245</v>
      </c>
      <c r="D63" s="28">
        <f t="shared" si="21"/>
        <v>7.2854291417165511</v>
      </c>
      <c r="E63" s="28">
        <f t="shared" si="21"/>
        <v>-13.501449568512136</v>
      </c>
      <c r="F63" s="28">
        <f t="shared" si="21"/>
        <v>-9.5837755658185504</v>
      </c>
      <c r="G63" s="28">
        <f t="shared" si="21"/>
        <v>-9.9818848784022371</v>
      </c>
      <c r="H63" s="28">
        <f t="shared" si="21"/>
        <v>16.250567408079888</v>
      </c>
      <c r="I63" s="28">
        <f t="shared" si="21"/>
        <v>14.957890882460632</v>
      </c>
      <c r="J63" s="28">
        <f t="shared" si="21"/>
        <v>42.322631117654431</v>
      </c>
      <c r="K63" s="28">
        <f t="shared" si="21"/>
        <v>1.4514363164110229</v>
      </c>
      <c r="L63" s="28"/>
      <c r="M63" s="28" t="e">
        <f>(M60-M21)/M21*100</f>
        <v>#DIV/0!</v>
      </c>
    </row>
    <row r="64" spans="1:13" x14ac:dyDescent="0.3">
      <c r="A64" s="40" t="s">
        <v>38</v>
      </c>
      <c r="B64" s="41">
        <f>TTEST(B3:B7,B55:B59,2,2)</f>
        <v>0.1249534589364292</v>
      </c>
      <c r="C64" s="41">
        <f t="shared" ref="C64:K64" si="22">TTEST(C3:C7,C55:C59,2,2)</f>
        <v>0.8590438536431303</v>
      </c>
      <c r="D64" s="41">
        <f t="shared" si="22"/>
        <v>0.56782398452647076</v>
      </c>
      <c r="E64" s="41">
        <f t="shared" si="22"/>
        <v>8.2929339944667613E-2</v>
      </c>
      <c r="F64" s="41">
        <f t="shared" si="22"/>
        <v>0.27856749378309315</v>
      </c>
      <c r="G64" s="41">
        <f t="shared" si="22"/>
        <v>2.7877298372513532E-2</v>
      </c>
      <c r="H64" s="41">
        <f t="shared" si="22"/>
        <v>7.3984931574296628E-2</v>
      </c>
      <c r="I64" s="41">
        <f t="shared" si="22"/>
        <v>1.7259643312331201E-2</v>
      </c>
      <c r="J64" s="41">
        <f t="shared" si="22"/>
        <v>0.21881189460734546</v>
      </c>
      <c r="K64" s="41">
        <f t="shared" si="22"/>
        <v>0.42733584228084398</v>
      </c>
      <c r="L64" s="41"/>
      <c r="M64" s="41" t="e">
        <f>TTEST(M16:M20,M55:M59,2,2)</f>
        <v>#DIV/0!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465F-2BBF-4C55-AC55-699F2C7A20B8}">
  <dimension ref="A1:T68"/>
  <sheetViews>
    <sheetView tabSelected="1" topLeftCell="A4" zoomScaleNormal="100" workbookViewId="0">
      <selection activeCell="J28" sqref="J28"/>
    </sheetView>
  </sheetViews>
  <sheetFormatPr defaultRowHeight="14.4" x14ac:dyDescent="0.3"/>
  <cols>
    <col min="14" max="14" width="8.88671875" style="73"/>
  </cols>
  <sheetData>
    <row r="1" spans="1:20" ht="25.8" x14ac:dyDescent="0.5">
      <c r="A1" s="49" t="s">
        <v>64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9"/>
    </row>
    <row r="2" spans="1:20" ht="23.4" x14ac:dyDescent="0.45">
      <c r="A2" s="50" t="s">
        <v>65</v>
      </c>
      <c r="B2" s="50" t="s">
        <v>66</v>
      </c>
      <c r="C2" s="45"/>
      <c r="D2" s="45"/>
      <c r="E2" s="51">
        <v>43880</v>
      </c>
      <c r="F2" s="45"/>
      <c r="G2" s="45"/>
      <c r="H2" s="45"/>
      <c r="I2" s="45"/>
      <c r="J2" s="45"/>
      <c r="K2" s="45"/>
      <c r="L2" s="45"/>
      <c r="M2" s="45"/>
      <c r="N2" s="60"/>
    </row>
    <row r="3" spans="1:20" ht="23.4" x14ac:dyDescent="0.45">
      <c r="A3" s="45"/>
      <c r="B3" s="50" t="s">
        <v>67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60"/>
    </row>
    <row r="4" spans="1:20" x14ac:dyDescent="0.3">
      <c r="A4" s="52" t="s">
        <v>68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0"/>
    </row>
    <row r="5" spans="1:20" x14ac:dyDescent="0.3">
      <c r="A5" s="53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0"/>
      <c r="P5" t="s">
        <v>3</v>
      </c>
      <c r="R5" t="s">
        <v>7</v>
      </c>
      <c r="T5" t="s">
        <v>10</v>
      </c>
    </row>
    <row r="6" spans="1:20" x14ac:dyDescent="0.3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/>
      <c r="N6" s="61"/>
      <c r="O6" s="74" t="s">
        <v>57</v>
      </c>
      <c r="P6" s="58">
        <v>7.4439999999999992E-2</v>
      </c>
      <c r="Q6" s="74" t="s">
        <v>57</v>
      </c>
      <c r="R6">
        <v>3.6819999999999999E-2</v>
      </c>
      <c r="S6" s="74" t="s">
        <v>57</v>
      </c>
      <c r="T6">
        <v>900.65381999999988</v>
      </c>
    </row>
    <row r="7" spans="1:20" x14ac:dyDescent="0.3">
      <c r="A7" s="3" t="s">
        <v>12</v>
      </c>
      <c r="B7" s="4" t="s">
        <v>13</v>
      </c>
      <c r="C7" s="5" t="s">
        <v>13</v>
      </c>
      <c r="D7" s="5" t="s">
        <v>14</v>
      </c>
      <c r="E7" s="5" t="s">
        <v>15</v>
      </c>
      <c r="F7" s="5" t="s">
        <v>14</v>
      </c>
      <c r="G7" s="5" t="s">
        <v>16</v>
      </c>
      <c r="H7" s="5" t="s">
        <v>17</v>
      </c>
      <c r="I7" s="5" t="s">
        <v>17</v>
      </c>
      <c r="J7" s="5" t="s">
        <v>18</v>
      </c>
      <c r="K7" s="5" t="s">
        <v>18</v>
      </c>
      <c r="L7" s="5" t="s">
        <v>19</v>
      </c>
      <c r="M7" s="1"/>
      <c r="N7" s="61"/>
      <c r="O7" s="75" t="s">
        <v>58</v>
      </c>
      <c r="P7" s="58">
        <v>0.14238000000000001</v>
      </c>
      <c r="Q7" s="75" t="s">
        <v>58</v>
      </c>
      <c r="R7">
        <v>4.3400000000000001E-2</v>
      </c>
      <c r="S7" s="75" t="s">
        <v>58</v>
      </c>
      <c r="T7">
        <v>723.15958000000001</v>
      </c>
    </row>
    <row r="8" spans="1:20" x14ac:dyDescent="0.3">
      <c r="A8" s="6" t="s">
        <v>20</v>
      </c>
      <c r="B8" s="7">
        <v>1.3203</v>
      </c>
      <c r="C8" s="7">
        <v>8.9200000000000002E-2</v>
      </c>
      <c r="D8" s="7">
        <v>6.7599999999999993E-2</v>
      </c>
      <c r="E8" s="7">
        <v>149.9699</v>
      </c>
      <c r="F8" s="7">
        <v>2.3995000000000002</v>
      </c>
      <c r="G8" s="7">
        <v>3.9453999999999998</v>
      </c>
      <c r="H8" s="7">
        <v>3.6499999999999998E-2</v>
      </c>
      <c r="I8" s="7">
        <v>0.25340000000000001</v>
      </c>
      <c r="J8" s="7">
        <v>18.378399999999999</v>
      </c>
      <c r="K8" s="7">
        <v>908.27970000000005</v>
      </c>
      <c r="L8" s="8">
        <v>6</v>
      </c>
      <c r="M8" s="9"/>
      <c r="N8" s="62"/>
      <c r="O8" s="76" t="s">
        <v>59</v>
      </c>
      <c r="P8" s="58">
        <v>7.8240000000000004E-2</v>
      </c>
      <c r="Q8" s="76" t="s">
        <v>59</v>
      </c>
      <c r="R8">
        <v>3.5600000000000007E-2</v>
      </c>
      <c r="S8" s="76" t="s">
        <v>59</v>
      </c>
      <c r="T8">
        <v>897.49324000000001</v>
      </c>
    </row>
    <row r="9" spans="1:20" x14ac:dyDescent="0.3">
      <c r="A9" s="6" t="s">
        <v>21</v>
      </c>
      <c r="B9" s="7">
        <v>1.3042</v>
      </c>
      <c r="C9" s="7">
        <v>0.1065</v>
      </c>
      <c r="D9" s="7">
        <v>8.1600000000000006E-2</v>
      </c>
      <c r="E9" s="7">
        <v>207.02590000000001</v>
      </c>
      <c r="F9" s="7">
        <v>2.0929000000000002</v>
      </c>
      <c r="G9" s="7">
        <v>4.3826000000000001</v>
      </c>
      <c r="H9" s="7">
        <v>3.4200000000000001E-2</v>
      </c>
      <c r="I9" s="7">
        <v>0.22539999999999999</v>
      </c>
      <c r="J9" s="7">
        <v>18.654</v>
      </c>
      <c r="K9" s="7">
        <v>881.81899999999996</v>
      </c>
      <c r="L9" s="8">
        <v>6</v>
      </c>
      <c r="M9" s="9"/>
      <c r="N9" s="62"/>
      <c r="O9" s="76" t="s">
        <v>81</v>
      </c>
      <c r="P9" s="58">
        <v>0.15458</v>
      </c>
      <c r="Q9" s="76" t="s">
        <v>81</v>
      </c>
      <c r="R9">
        <v>3.2960000000000003E-2</v>
      </c>
      <c r="S9" s="76" t="s">
        <v>81</v>
      </c>
      <c r="T9">
        <v>893.78140000000008</v>
      </c>
    </row>
    <row r="10" spans="1:20" x14ac:dyDescent="0.3">
      <c r="A10" s="6" t="s">
        <v>22</v>
      </c>
      <c r="B10" s="7">
        <v>1.353</v>
      </c>
      <c r="C10" s="7">
        <v>8.4699999999999998E-2</v>
      </c>
      <c r="D10" s="7">
        <v>6.2600000000000003E-2</v>
      </c>
      <c r="E10" s="7">
        <v>170.73</v>
      </c>
      <c r="F10" s="7">
        <v>2.2559</v>
      </c>
      <c r="G10" s="7">
        <v>3.7806999999999999</v>
      </c>
      <c r="H10" s="7">
        <v>3.2599999999999997E-2</v>
      </c>
      <c r="I10" s="54"/>
      <c r="J10" s="55">
        <v>-38.584099999999999</v>
      </c>
      <c r="K10" s="7">
        <v>890.91499999999996</v>
      </c>
      <c r="L10" s="8">
        <v>6</v>
      </c>
      <c r="M10" s="9"/>
      <c r="N10" s="62"/>
      <c r="O10" s="76" t="s">
        <v>82</v>
      </c>
      <c r="P10" s="58">
        <v>7.5899999999999995E-2</v>
      </c>
      <c r="Q10" s="76" t="s">
        <v>82</v>
      </c>
      <c r="R10">
        <v>3.3999999999999996E-2</v>
      </c>
      <c r="S10" s="76" t="s">
        <v>82</v>
      </c>
      <c r="T10">
        <v>886.83580000000006</v>
      </c>
    </row>
    <row r="11" spans="1:20" x14ac:dyDescent="0.3">
      <c r="A11" s="6" t="s">
        <v>23</v>
      </c>
      <c r="B11" s="7">
        <v>1.3984000000000001</v>
      </c>
      <c r="C11" s="7">
        <v>0.1164</v>
      </c>
      <c r="D11" s="7">
        <v>8.3299999999999999E-2</v>
      </c>
      <c r="E11" s="7">
        <v>180.91679999999999</v>
      </c>
      <c r="F11" s="7">
        <v>2.1234000000000002</v>
      </c>
      <c r="G11" s="7">
        <v>3.8111999999999999</v>
      </c>
      <c r="H11" s="7">
        <v>3.9600000000000003E-2</v>
      </c>
      <c r="I11" s="7">
        <v>0.25779999999999997</v>
      </c>
      <c r="J11" s="7">
        <v>-11.9404</v>
      </c>
      <c r="K11" s="7">
        <v>904.88019999999995</v>
      </c>
      <c r="L11" s="8">
        <v>6</v>
      </c>
      <c r="M11" s="9"/>
      <c r="N11" s="62"/>
    </row>
    <row r="12" spans="1:20" x14ac:dyDescent="0.3">
      <c r="A12" s="6" t="s">
        <v>24</v>
      </c>
      <c r="B12" s="7">
        <v>1.4033</v>
      </c>
      <c r="C12" s="7">
        <v>0.1082</v>
      </c>
      <c r="D12" s="7">
        <v>7.7100000000000002E-2</v>
      </c>
      <c r="E12" s="7">
        <v>171.73599999999999</v>
      </c>
      <c r="F12" s="7">
        <v>2.3742999999999999</v>
      </c>
      <c r="G12" s="7">
        <v>3.891</v>
      </c>
      <c r="H12" s="7">
        <v>4.1200000000000001E-2</v>
      </c>
      <c r="I12" s="7">
        <v>0.25469999999999998</v>
      </c>
      <c r="J12" s="7">
        <v>4.9645999999999999</v>
      </c>
      <c r="K12" s="7">
        <v>917.37519999999995</v>
      </c>
      <c r="L12" s="8">
        <v>6</v>
      </c>
      <c r="M12" s="9"/>
      <c r="N12" s="62"/>
    </row>
    <row r="13" spans="1:20" x14ac:dyDescent="0.3">
      <c r="A13" s="10" t="s">
        <v>25</v>
      </c>
      <c r="B13" s="11">
        <f>AVERAGE(B8:B12)</f>
        <v>1.3558399999999999</v>
      </c>
      <c r="C13" s="11">
        <f t="shared" ref="C13:K13" si="0">AVERAGE(C8:C12)</f>
        <v>0.10100000000000001</v>
      </c>
      <c r="D13" s="12">
        <f t="shared" si="0"/>
        <v>7.4439999999999992E-2</v>
      </c>
      <c r="E13" s="11">
        <f t="shared" si="0"/>
        <v>176.07571999999999</v>
      </c>
      <c r="F13" s="11">
        <f t="shared" si="0"/>
        <v>2.2492000000000001</v>
      </c>
      <c r="G13" s="11">
        <f t="shared" si="0"/>
        <v>3.9621799999999991</v>
      </c>
      <c r="H13" s="11">
        <f t="shared" si="0"/>
        <v>3.6819999999999999E-2</v>
      </c>
      <c r="I13" s="11">
        <f t="shared" si="0"/>
        <v>0.24782499999999996</v>
      </c>
      <c r="J13" s="11">
        <f t="shared" si="0"/>
        <v>-1.7055000000000007</v>
      </c>
      <c r="K13" s="11">
        <f t="shared" si="0"/>
        <v>900.65381999999988</v>
      </c>
      <c r="L13" s="11"/>
      <c r="M13" s="12"/>
      <c r="N13" s="63"/>
    </row>
    <row r="14" spans="1:20" x14ac:dyDescent="0.3">
      <c r="A14" s="10" t="s">
        <v>26</v>
      </c>
      <c r="B14" s="13">
        <f t="shared" ref="B14:K14" si="1">STDEV(B8:B12)</f>
        <v>4.4725976792016522E-2</v>
      </c>
      <c r="C14" s="13">
        <f t="shared" si="1"/>
        <v>1.3455296354967417E-2</v>
      </c>
      <c r="D14" s="13">
        <f t="shared" si="1"/>
        <v>8.9973885100067125E-3</v>
      </c>
      <c r="E14" s="13">
        <f t="shared" si="1"/>
        <v>20.677726104845085</v>
      </c>
      <c r="F14" s="13">
        <f t="shared" si="1"/>
        <v>0.14012522970543162</v>
      </c>
      <c r="G14" s="13">
        <f t="shared" si="1"/>
        <v>0.24383964402861161</v>
      </c>
      <c r="H14" s="13">
        <f t="shared" si="1"/>
        <v>3.5947183477986156E-3</v>
      </c>
      <c r="I14" s="13">
        <f t="shared" si="1"/>
        <v>1.5063504461667166E-2</v>
      </c>
      <c r="J14" s="13">
        <f t="shared" si="1"/>
        <v>24.120255126345576</v>
      </c>
      <c r="K14" s="13">
        <f t="shared" si="1"/>
        <v>14.188163572217519</v>
      </c>
      <c r="L14" s="13"/>
      <c r="M14" s="13"/>
      <c r="N14" s="64"/>
    </row>
    <row r="15" spans="1:20" x14ac:dyDescent="0.3">
      <c r="A15" s="14" t="s">
        <v>27</v>
      </c>
      <c r="B15" s="15">
        <f>B14/SQRT(5)</f>
        <v>2.0002064893405381E-2</v>
      </c>
      <c r="C15" s="15">
        <f t="shared" ref="C15:K15" si="2">C14/SQRT(5)</f>
        <v>6.0173914614224562E-3</v>
      </c>
      <c r="D15" s="15">
        <f t="shared" si="2"/>
        <v>4.023754465670111E-3</v>
      </c>
      <c r="E15" s="15">
        <f t="shared" si="2"/>
        <v>9.24736023811111</v>
      </c>
      <c r="F15" s="15">
        <f t="shared" si="2"/>
        <v>6.2665907796823586E-2</v>
      </c>
      <c r="G15" s="15">
        <f t="shared" si="2"/>
        <v>0.10904840393146524</v>
      </c>
      <c r="H15" s="15">
        <f t="shared" si="2"/>
        <v>1.6076069171286872E-3</v>
      </c>
      <c r="I15" s="15">
        <f t="shared" si="2"/>
        <v>6.7366039911318319E-3</v>
      </c>
      <c r="J15" s="15">
        <f t="shared" si="2"/>
        <v>10.786906019429297</v>
      </c>
      <c r="K15" s="15">
        <f t="shared" si="2"/>
        <v>6.3451396446729236</v>
      </c>
      <c r="L15" s="15"/>
      <c r="M15" s="15"/>
      <c r="N15" s="65"/>
    </row>
    <row r="16" spans="1:20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65"/>
    </row>
    <row r="17" spans="1:14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65"/>
    </row>
    <row r="18" spans="1:14" x14ac:dyDescent="0.3">
      <c r="A18" s="3" t="s">
        <v>28</v>
      </c>
      <c r="B18" s="16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10</v>
      </c>
      <c r="L18" s="3" t="s">
        <v>11</v>
      </c>
      <c r="M18" s="3" t="s">
        <v>29</v>
      </c>
      <c r="N18" s="66"/>
    </row>
    <row r="19" spans="1:14" x14ac:dyDescent="0.3">
      <c r="A19" s="17" t="s">
        <v>30</v>
      </c>
      <c r="B19" s="18" t="s">
        <v>13</v>
      </c>
      <c r="C19" s="19" t="s">
        <v>13</v>
      </c>
      <c r="D19" s="19" t="s">
        <v>14</v>
      </c>
      <c r="E19" s="19" t="s">
        <v>15</v>
      </c>
      <c r="F19" s="19" t="s">
        <v>14</v>
      </c>
      <c r="G19" s="19" t="s">
        <v>16</v>
      </c>
      <c r="H19" s="19" t="s">
        <v>17</v>
      </c>
      <c r="I19" s="19" t="s">
        <v>17</v>
      </c>
      <c r="J19" s="19" t="s">
        <v>18</v>
      </c>
      <c r="K19" s="19" t="s">
        <v>18</v>
      </c>
      <c r="L19" s="19" t="s">
        <v>19</v>
      </c>
      <c r="M19" s="3" t="s">
        <v>31</v>
      </c>
      <c r="N19" s="66"/>
    </row>
    <row r="20" spans="1:14" x14ac:dyDescent="0.3">
      <c r="A20" s="20" t="s">
        <v>32</v>
      </c>
      <c r="B20" s="21">
        <v>1.3254999999999999</v>
      </c>
      <c r="C20" s="21">
        <v>0.16719999999999999</v>
      </c>
      <c r="D20" s="21">
        <v>0.12620000000000001</v>
      </c>
      <c r="E20" s="21">
        <v>226.33510000000001</v>
      </c>
      <c r="F20" s="21">
        <v>1.7546999999999999</v>
      </c>
      <c r="G20" s="21">
        <v>4.2969999999999997</v>
      </c>
      <c r="H20" s="21">
        <v>4.4999999999999998E-2</v>
      </c>
      <c r="I20" s="21">
        <v>0.22420000000000001</v>
      </c>
      <c r="J20" s="21">
        <v>44.011499999999998</v>
      </c>
      <c r="K20" s="21">
        <v>904.05349999999999</v>
      </c>
      <c r="L20" s="22">
        <v>6</v>
      </c>
      <c r="M20" s="23"/>
      <c r="N20" s="60"/>
    </row>
    <row r="21" spans="1:14" x14ac:dyDescent="0.3">
      <c r="A21" s="20" t="s">
        <v>33</v>
      </c>
      <c r="B21" s="21">
        <v>1.3010999999999999</v>
      </c>
      <c r="C21" s="21">
        <v>0.19789999999999999</v>
      </c>
      <c r="D21" s="21">
        <v>0.15210000000000001</v>
      </c>
      <c r="E21" s="21">
        <v>375.84699999999998</v>
      </c>
      <c r="F21" s="21">
        <v>1.6717</v>
      </c>
      <c r="G21" s="21">
        <v>4.6535000000000002</v>
      </c>
      <c r="H21" s="21">
        <v>4.6300000000000001E-2</v>
      </c>
      <c r="I21" s="21">
        <v>0.20880000000000001</v>
      </c>
      <c r="J21" s="56">
        <v>0.72540000000000004</v>
      </c>
      <c r="K21" s="54">
        <v>2.8915999999999999</v>
      </c>
      <c r="L21" s="22">
        <v>6</v>
      </c>
      <c r="M21" s="23"/>
      <c r="N21" s="60"/>
    </row>
    <row r="22" spans="1:14" x14ac:dyDescent="0.3">
      <c r="A22" s="20" t="s">
        <v>34</v>
      </c>
      <c r="B22" s="21">
        <v>0.61399999999999999</v>
      </c>
      <c r="C22" s="21">
        <v>8.0699999999999994E-2</v>
      </c>
      <c r="D22" s="21">
        <v>0.13150000000000001</v>
      </c>
      <c r="E22" s="21">
        <v>360.7201</v>
      </c>
      <c r="F22" s="21">
        <v>1.887</v>
      </c>
      <c r="G22" s="21">
        <v>6.0183999999999997</v>
      </c>
      <c r="H22" s="21">
        <v>3.8600000000000002E-2</v>
      </c>
      <c r="I22" s="21">
        <v>0.1699</v>
      </c>
      <c r="J22" s="21">
        <v>53.290900000000001</v>
      </c>
      <c r="K22" s="21">
        <v>893.21220000000005</v>
      </c>
      <c r="L22" s="22">
        <v>6</v>
      </c>
      <c r="M22" s="23"/>
      <c r="N22" s="60"/>
    </row>
    <row r="23" spans="1:14" x14ac:dyDescent="0.3">
      <c r="A23" s="20" t="s">
        <v>35</v>
      </c>
      <c r="B23" s="21">
        <v>1.2034</v>
      </c>
      <c r="C23" s="21">
        <v>0.18579999999999999</v>
      </c>
      <c r="D23" s="21">
        <v>0.15440000000000001</v>
      </c>
      <c r="E23" s="21">
        <v>390.95960000000002</v>
      </c>
      <c r="F23" s="21">
        <v>1.5424</v>
      </c>
      <c r="G23" s="21">
        <v>4.8079999999999998</v>
      </c>
      <c r="H23" s="21">
        <v>4.53E-2</v>
      </c>
      <c r="I23" s="21">
        <v>0.20349999999999999</v>
      </c>
      <c r="J23" s="21">
        <v>71.298400000000001</v>
      </c>
      <c r="K23" s="21">
        <v>923.62279999999998</v>
      </c>
      <c r="L23" s="22">
        <v>6</v>
      </c>
      <c r="M23" s="23"/>
      <c r="N23" s="60"/>
    </row>
    <row r="24" spans="1:14" x14ac:dyDescent="0.3">
      <c r="A24" s="20" t="s">
        <v>36</v>
      </c>
      <c r="B24" s="21">
        <v>1.3596999999999999</v>
      </c>
      <c r="C24" s="21">
        <v>0.2009</v>
      </c>
      <c r="D24" s="21">
        <v>0.1477</v>
      </c>
      <c r="E24" s="21">
        <v>343.82690000000002</v>
      </c>
      <c r="F24" s="21">
        <v>1.4428000000000001</v>
      </c>
      <c r="G24" s="21">
        <v>4.5613999999999999</v>
      </c>
      <c r="H24" s="21">
        <v>4.1799999999999997E-2</v>
      </c>
      <c r="I24" s="21">
        <v>0.21129999999999999</v>
      </c>
      <c r="J24" s="21">
        <v>63.5809</v>
      </c>
      <c r="K24" s="21">
        <v>892.01779999999997</v>
      </c>
      <c r="L24" s="22">
        <v>6</v>
      </c>
      <c r="M24" s="23"/>
      <c r="N24" s="60"/>
    </row>
    <row r="25" spans="1:14" x14ac:dyDescent="0.3">
      <c r="A25" s="10" t="s">
        <v>25</v>
      </c>
      <c r="B25" s="11">
        <f>AVERAGE(B20:B24)</f>
        <v>1.1607400000000001</v>
      </c>
      <c r="C25" s="11">
        <f t="shared" ref="C25:K25" si="3">AVERAGE(C20:C24)</f>
        <v>0.16649999999999998</v>
      </c>
      <c r="D25" s="12">
        <f t="shared" si="3"/>
        <v>0.14238000000000001</v>
      </c>
      <c r="E25" s="11">
        <f t="shared" si="3"/>
        <v>339.53774000000004</v>
      </c>
      <c r="F25" s="11">
        <f t="shared" si="3"/>
        <v>1.6597200000000001</v>
      </c>
      <c r="G25" s="11">
        <f t="shared" si="3"/>
        <v>4.867659999999999</v>
      </c>
      <c r="H25" s="11">
        <f t="shared" si="3"/>
        <v>4.3400000000000001E-2</v>
      </c>
      <c r="I25" s="11">
        <f t="shared" si="3"/>
        <v>0.20354</v>
      </c>
      <c r="J25" s="11">
        <f t="shared" si="3"/>
        <v>46.581420000000001</v>
      </c>
      <c r="K25" s="11">
        <f t="shared" si="3"/>
        <v>723.15958000000001</v>
      </c>
      <c r="L25" s="11"/>
      <c r="M25" s="12"/>
      <c r="N25" s="63"/>
    </row>
    <row r="26" spans="1:14" x14ac:dyDescent="0.3">
      <c r="A26" s="24" t="s">
        <v>26</v>
      </c>
      <c r="B26" s="21">
        <f t="shared" ref="B26:K26" si="4">STDEV(B20:B24)</f>
        <v>0.31111749066871824</v>
      </c>
      <c r="C26" s="21">
        <f t="shared" si="4"/>
        <v>4.9759270493044884E-2</v>
      </c>
      <c r="D26" s="21">
        <f t="shared" si="4"/>
        <v>1.2722303250591068E-2</v>
      </c>
      <c r="E26" s="21">
        <f t="shared" si="4"/>
        <v>65.65915210245241</v>
      </c>
      <c r="F26" s="21">
        <f t="shared" si="4"/>
        <v>0.17438405030277279</v>
      </c>
      <c r="G26" s="21">
        <f t="shared" si="4"/>
        <v>0.66952863867052703</v>
      </c>
      <c r="H26" s="21">
        <f t="shared" si="4"/>
        <v>3.169384798348095E-3</v>
      </c>
      <c r="I26" s="21">
        <f t="shared" si="4"/>
        <v>2.0287754927541889E-2</v>
      </c>
      <c r="J26" s="21">
        <f t="shared" si="4"/>
        <v>27.632895258676744</v>
      </c>
      <c r="K26" s="21">
        <f t="shared" si="4"/>
        <v>402.84149113188676</v>
      </c>
      <c r="L26" s="21"/>
      <c r="M26" s="21"/>
      <c r="N26" s="67"/>
    </row>
    <row r="27" spans="1:14" x14ac:dyDescent="0.3">
      <c r="A27" s="25" t="s">
        <v>27</v>
      </c>
      <c r="B27" s="26">
        <f>B26/SQRT(5)</f>
        <v>0.13913597162488209</v>
      </c>
      <c r="C27" s="26">
        <f t="shared" ref="C27:K27" si="5">C26/SQRT(5)</f>
        <v>2.2253022266649568E-2</v>
      </c>
      <c r="D27" s="26">
        <f t="shared" si="5"/>
        <v>5.6895869797376339E-3</v>
      </c>
      <c r="E27" s="26">
        <f t="shared" si="5"/>
        <v>29.363665489216363</v>
      </c>
      <c r="F27" s="26">
        <f t="shared" si="5"/>
        <v>7.7986918133748542E-2</v>
      </c>
      <c r="G27" s="26">
        <f t="shared" si="5"/>
        <v>0.29942230979003853</v>
      </c>
      <c r="H27" s="26">
        <f t="shared" si="5"/>
        <v>1.4173919711921606E-3</v>
      </c>
      <c r="I27" s="26">
        <f t="shared" si="5"/>
        <v>9.0729598257679959E-3</v>
      </c>
      <c r="J27" s="26">
        <f t="shared" si="5"/>
        <v>12.357806442706567</v>
      </c>
      <c r="K27" s="26">
        <f t="shared" si="5"/>
        <v>180.15619166565548</v>
      </c>
      <c r="L27" s="26"/>
      <c r="M27" s="26"/>
      <c r="N27" s="68"/>
    </row>
    <row r="28" spans="1:14" x14ac:dyDescent="0.3">
      <c r="A28" s="27" t="s">
        <v>37</v>
      </c>
      <c r="B28" s="28">
        <f>(B25-B13)/B13*100</f>
        <v>-14.389603493037514</v>
      </c>
      <c r="C28" s="28">
        <f t="shared" ref="C28:K28" si="6">(C25-C13)/C13*100</f>
        <v>64.851485148514826</v>
      </c>
      <c r="D28" s="28">
        <f t="shared" si="6"/>
        <v>91.268135411069352</v>
      </c>
      <c r="E28" s="28">
        <f t="shared" si="6"/>
        <v>92.83620705909938</v>
      </c>
      <c r="F28" s="28">
        <f t="shared" si="6"/>
        <v>-26.208429663880491</v>
      </c>
      <c r="G28" s="28">
        <f t="shared" si="6"/>
        <v>22.853075831991479</v>
      </c>
      <c r="H28" s="28">
        <f t="shared" si="6"/>
        <v>17.870722433460084</v>
      </c>
      <c r="I28" s="28">
        <f t="shared" si="6"/>
        <v>-17.869464339755865</v>
      </c>
      <c r="J28" s="28">
        <f t="shared" si="6"/>
        <v>-2831.2471416007024</v>
      </c>
      <c r="K28" s="28">
        <f t="shared" si="6"/>
        <v>-19.70726555070847</v>
      </c>
      <c r="L28" s="28"/>
      <c r="M28" s="28" t="e">
        <f>(M25-M13)/M13*100</f>
        <v>#DIV/0!</v>
      </c>
      <c r="N28" s="69"/>
    </row>
    <row r="29" spans="1:14" x14ac:dyDescent="0.3">
      <c r="A29" s="29" t="s">
        <v>38</v>
      </c>
      <c r="B29" s="30">
        <f t="shared" ref="B29:K29" si="7">TTEST(B8:B12,B20:B24,2,2)</f>
        <v>0.20258042415698987</v>
      </c>
      <c r="C29" s="30">
        <f t="shared" si="7"/>
        <v>2.1765982504720675E-2</v>
      </c>
      <c r="D29" s="30">
        <f t="shared" si="7"/>
        <v>1.0255801298396494E-5</v>
      </c>
      <c r="E29" s="30">
        <f t="shared" si="7"/>
        <v>7.1988793503086458E-4</v>
      </c>
      <c r="F29" s="30">
        <f t="shared" si="7"/>
        <v>3.6495902707438715E-4</v>
      </c>
      <c r="G29" s="30">
        <f t="shared" si="7"/>
        <v>2.1761397677804235E-2</v>
      </c>
      <c r="H29" s="30">
        <f t="shared" si="7"/>
        <v>1.5344555312158623E-2</v>
      </c>
      <c r="I29" s="30">
        <f t="shared" si="7"/>
        <v>8.5023359354254834E-3</v>
      </c>
      <c r="J29" s="30">
        <f t="shared" si="7"/>
        <v>1.860383798045458E-2</v>
      </c>
      <c r="K29" s="30">
        <f t="shared" si="7"/>
        <v>0.35365152613541223</v>
      </c>
      <c r="L29" s="30"/>
      <c r="M29" s="30" t="e">
        <f>TTEST(M8:M12,M20:M24,2,2)</f>
        <v>#DIV/0!</v>
      </c>
      <c r="N29" s="70"/>
    </row>
    <row r="30" spans="1:14" x14ac:dyDescent="0.3">
      <c r="A30" s="3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60"/>
    </row>
    <row r="31" spans="1:14" x14ac:dyDescent="0.3">
      <c r="A31" s="17" t="s">
        <v>0</v>
      </c>
      <c r="B31" s="33" t="s">
        <v>1</v>
      </c>
      <c r="C31" s="17" t="s">
        <v>2</v>
      </c>
      <c r="D31" s="17" t="s">
        <v>3</v>
      </c>
      <c r="E31" s="17" t="s">
        <v>4</v>
      </c>
      <c r="F31" s="17" t="s">
        <v>5</v>
      </c>
      <c r="G31" s="17" t="s">
        <v>6</v>
      </c>
      <c r="H31" s="17" t="s">
        <v>7</v>
      </c>
      <c r="I31" s="17" t="s">
        <v>8</v>
      </c>
      <c r="J31" s="17" t="s">
        <v>9</v>
      </c>
      <c r="K31" s="17" t="s">
        <v>10</v>
      </c>
      <c r="L31" s="17" t="s">
        <v>11</v>
      </c>
      <c r="M31" s="17"/>
      <c r="N31" s="71"/>
    </row>
    <row r="32" spans="1:14" x14ac:dyDescent="0.3">
      <c r="A32" s="34" t="s">
        <v>45</v>
      </c>
      <c r="B32" s="35" t="s">
        <v>13</v>
      </c>
      <c r="C32" s="36" t="s">
        <v>13</v>
      </c>
      <c r="D32" s="36" t="s">
        <v>14</v>
      </c>
      <c r="E32" s="36" t="s">
        <v>15</v>
      </c>
      <c r="F32" s="36" t="s">
        <v>14</v>
      </c>
      <c r="G32" s="36" t="s">
        <v>16</v>
      </c>
      <c r="H32" s="36" t="s">
        <v>17</v>
      </c>
      <c r="I32" s="36" t="s">
        <v>17</v>
      </c>
      <c r="J32" s="36" t="s">
        <v>18</v>
      </c>
      <c r="K32" s="36" t="s">
        <v>18</v>
      </c>
      <c r="L32" s="36" t="s">
        <v>19</v>
      </c>
      <c r="M32" s="17"/>
      <c r="N32" s="71"/>
    </row>
    <row r="33" spans="1:14" x14ac:dyDescent="0.3">
      <c r="A33" s="20" t="s">
        <v>46</v>
      </c>
      <c r="B33" s="37">
        <v>1.6625000000000001</v>
      </c>
      <c r="C33" s="37">
        <v>0.1042</v>
      </c>
      <c r="D33" s="37">
        <v>6.2700000000000006E-2</v>
      </c>
      <c r="E33" s="37">
        <v>171.12880000000001</v>
      </c>
      <c r="F33" s="37">
        <v>1.8875</v>
      </c>
      <c r="G33" s="37">
        <v>3.5108999999999999</v>
      </c>
      <c r="H33" s="37">
        <v>3.0800000000000001E-2</v>
      </c>
      <c r="I33" s="38">
        <v>0.2863</v>
      </c>
      <c r="J33" s="7">
        <v>-23.700399999999998</v>
      </c>
      <c r="K33" s="7">
        <v>895.96799999999996</v>
      </c>
      <c r="L33" s="8">
        <v>6</v>
      </c>
      <c r="M33" s="9"/>
      <c r="N33" s="62"/>
    </row>
    <row r="34" spans="1:14" x14ac:dyDescent="0.3">
      <c r="A34" s="20" t="s">
        <v>47</v>
      </c>
      <c r="B34" s="7">
        <v>1.3607</v>
      </c>
      <c r="C34" s="7">
        <v>0.1</v>
      </c>
      <c r="D34" s="7">
        <v>7.3499999999999996E-2</v>
      </c>
      <c r="E34" s="7">
        <v>173.80459999999999</v>
      </c>
      <c r="F34" s="7">
        <v>1.7998000000000001</v>
      </c>
      <c r="G34" s="7">
        <v>3.4336000000000002</v>
      </c>
      <c r="H34" s="7">
        <v>3.7400000000000003E-2</v>
      </c>
      <c r="I34" s="7">
        <v>0.2984</v>
      </c>
      <c r="J34" s="7">
        <v>-36.562899999999999</v>
      </c>
      <c r="K34" s="7">
        <v>902.30769999999995</v>
      </c>
      <c r="L34" s="8">
        <v>6</v>
      </c>
      <c r="M34" s="9"/>
      <c r="N34" s="62"/>
    </row>
    <row r="35" spans="1:14" x14ac:dyDescent="0.3">
      <c r="A35" s="20" t="s">
        <v>48</v>
      </c>
      <c r="B35" s="7">
        <v>1.4822</v>
      </c>
      <c r="C35" s="7">
        <v>8.8700000000000001E-2</v>
      </c>
      <c r="D35" s="7">
        <v>5.9900000000000002E-2</v>
      </c>
      <c r="E35" s="7">
        <v>140.66829999999999</v>
      </c>
      <c r="F35" s="7">
        <v>2.2263999999999999</v>
      </c>
      <c r="G35" s="7">
        <v>3.5032000000000001</v>
      </c>
      <c r="H35" s="7">
        <v>3.4700000000000002E-2</v>
      </c>
      <c r="I35" s="7">
        <v>0.28739999999999999</v>
      </c>
      <c r="J35" s="7">
        <v>-23.332899999999999</v>
      </c>
      <c r="K35" s="7">
        <v>889.077</v>
      </c>
      <c r="L35" s="8">
        <v>6</v>
      </c>
      <c r="M35" s="9"/>
      <c r="N35" s="62"/>
    </row>
    <row r="36" spans="1:14" x14ac:dyDescent="0.3">
      <c r="A36" s="20" t="s">
        <v>49</v>
      </c>
      <c r="B36" s="7">
        <v>1.4475</v>
      </c>
      <c r="C36" s="7">
        <v>0.1084</v>
      </c>
      <c r="D36" s="7">
        <v>7.4899999999999994E-2</v>
      </c>
      <c r="E36" s="7">
        <v>201.0335</v>
      </c>
      <c r="F36" s="7">
        <v>1.897</v>
      </c>
      <c r="G36" s="7">
        <v>3.8573</v>
      </c>
      <c r="H36" s="7">
        <v>3.5099999999999999E-2</v>
      </c>
      <c r="I36" s="7">
        <v>0.2581</v>
      </c>
      <c r="J36" s="7">
        <v>-34.541600000000003</v>
      </c>
      <c r="K36" s="7">
        <v>893.21199999999999</v>
      </c>
      <c r="L36" s="8">
        <v>6</v>
      </c>
      <c r="M36" s="9"/>
      <c r="N36" s="62"/>
    </row>
    <row r="37" spans="1:14" x14ac:dyDescent="0.3">
      <c r="A37" s="20" t="s">
        <v>50</v>
      </c>
      <c r="B37" s="7">
        <v>0.748</v>
      </c>
      <c r="C37" s="7">
        <v>8.9899999999999994E-2</v>
      </c>
      <c r="D37" s="7">
        <v>0.1202</v>
      </c>
      <c r="E37" s="7">
        <v>423.798</v>
      </c>
      <c r="F37" s="7">
        <v>1.6786000000000001</v>
      </c>
      <c r="G37" s="7">
        <v>4.952</v>
      </c>
      <c r="H37" s="7">
        <v>0.04</v>
      </c>
      <c r="I37" s="7">
        <v>0.22309999999999999</v>
      </c>
      <c r="J37" s="7">
        <v>24.166499999999999</v>
      </c>
      <c r="K37" s="7">
        <v>906.90150000000006</v>
      </c>
      <c r="L37" s="8">
        <v>6</v>
      </c>
      <c r="M37" s="9"/>
      <c r="N37" s="62"/>
    </row>
    <row r="38" spans="1:14" x14ac:dyDescent="0.3">
      <c r="A38" s="10" t="s">
        <v>25</v>
      </c>
      <c r="B38" s="11">
        <f t="shared" ref="B38:K38" si="8">AVERAGE(B33:B37)</f>
        <v>1.3401799999999999</v>
      </c>
      <c r="C38" s="11">
        <f t="shared" si="8"/>
        <v>9.8239999999999994E-2</v>
      </c>
      <c r="D38" s="12">
        <f t="shared" si="8"/>
        <v>7.8240000000000004E-2</v>
      </c>
      <c r="E38" s="11">
        <f t="shared" si="8"/>
        <v>222.08663999999999</v>
      </c>
      <c r="F38" s="11">
        <f t="shared" si="8"/>
        <v>1.8978600000000001</v>
      </c>
      <c r="G38" s="11">
        <f t="shared" si="8"/>
        <v>3.8513999999999995</v>
      </c>
      <c r="H38" s="11">
        <f t="shared" si="8"/>
        <v>3.5600000000000007E-2</v>
      </c>
      <c r="I38" s="11">
        <f t="shared" si="8"/>
        <v>0.27066000000000001</v>
      </c>
      <c r="J38" s="11">
        <f t="shared" si="8"/>
        <v>-18.794260000000001</v>
      </c>
      <c r="K38" s="11">
        <f t="shared" si="8"/>
        <v>897.49324000000001</v>
      </c>
      <c r="L38" s="11"/>
      <c r="M38" s="12"/>
      <c r="N38" s="63"/>
    </row>
    <row r="39" spans="1:14" x14ac:dyDescent="0.3">
      <c r="A39" s="10" t="s">
        <v>26</v>
      </c>
      <c r="B39" s="13">
        <f t="shared" ref="B39:K39" si="9">STDEV(B33:B37)</f>
        <v>0.34881071801193336</v>
      </c>
      <c r="C39" s="13">
        <f t="shared" si="9"/>
        <v>8.6949985623920607E-3</v>
      </c>
      <c r="D39" s="13">
        <f t="shared" si="9"/>
        <v>2.4352166228079172E-2</v>
      </c>
      <c r="E39" s="13">
        <f t="shared" si="9"/>
        <v>114.76880062683851</v>
      </c>
      <c r="F39" s="13">
        <f t="shared" si="9"/>
        <v>0.20355423847220663</v>
      </c>
      <c r="G39" s="13">
        <f t="shared" si="9"/>
        <v>0.63700382651912291</v>
      </c>
      <c r="H39" s="13">
        <f t="shared" si="9"/>
        <v>3.4168699126539775E-3</v>
      </c>
      <c r="I39" s="13">
        <f t="shared" si="9"/>
        <v>3.047151128513307E-2</v>
      </c>
      <c r="J39" s="13">
        <f t="shared" si="9"/>
        <v>24.768930371798454</v>
      </c>
      <c r="K39" s="13">
        <f t="shared" si="9"/>
        <v>7.1271110916696259</v>
      </c>
      <c r="L39" s="13"/>
      <c r="M39" s="13"/>
      <c r="N39" s="64"/>
    </row>
    <row r="40" spans="1:14" x14ac:dyDescent="0.3">
      <c r="A40" s="14" t="s">
        <v>27</v>
      </c>
      <c r="B40" s="15">
        <f>B39/SQRT(5)</f>
        <v>0.15599289535103866</v>
      </c>
      <c r="C40" s="15">
        <f t="shared" ref="C40:K40" si="10">C39/SQRT(5)</f>
        <v>3.8885215699543188E-3</v>
      </c>
      <c r="D40" s="15">
        <f t="shared" si="10"/>
        <v>1.0890619817071935E-2</v>
      </c>
      <c r="E40" s="15">
        <f t="shared" si="10"/>
        <v>51.326167979546277</v>
      </c>
      <c r="F40" s="15">
        <f t="shared" si="10"/>
        <v>9.1032222866411383E-2</v>
      </c>
      <c r="G40" s="15">
        <f t="shared" si="10"/>
        <v>0.28487677160484842</v>
      </c>
      <c r="H40" s="15">
        <f t="shared" si="10"/>
        <v>1.5280706789936125E-3</v>
      </c>
      <c r="I40" s="15">
        <f t="shared" si="10"/>
        <v>1.3627274122141904E-2</v>
      </c>
      <c r="J40" s="15">
        <f t="shared" si="10"/>
        <v>11.077002408260096</v>
      </c>
      <c r="K40" s="15">
        <f t="shared" si="10"/>
        <v>3.1873409768332035</v>
      </c>
      <c r="L40" s="15"/>
      <c r="M40" s="15"/>
      <c r="N40" s="65"/>
    </row>
    <row r="41" spans="1:14" x14ac:dyDescent="0.3">
      <c r="A41" s="27" t="s">
        <v>37</v>
      </c>
      <c r="B41" s="28">
        <f t="shared" ref="B41:K41" si="11">(B38-B13)/B13*100</f>
        <v>-1.155003540240737</v>
      </c>
      <c r="C41" s="28">
        <f t="shared" si="11"/>
        <v>-2.7326732673267449</v>
      </c>
      <c r="D41" s="39">
        <f t="shared" si="11"/>
        <v>5.1047823750671846</v>
      </c>
      <c r="E41" s="28">
        <f t="shared" si="11"/>
        <v>26.131325772798203</v>
      </c>
      <c r="F41" s="28">
        <f t="shared" si="11"/>
        <v>-15.620665125377911</v>
      </c>
      <c r="G41" s="28">
        <f t="shared" si="11"/>
        <v>-2.795935570822115</v>
      </c>
      <c r="H41" s="28">
        <f t="shared" si="11"/>
        <v>-3.3134166214013905</v>
      </c>
      <c r="I41" s="28">
        <f t="shared" si="11"/>
        <v>9.2141632200141448</v>
      </c>
      <c r="J41" s="28">
        <f t="shared" si="11"/>
        <v>1001.9794781588975</v>
      </c>
      <c r="K41" s="28">
        <f t="shared" si="11"/>
        <v>-0.35092062341998043</v>
      </c>
      <c r="L41" s="28"/>
      <c r="M41" s="28" t="e">
        <f>(M38-M13)/M13*100</f>
        <v>#DIV/0!</v>
      </c>
      <c r="N41" s="69"/>
    </row>
    <row r="42" spans="1:14" x14ac:dyDescent="0.3">
      <c r="A42" s="40" t="s">
        <v>38</v>
      </c>
      <c r="B42" s="41">
        <f t="shared" ref="B42:K42" si="12">TTEST(B8:B12,B33:B37,2,2)</f>
        <v>0.92313257277815741</v>
      </c>
      <c r="C42" s="41">
        <f t="shared" si="12"/>
        <v>0.71010422818755514</v>
      </c>
      <c r="D42" s="41">
        <f t="shared" si="12"/>
        <v>0.75184187396407021</v>
      </c>
      <c r="E42" s="41">
        <f t="shared" si="12"/>
        <v>0.4033777169910957</v>
      </c>
      <c r="F42" s="41">
        <f t="shared" si="12"/>
        <v>1.3015588330302062E-2</v>
      </c>
      <c r="G42" s="41">
        <f t="shared" si="12"/>
        <v>0.72588571685939196</v>
      </c>
      <c r="H42" s="41">
        <f t="shared" si="12"/>
        <v>0.5973016404425886</v>
      </c>
      <c r="I42" s="41">
        <f t="shared" si="12"/>
        <v>0.21644256750218491</v>
      </c>
      <c r="J42" s="41">
        <f t="shared" si="12"/>
        <v>0.30118060159924398</v>
      </c>
      <c r="K42" s="41">
        <f t="shared" si="12"/>
        <v>0.66803890325873982</v>
      </c>
      <c r="L42" s="41"/>
      <c r="M42" s="41" t="e">
        <f>TTEST(M8:M12,M33:M37,2,2)</f>
        <v>#DIV/0!</v>
      </c>
      <c r="N42" s="72"/>
    </row>
    <row r="43" spans="1:14" x14ac:dyDescent="0.3">
      <c r="A43" s="42"/>
      <c r="B43" s="43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5"/>
      <c r="N43" s="60"/>
    </row>
    <row r="44" spans="1:14" x14ac:dyDescent="0.3">
      <c r="A44" s="17" t="s">
        <v>0</v>
      </c>
      <c r="B44" s="33" t="s">
        <v>1</v>
      </c>
      <c r="C44" s="17" t="s">
        <v>2</v>
      </c>
      <c r="D44" s="17" t="s">
        <v>3</v>
      </c>
      <c r="E44" s="17" t="s">
        <v>4</v>
      </c>
      <c r="F44" s="17" t="s">
        <v>5</v>
      </c>
      <c r="G44" s="17" t="s">
        <v>6</v>
      </c>
      <c r="H44" s="17" t="s">
        <v>7</v>
      </c>
      <c r="I44" s="17" t="s">
        <v>8</v>
      </c>
      <c r="J44" s="17" t="s">
        <v>9</v>
      </c>
      <c r="K44" s="17" t="s">
        <v>10</v>
      </c>
      <c r="L44" s="17" t="s">
        <v>11</v>
      </c>
      <c r="M44" s="17"/>
      <c r="N44" s="71"/>
    </row>
    <row r="45" spans="1:14" x14ac:dyDescent="0.3">
      <c r="A45" s="34" t="s">
        <v>69</v>
      </c>
      <c r="B45" s="35" t="s">
        <v>13</v>
      </c>
      <c r="C45" s="36" t="s">
        <v>13</v>
      </c>
      <c r="D45" s="36" t="s">
        <v>14</v>
      </c>
      <c r="E45" s="36" t="s">
        <v>15</v>
      </c>
      <c r="F45" s="36" t="s">
        <v>14</v>
      </c>
      <c r="G45" s="36" t="s">
        <v>16</v>
      </c>
      <c r="H45" s="36" t="s">
        <v>17</v>
      </c>
      <c r="I45" s="36" t="s">
        <v>17</v>
      </c>
      <c r="J45" s="36" t="s">
        <v>18</v>
      </c>
      <c r="K45" s="36" t="s">
        <v>18</v>
      </c>
      <c r="L45" s="36" t="s">
        <v>19</v>
      </c>
      <c r="M45" s="17"/>
      <c r="N45" s="71"/>
    </row>
    <row r="46" spans="1:14" x14ac:dyDescent="0.3">
      <c r="A46" s="20" t="s">
        <v>70</v>
      </c>
      <c r="B46" s="37">
        <v>1.4327000000000001</v>
      </c>
      <c r="C46" s="37">
        <v>7.2099999999999997E-2</v>
      </c>
      <c r="D46" s="37">
        <v>5.0299999999999997E-2</v>
      </c>
      <c r="E46" s="37">
        <v>129.1309</v>
      </c>
      <c r="F46" s="37">
        <v>2.3772000000000002</v>
      </c>
      <c r="G46" s="37">
        <v>3.3997999999999999</v>
      </c>
      <c r="H46" s="37">
        <v>3.2399999999999998E-2</v>
      </c>
      <c r="I46" s="38">
        <v>0.29339999999999999</v>
      </c>
      <c r="J46" s="7">
        <v>-62.839100000000002</v>
      </c>
      <c r="K46" s="7">
        <v>901.11300000000006</v>
      </c>
      <c r="L46" s="8">
        <v>6</v>
      </c>
      <c r="M46" s="9"/>
      <c r="N46" s="62"/>
    </row>
    <row r="47" spans="1:14" x14ac:dyDescent="0.3">
      <c r="A47" s="20" t="s">
        <v>71</v>
      </c>
      <c r="B47" s="7">
        <v>1.3435999999999999</v>
      </c>
      <c r="C47" s="7">
        <v>7.1900000000000006E-2</v>
      </c>
      <c r="D47" s="7">
        <v>0.53500000000000003</v>
      </c>
      <c r="E47" s="7">
        <v>167.46</v>
      </c>
      <c r="F47" s="7">
        <v>2.1252</v>
      </c>
      <c r="G47" s="7">
        <v>3.4573</v>
      </c>
      <c r="H47" s="7">
        <v>3.09E-2</v>
      </c>
      <c r="I47" s="7">
        <v>0.2918</v>
      </c>
      <c r="J47" s="7">
        <v>-56.407899999999998</v>
      </c>
      <c r="K47" s="7">
        <v>884.94299999999998</v>
      </c>
      <c r="L47" s="8">
        <v>6</v>
      </c>
      <c r="M47" s="9"/>
      <c r="N47" s="62"/>
    </row>
    <row r="48" spans="1:14" x14ac:dyDescent="0.3">
      <c r="A48" s="20" t="s">
        <v>72</v>
      </c>
      <c r="B48" s="7">
        <v>1.3227</v>
      </c>
      <c r="C48" s="7">
        <v>8.0600000000000005E-2</v>
      </c>
      <c r="D48" s="7">
        <v>6.0999999999999999E-2</v>
      </c>
      <c r="E48" s="7">
        <v>125.881</v>
      </c>
      <c r="F48" s="7">
        <v>2.1648999999999998</v>
      </c>
      <c r="G48" s="7">
        <v>3.6334</v>
      </c>
      <c r="H48" s="7">
        <v>3.4200000000000001E-2</v>
      </c>
      <c r="I48" s="7">
        <v>0.27239999999999998</v>
      </c>
      <c r="J48" s="7">
        <v>-51.722200000000001</v>
      </c>
      <c r="K48" s="7">
        <v>873.45899999999995</v>
      </c>
      <c r="L48" s="8">
        <v>6</v>
      </c>
      <c r="M48" s="9"/>
      <c r="N48" s="62"/>
    </row>
    <row r="49" spans="1:14" x14ac:dyDescent="0.3">
      <c r="A49" s="20" t="s">
        <v>73</v>
      </c>
      <c r="B49" s="7">
        <v>0</v>
      </c>
      <c r="C49" s="7">
        <v>8.9599999999999999E-2</v>
      </c>
      <c r="D49" s="7">
        <v>6.4899999999999999E-2</v>
      </c>
      <c r="E49" s="7">
        <v>155.64070000000001</v>
      </c>
      <c r="F49" s="7">
        <v>2.1027</v>
      </c>
      <c r="G49" s="7">
        <v>3.7570000000000001</v>
      </c>
      <c r="H49" s="7">
        <v>3.2199999999999999E-2</v>
      </c>
      <c r="I49" s="7">
        <v>0.26850000000000002</v>
      </c>
      <c r="J49" s="7">
        <v>-25.9054</v>
      </c>
      <c r="K49" s="7">
        <v>905.15499999999997</v>
      </c>
      <c r="L49" s="8">
        <v>6</v>
      </c>
      <c r="M49" s="9"/>
      <c r="N49" s="62"/>
    </row>
    <row r="50" spans="1:14" x14ac:dyDescent="0.3">
      <c r="A50" s="20" t="s">
        <v>74</v>
      </c>
      <c r="B50" s="7">
        <v>1.5036</v>
      </c>
      <c r="C50" s="7">
        <v>9.2799999999999994E-2</v>
      </c>
      <c r="D50" s="7">
        <v>6.1699999999999998E-2</v>
      </c>
      <c r="E50" s="7">
        <v>149.31190000000001</v>
      </c>
      <c r="F50" s="7">
        <v>2.0367999999999999</v>
      </c>
      <c r="G50" s="7">
        <v>3.3938999999999999</v>
      </c>
      <c r="H50" s="7">
        <v>3.5099999999999999E-2</v>
      </c>
      <c r="I50" s="7">
        <v>0.2923</v>
      </c>
      <c r="J50" s="7">
        <v>-21.587199999999999</v>
      </c>
      <c r="K50" s="7">
        <v>904.23699999999997</v>
      </c>
      <c r="L50" s="8">
        <v>6</v>
      </c>
      <c r="M50" s="9"/>
      <c r="N50" s="62"/>
    </row>
    <row r="51" spans="1:14" x14ac:dyDescent="0.3">
      <c r="A51" s="10" t="s">
        <v>25</v>
      </c>
      <c r="B51" s="11">
        <f>AVERAGE(B46:B50)</f>
        <v>1.1205200000000002</v>
      </c>
      <c r="C51" s="11">
        <f t="shared" ref="C51:K51" si="13">AVERAGE(C46:C50)</f>
        <v>8.14E-2</v>
      </c>
      <c r="D51" s="12">
        <f t="shared" si="13"/>
        <v>0.15458</v>
      </c>
      <c r="E51" s="11">
        <f t="shared" si="13"/>
        <v>145.48490000000001</v>
      </c>
      <c r="F51" s="11">
        <f t="shared" si="13"/>
        <v>2.1613599999999997</v>
      </c>
      <c r="G51" s="11">
        <f t="shared" si="13"/>
        <v>3.5282800000000001</v>
      </c>
      <c r="H51" s="11">
        <f t="shared" si="13"/>
        <v>3.2960000000000003E-2</v>
      </c>
      <c r="I51" s="11">
        <f t="shared" si="13"/>
        <v>0.28367999999999999</v>
      </c>
      <c r="J51" s="11">
        <f t="shared" si="13"/>
        <v>-43.692359999999994</v>
      </c>
      <c r="K51" s="11">
        <f t="shared" si="13"/>
        <v>893.78140000000008</v>
      </c>
      <c r="L51" s="11"/>
      <c r="M51" s="12"/>
      <c r="N51" s="63"/>
    </row>
    <row r="52" spans="1:14" x14ac:dyDescent="0.3">
      <c r="A52" s="10" t="s">
        <v>26</v>
      </c>
      <c r="B52" s="13">
        <f t="shared" ref="B52:K52" si="14">STDEV(B46:B50)</f>
        <v>0.63055791724472021</v>
      </c>
      <c r="C52" s="13">
        <f t="shared" si="14"/>
        <v>9.6770346697735796E-3</v>
      </c>
      <c r="D52" s="13">
        <f t="shared" si="14"/>
        <v>0.21273228950960874</v>
      </c>
      <c r="E52" s="13">
        <f t="shared" si="14"/>
        <v>17.695037679106377</v>
      </c>
      <c r="F52" s="13">
        <f t="shared" si="14"/>
        <v>0.12928957034502059</v>
      </c>
      <c r="G52" s="13">
        <f t="shared" si="14"/>
        <v>0.16044181811485439</v>
      </c>
      <c r="H52" s="13">
        <f t="shared" si="14"/>
        <v>1.6772000476985446E-3</v>
      </c>
      <c r="I52" s="13">
        <f t="shared" si="14"/>
        <v>1.2169511083030413E-2</v>
      </c>
      <c r="J52" s="13">
        <f t="shared" si="14"/>
        <v>18.693414516962928</v>
      </c>
      <c r="K52" s="13">
        <f t="shared" si="14"/>
        <v>13.995963375202169</v>
      </c>
      <c r="L52" s="13"/>
      <c r="M52" s="13"/>
      <c r="N52" s="64"/>
    </row>
    <row r="53" spans="1:14" x14ac:dyDescent="0.3">
      <c r="A53" s="14" t="s">
        <v>27</v>
      </c>
      <c r="B53" s="15">
        <f>B52/SQRT(5)</f>
        <v>0.28199407334197624</v>
      </c>
      <c r="C53" s="15">
        <f t="shared" ref="C53:K53" si="15">C52/SQRT(5)</f>
        <v>4.3277014684471905E-3</v>
      </c>
      <c r="D53" s="15">
        <f t="shared" si="15"/>
        <v>9.5136772070530104E-2</v>
      </c>
      <c r="E53" s="15">
        <f t="shared" si="15"/>
        <v>7.9134614229803937</v>
      </c>
      <c r="F53" s="15">
        <f t="shared" si="15"/>
        <v>5.782005361464139E-2</v>
      </c>
      <c r="G53" s="15">
        <f t="shared" si="15"/>
        <v>7.1751762347694314E-2</v>
      </c>
      <c r="H53" s="15">
        <f t="shared" si="15"/>
        <v>7.5006666370396708E-4</v>
      </c>
      <c r="I53" s="15">
        <f t="shared" si="15"/>
        <v>5.4423708069186181E-3</v>
      </c>
      <c r="J53" s="15">
        <f t="shared" si="15"/>
        <v>8.3599491183021009</v>
      </c>
      <c r="K53" s="15">
        <f t="shared" si="15"/>
        <v>6.2591851035098891</v>
      </c>
      <c r="L53" s="15"/>
      <c r="M53" s="15"/>
      <c r="N53" s="65"/>
    </row>
    <row r="54" spans="1:14" x14ac:dyDescent="0.3">
      <c r="A54" s="27" t="s">
        <v>37</v>
      </c>
      <c r="B54" s="28">
        <f>(B51-B13)/B13*100</f>
        <v>-17.356030210054264</v>
      </c>
      <c r="C54" s="28">
        <f t="shared" ref="C54:K54" si="16">(C51-C13)/C13*100</f>
        <v>-19.405940594059413</v>
      </c>
      <c r="D54" s="28">
        <f t="shared" si="16"/>
        <v>107.65717356260076</v>
      </c>
      <c r="E54" s="28">
        <f t="shared" si="16"/>
        <v>-17.373673099277958</v>
      </c>
      <c r="F54" s="28">
        <f t="shared" si="16"/>
        <v>-3.905388582607165</v>
      </c>
      <c r="G54" s="28">
        <f t="shared" si="16"/>
        <v>-10.951042103084644</v>
      </c>
      <c r="H54" s="28">
        <f t="shared" si="16"/>
        <v>-10.48343291689298</v>
      </c>
      <c r="I54" s="28">
        <f t="shared" si="16"/>
        <v>14.467870473116124</v>
      </c>
      <c r="J54" s="28">
        <f t="shared" si="16"/>
        <v>2461.8504837291102</v>
      </c>
      <c r="K54" s="28">
        <f t="shared" si="16"/>
        <v>-0.7630478933626027</v>
      </c>
      <c r="L54" s="28"/>
      <c r="M54" s="28" t="e">
        <f>(M51-M26)/M26*100</f>
        <v>#DIV/0!</v>
      </c>
      <c r="N54" s="69"/>
    </row>
    <row r="55" spans="1:14" x14ac:dyDescent="0.3">
      <c r="A55" s="40" t="s">
        <v>38</v>
      </c>
      <c r="B55" s="41">
        <f>TTEST(B8:B12,B46:B50,2,2)</f>
        <v>0.42933301996090889</v>
      </c>
      <c r="C55" s="41">
        <f t="shared" ref="C55:K55" si="17">TTEST(C8:C12,C46:C50,2,2)</f>
        <v>2.9513215082728889E-2</v>
      </c>
      <c r="D55" s="41">
        <f t="shared" si="17"/>
        <v>0.42444594828999171</v>
      </c>
      <c r="E55" s="41">
        <f t="shared" si="17"/>
        <v>3.6179322281746099E-2</v>
      </c>
      <c r="F55" s="41">
        <f t="shared" si="17"/>
        <v>0.33305481896914807</v>
      </c>
      <c r="G55" s="41">
        <f t="shared" si="17"/>
        <v>1.047805050329806E-2</v>
      </c>
      <c r="H55" s="41">
        <f t="shared" si="17"/>
        <v>6.1252666902152815E-2</v>
      </c>
      <c r="I55" s="41">
        <f t="shared" si="17"/>
        <v>5.4385668531055555E-3</v>
      </c>
      <c r="J55" s="41">
        <f t="shared" si="17"/>
        <v>1.5195242008108964E-2</v>
      </c>
      <c r="K55" s="41">
        <f t="shared" si="17"/>
        <v>0.46282746777571948</v>
      </c>
      <c r="L55" s="41"/>
      <c r="M55" s="41" t="e">
        <f>TTEST(M21:M25,M46:M50,2,2)</f>
        <v>#DIV/0!</v>
      </c>
      <c r="N55" s="72"/>
    </row>
    <row r="56" spans="1:14" x14ac:dyDescent="0.3">
      <c r="A56" s="57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60"/>
    </row>
    <row r="57" spans="1:14" x14ac:dyDescent="0.3">
      <c r="A57" s="17" t="s">
        <v>0</v>
      </c>
      <c r="B57" s="33" t="s">
        <v>1</v>
      </c>
      <c r="C57" s="17" t="s">
        <v>2</v>
      </c>
      <c r="D57" s="17" t="s">
        <v>3</v>
      </c>
      <c r="E57" s="17" t="s">
        <v>4</v>
      </c>
      <c r="F57" s="17" t="s">
        <v>5</v>
      </c>
      <c r="G57" s="17" t="s">
        <v>6</v>
      </c>
      <c r="H57" s="17" t="s">
        <v>7</v>
      </c>
      <c r="I57" s="17" t="s">
        <v>8</v>
      </c>
      <c r="J57" s="17" t="s">
        <v>9</v>
      </c>
      <c r="K57" s="17" t="s">
        <v>10</v>
      </c>
      <c r="L57" s="17" t="s">
        <v>11</v>
      </c>
      <c r="M57" s="17"/>
      <c r="N57" s="71"/>
    </row>
    <row r="58" spans="1:14" x14ac:dyDescent="0.3">
      <c r="A58" s="34" t="s">
        <v>75</v>
      </c>
      <c r="B58" s="35" t="s">
        <v>13</v>
      </c>
      <c r="C58" s="36" t="s">
        <v>13</v>
      </c>
      <c r="D58" s="36" t="s">
        <v>14</v>
      </c>
      <c r="E58" s="36" t="s">
        <v>15</v>
      </c>
      <c r="F58" s="36" t="s">
        <v>14</v>
      </c>
      <c r="G58" s="36" t="s">
        <v>16</v>
      </c>
      <c r="H58" s="36" t="s">
        <v>17</v>
      </c>
      <c r="I58" s="36" t="s">
        <v>17</v>
      </c>
      <c r="J58" s="36" t="s">
        <v>18</v>
      </c>
      <c r="K58" s="36" t="s">
        <v>18</v>
      </c>
      <c r="L58" s="36" t="s">
        <v>19</v>
      </c>
      <c r="M58" s="17"/>
      <c r="N58" s="71"/>
    </row>
    <row r="59" spans="1:14" x14ac:dyDescent="0.3">
      <c r="A59" s="20" t="s">
        <v>76</v>
      </c>
      <c r="B59" s="37">
        <v>1.2199</v>
      </c>
      <c r="C59" s="37">
        <v>0.1193</v>
      </c>
      <c r="D59" s="37">
        <v>9.7799999999999998E-2</v>
      </c>
      <c r="E59" s="37">
        <v>284.8689</v>
      </c>
      <c r="F59" s="37">
        <v>1.9419999999999999</v>
      </c>
      <c r="G59" s="37">
        <v>4.6040999999999999</v>
      </c>
      <c r="H59" s="37">
        <v>3.5200000000000002E-2</v>
      </c>
      <c r="I59" s="38">
        <v>0.21790000000000001</v>
      </c>
      <c r="J59" s="7">
        <v>19.572800000000001</v>
      </c>
      <c r="K59" s="7">
        <v>907.91200000000003</v>
      </c>
      <c r="L59" s="8">
        <v>6</v>
      </c>
      <c r="M59" s="9"/>
      <c r="N59" s="62"/>
    </row>
    <row r="60" spans="1:14" x14ac:dyDescent="0.3">
      <c r="A60" s="20" t="s">
        <v>77</v>
      </c>
      <c r="B60" s="7">
        <v>1.405</v>
      </c>
      <c r="C60" s="7">
        <v>0.1089</v>
      </c>
      <c r="D60" s="7">
        <v>7.7499999999999999E-2</v>
      </c>
      <c r="E60" s="7">
        <v>243.7809</v>
      </c>
      <c r="F60" s="7">
        <v>1.9851000000000001</v>
      </c>
      <c r="G60" s="7">
        <v>3.5274999999999999</v>
      </c>
      <c r="H60" s="7">
        <v>3.5499999999999997E-2</v>
      </c>
      <c r="I60" s="7">
        <v>0.2833</v>
      </c>
      <c r="J60" s="7">
        <v>-29.0291</v>
      </c>
      <c r="K60" s="7">
        <v>895.601</v>
      </c>
      <c r="L60" s="8">
        <v>6</v>
      </c>
      <c r="M60" s="9"/>
      <c r="N60" s="62"/>
    </row>
    <row r="61" spans="1:14" x14ac:dyDescent="0.3">
      <c r="A61" s="20" t="s">
        <v>78</v>
      </c>
      <c r="B61" s="7">
        <v>1.3141</v>
      </c>
      <c r="C61" s="7">
        <v>0.12189999999999999</v>
      </c>
      <c r="D61" s="7">
        <v>9.2700000000000005E-2</v>
      </c>
      <c r="E61" s="7">
        <v>339.00349999999997</v>
      </c>
      <c r="F61" s="7">
        <v>1.7484999999999999</v>
      </c>
      <c r="G61" s="7">
        <v>3.9641999999999999</v>
      </c>
      <c r="H61" s="7">
        <v>3.5299999999999998E-2</v>
      </c>
      <c r="I61" s="7">
        <v>0.2535</v>
      </c>
      <c r="J61" s="7">
        <v>-12.583500000000001</v>
      </c>
      <c r="K61" s="7">
        <v>892.84400000000005</v>
      </c>
      <c r="L61" s="8">
        <v>6</v>
      </c>
      <c r="M61" s="9"/>
      <c r="N61" s="62"/>
    </row>
    <row r="62" spans="1:14" x14ac:dyDescent="0.3">
      <c r="A62" s="20" t="s">
        <v>79</v>
      </c>
      <c r="B62" s="7">
        <v>1.5848</v>
      </c>
      <c r="C62" s="7">
        <v>7.1199999999999999E-2</v>
      </c>
      <c r="D62" s="7">
        <v>4.4900000000000002E-2</v>
      </c>
      <c r="E62" s="7">
        <v>133.7741</v>
      </c>
      <c r="F62" s="7">
        <v>2.2888999999999999</v>
      </c>
      <c r="G62" s="7">
        <v>3.5886</v>
      </c>
      <c r="H62" s="7">
        <v>2.9399999999999999E-2</v>
      </c>
      <c r="I62" s="7">
        <v>0.2782</v>
      </c>
      <c r="J62" s="7">
        <v>-73.956000000000003</v>
      </c>
      <c r="K62" s="7">
        <v>860.87199999999996</v>
      </c>
      <c r="L62" s="8">
        <v>6</v>
      </c>
      <c r="M62" s="9"/>
      <c r="N62" s="62"/>
    </row>
    <row r="63" spans="1:14" x14ac:dyDescent="0.3">
      <c r="A63" s="20" t="s">
        <v>80</v>
      </c>
      <c r="B63" s="7">
        <v>1.1287</v>
      </c>
      <c r="C63" s="7">
        <v>7.5200000000000003E-2</v>
      </c>
      <c r="D63" s="7">
        <v>6.6600000000000006E-2</v>
      </c>
      <c r="E63" s="7">
        <v>203.77099999999999</v>
      </c>
      <c r="F63" s="7">
        <v>2.0888</v>
      </c>
      <c r="G63" s="7">
        <v>3.6576</v>
      </c>
      <c r="H63" s="7">
        <v>3.4599999999999999E-2</v>
      </c>
      <c r="I63" s="7">
        <v>0.2732</v>
      </c>
      <c r="J63" s="7">
        <v>-45.934100000000001</v>
      </c>
      <c r="K63" s="7">
        <v>876.95</v>
      </c>
      <c r="L63" s="8">
        <v>6</v>
      </c>
      <c r="M63" s="9"/>
      <c r="N63" s="62"/>
    </row>
    <row r="64" spans="1:14" x14ac:dyDescent="0.3">
      <c r="A64" s="10" t="s">
        <v>25</v>
      </c>
      <c r="B64" s="11">
        <f t="shared" ref="B64:K64" si="18">AVERAGE(B59:B63)</f>
        <v>1.3305</v>
      </c>
      <c r="C64" s="11">
        <f t="shared" si="18"/>
        <v>9.9299999999999999E-2</v>
      </c>
      <c r="D64" s="12">
        <f t="shared" si="18"/>
        <v>7.5899999999999995E-2</v>
      </c>
      <c r="E64" s="11">
        <f t="shared" si="18"/>
        <v>241.03968</v>
      </c>
      <c r="F64" s="11">
        <f t="shared" si="18"/>
        <v>2.0106600000000001</v>
      </c>
      <c r="G64" s="11">
        <f t="shared" si="18"/>
        <v>3.8683999999999998</v>
      </c>
      <c r="H64" s="11">
        <f t="shared" si="18"/>
        <v>3.3999999999999996E-2</v>
      </c>
      <c r="I64" s="11">
        <f t="shared" si="18"/>
        <v>0.26121999999999995</v>
      </c>
      <c r="J64" s="11">
        <f t="shared" si="18"/>
        <v>-28.38598</v>
      </c>
      <c r="K64" s="11">
        <f t="shared" si="18"/>
        <v>886.83580000000006</v>
      </c>
      <c r="L64" s="11"/>
      <c r="M64" s="12"/>
      <c r="N64" s="63"/>
    </row>
    <row r="65" spans="1:14" x14ac:dyDescent="0.3">
      <c r="A65" s="10" t="s">
        <v>26</v>
      </c>
      <c r="B65" s="13">
        <f t="shared" ref="B65:K65" si="19">STDEV(B59:B63)</f>
        <v>0.17567249357825038</v>
      </c>
      <c r="C65" s="13">
        <f t="shared" si="19"/>
        <v>2.4358468753187267E-2</v>
      </c>
      <c r="D65" s="13">
        <f t="shared" si="19"/>
        <v>2.1283209344457397E-2</v>
      </c>
      <c r="E65" s="13">
        <f t="shared" si="19"/>
        <v>78.134953771612359</v>
      </c>
      <c r="F65" s="13">
        <f t="shared" si="19"/>
        <v>0.1985061283688743</v>
      </c>
      <c r="G65" s="13">
        <f t="shared" si="19"/>
        <v>0.44423237725316755</v>
      </c>
      <c r="H65" s="13">
        <f t="shared" si="19"/>
        <v>2.5932604959779879E-3</v>
      </c>
      <c r="I65" s="13">
        <f t="shared" si="19"/>
        <v>2.6718851023200825E-2</v>
      </c>
      <c r="J65" s="13">
        <f t="shared" si="19"/>
        <v>35.123851564528053</v>
      </c>
      <c r="K65" s="13">
        <f t="shared" si="19"/>
        <v>18.227598283921029</v>
      </c>
      <c r="L65" s="13"/>
      <c r="M65" s="13"/>
      <c r="N65" s="64"/>
    </row>
    <row r="66" spans="1:14" x14ac:dyDescent="0.3">
      <c r="A66" s="14" t="s">
        <v>27</v>
      </c>
      <c r="B66" s="15">
        <f>B65/SQRT(5)</f>
        <v>7.8563127483572623E-2</v>
      </c>
      <c r="C66" s="15">
        <f t="shared" ref="C66:K66" si="20">C65/SQRT(5)</f>
        <v>1.0893438391986254E-2</v>
      </c>
      <c r="D66" s="15">
        <f t="shared" si="20"/>
        <v>9.5181405747130944E-3</v>
      </c>
      <c r="E66" s="15">
        <f t="shared" si="20"/>
        <v>34.943013610425758</v>
      </c>
      <c r="F66" s="15">
        <f t="shared" si="20"/>
        <v>8.8774639396620475E-2</v>
      </c>
      <c r="G66" s="15">
        <f t="shared" si="20"/>
        <v>0.19866675866888278</v>
      </c>
      <c r="H66" s="15">
        <f t="shared" si="20"/>
        <v>1.1597413504743201E-3</v>
      </c>
      <c r="I66" s="15">
        <f t="shared" si="20"/>
        <v>1.194903343371337E-2</v>
      </c>
      <c r="J66" s="15">
        <f t="shared" si="20"/>
        <v>15.707863945979412</v>
      </c>
      <c r="K66" s="15">
        <f t="shared" si="20"/>
        <v>8.1516297658811858</v>
      </c>
      <c r="L66" s="15"/>
      <c r="M66" s="15"/>
      <c r="N66" s="65"/>
    </row>
    <row r="67" spans="1:14" x14ac:dyDescent="0.3">
      <c r="A67" s="27" t="s">
        <v>37</v>
      </c>
      <c r="B67" s="28">
        <f>(B64-B13)/B13*100</f>
        <v>-1.8689520887420283</v>
      </c>
      <c r="C67" s="28">
        <f t="shared" ref="C67:K67" si="21">(C64-C13)/C13*100</f>
        <v>-1.6831683168316902</v>
      </c>
      <c r="D67" s="28">
        <f t="shared" si="21"/>
        <v>1.9613111230521267</v>
      </c>
      <c r="E67" s="28">
        <f t="shared" si="21"/>
        <v>36.895467472744123</v>
      </c>
      <c r="F67" s="28">
        <f t="shared" si="21"/>
        <v>-10.605548639516272</v>
      </c>
      <c r="G67" s="28">
        <f t="shared" si="21"/>
        <v>-2.366878839426763</v>
      </c>
      <c r="H67" s="28">
        <f t="shared" si="21"/>
        <v>-7.6588810429114691</v>
      </c>
      <c r="I67" s="28">
        <f t="shared" si="21"/>
        <v>5.4050237062443225</v>
      </c>
      <c r="J67" s="28">
        <f t="shared" si="21"/>
        <v>1564.3787745529164</v>
      </c>
      <c r="K67" s="28">
        <f t="shared" si="21"/>
        <v>-1.5342209951432639</v>
      </c>
      <c r="L67" s="28"/>
      <c r="M67" s="28" t="e">
        <f>(M64-M39)/M39*100</f>
        <v>#DIV/0!</v>
      </c>
      <c r="N67" s="69"/>
    </row>
    <row r="68" spans="1:14" x14ac:dyDescent="0.3">
      <c r="A68" s="40" t="s">
        <v>38</v>
      </c>
      <c r="B68" s="41">
        <f>TTEST(B8:B12,B59:B63,2,2)</f>
        <v>0.76259854622407497</v>
      </c>
      <c r="C68" s="41">
        <f t="shared" ref="C68:K68" si="22">TTEST(C8:C12,C59:C63,2,2)</f>
        <v>0.89472054799903367</v>
      </c>
      <c r="D68" s="41">
        <f t="shared" si="22"/>
        <v>0.89113763847785887</v>
      </c>
      <c r="E68" s="41">
        <f t="shared" si="22"/>
        <v>0.1100111417572512</v>
      </c>
      <c r="F68" s="41">
        <f t="shared" si="22"/>
        <v>5.9437207274487286E-2</v>
      </c>
      <c r="G68" s="41">
        <f t="shared" si="22"/>
        <v>0.68988678723687669</v>
      </c>
      <c r="H68" s="41">
        <f t="shared" si="22"/>
        <v>0.19264904287530332</v>
      </c>
      <c r="I68" s="41">
        <f t="shared" si="22"/>
        <v>0.40381691688068205</v>
      </c>
      <c r="J68" s="41">
        <f t="shared" si="22"/>
        <v>0.19902741922620687</v>
      </c>
      <c r="K68" s="41">
        <f t="shared" si="22"/>
        <v>0.21778770131588207</v>
      </c>
      <c r="L68" s="41"/>
      <c r="M68" s="41" t="e">
        <f>TTEST(M34:M38,M59:M63,2,2)</f>
        <v>#DIV/0!</v>
      </c>
      <c r="N68" s="7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Week Femurs</vt:lpstr>
      <vt:lpstr>5 week Female 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Roy</dc:creator>
  <cp:lastModifiedBy>Victoria Roy</cp:lastModifiedBy>
  <dcterms:created xsi:type="dcterms:W3CDTF">2020-02-24T18:29:03Z</dcterms:created>
  <dcterms:modified xsi:type="dcterms:W3CDTF">2020-02-24T20:38:30Z</dcterms:modified>
</cp:coreProperties>
</file>