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fung\Documents\GSU_work\Teaching\2017-18\EPID_9131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6" i="1"/>
  <c r="I5" i="1"/>
  <c r="I4" i="1"/>
  <c r="H17" i="1"/>
  <c r="H16" i="1"/>
  <c r="H5" i="1"/>
  <c r="H4" i="1"/>
  <c r="G16" i="1"/>
  <c r="G17" i="1"/>
  <c r="G4" i="1"/>
  <c r="G5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1" i="1"/>
  <c r="E3" i="1"/>
  <c r="E4" i="1"/>
  <c r="E5" i="1"/>
  <c r="E6" i="1"/>
  <c r="E7" i="1"/>
  <c r="E8" i="1"/>
  <c r="E9" i="1"/>
  <c r="E10" i="1"/>
  <c r="E2" i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11" i="1"/>
  <c r="C4" i="1"/>
  <c r="C5" i="1" s="1"/>
  <c r="C6" i="1" s="1"/>
  <c r="C7" i="1" s="1"/>
  <c r="C8" i="1" s="1"/>
  <c r="C9" i="1" s="1"/>
  <c r="C10" i="1" s="1"/>
  <c r="C3" i="1"/>
  <c r="C2" i="1"/>
</calcChain>
</file>

<file path=xl/sharedStrings.xml><?xml version="1.0" encoding="utf-8"?>
<sst xmlns="http://schemas.openxmlformats.org/spreadsheetml/2006/main" count="9" uniqueCount="9">
  <si>
    <t>Cases reported</t>
  </si>
  <si>
    <t>Week beginning</t>
  </si>
  <si>
    <t>Cumulative number of cases  (Wave 1)</t>
  </si>
  <si>
    <t>Cumulative number of cases  (Wave 2)</t>
  </si>
  <si>
    <t>Natural log (wave 1)</t>
  </si>
  <si>
    <t>Natural log (wave 2)</t>
  </si>
  <si>
    <t>Growth rate</t>
  </si>
  <si>
    <t>R=(1+rD)(1+rD')</t>
  </si>
  <si>
    <t>R0=R/S(0)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</si>
</sst>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Cases reported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Sheet1!$A$2:$A$31</c:f>
              <c:numCache>
                <c:formatCode>m/d/yyyy</c:formatCode>
                <c:ptCount val="30"/>
                <c:pt idx="0">
                  <c:v>6762</c:v>
                </c:pt>
                <c:pt idx="1">
                  <c:v>6769</c:v>
                </c:pt>
                <c:pt idx="2">
                  <c:v>6776</c:v>
                </c:pt>
                <c:pt idx="3">
                  <c:v>6783</c:v>
                </c:pt>
                <c:pt idx="4">
                  <c:v>6790</c:v>
                </c:pt>
                <c:pt idx="5">
                  <c:v>6797</c:v>
                </c:pt>
                <c:pt idx="6">
                  <c:v>6804</c:v>
                </c:pt>
                <c:pt idx="7">
                  <c:v>6811</c:v>
                </c:pt>
                <c:pt idx="8">
                  <c:v>6818</c:v>
                </c:pt>
                <c:pt idx="9">
                  <c:v>6825</c:v>
                </c:pt>
                <c:pt idx="10">
                  <c:v>6832</c:v>
                </c:pt>
                <c:pt idx="11">
                  <c:v>6839</c:v>
                </c:pt>
                <c:pt idx="12">
                  <c:v>6846</c:v>
                </c:pt>
                <c:pt idx="13">
                  <c:v>6853</c:v>
                </c:pt>
                <c:pt idx="14">
                  <c:v>6860</c:v>
                </c:pt>
                <c:pt idx="15">
                  <c:v>6867</c:v>
                </c:pt>
                <c:pt idx="16">
                  <c:v>6874</c:v>
                </c:pt>
                <c:pt idx="17">
                  <c:v>6881</c:v>
                </c:pt>
                <c:pt idx="18">
                  <c:v>6888</c:v>
                </c:pt>
                <c:pt idx="19">
                  <c:v>6895</c:v>
                </c:pt>
                <c:pt idx="20">
                  <c:v>6902</c:v>
                </c:pt>
                <c:pt idx="21">
                  <c:v>6909</c:v>
                </c:pt>
                <c:pt idx="22">
                  <c:v>6916</c:v>
                </c:pt>
                <c:pt idx="23">
                  <c:v>6923</c:v>
                </c:pt>
                <c:pt idx="24">
                  <c:v>6930</c:v>
                </c:pt>
                <c:pt idx="25">
                  <c:v>6937</c:v>
                </c:pt>
                <c:pt idx="26">
                  <c:v>6944</c:v>
                </c:pt>
                <c:pt idx="27">
                  <c:v>6951</c:v>
                </c:pt>
                <c:pt idx="28">
                  <c:v>6958</c:v>
                </c:pt>
                <c:pt idx="29">
                  <c:v>6965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1</c:v>
                </c:pt>
                <c:pt idx="1">
                  <c:v>18</c:v>
                </c:pt>
                <c:pt idx="2">
                  <c:v>573</c:v>
                </c:pt>
                <c:pt idx="3">
                  <c:v>1084</c:v>
                </c:pt>
                <c:pt idx="4">
                  <c:v>1120</c:v>
                </c:pt>
                <c:pt idx="5">
                  <c:v>815</c:v>
                </c:pt>
                <c:pt idx="6">
                  <c:v>517</c:v>
                </c:pt>
                <c:pt idx="7">
                  <c:v>344</c:v>
                </c:pt>
                <c:pt idx="8">
                  <c:v>185</c:v>
                </c:pt>
                <c:pt idx="9">
                  <c:v>155</c:v>
                </c:pt>
                <c:pt idx="10">
                  <c:v>181</c:v>
                </c:pt>
                <c:pt idx="11">
                  <c:v>464</c:v>
                </c:pt>
                <c:pt idx="12">
                  <c:v>1181</c:v>
                </c:pt>
                <c:pt idx="13">
                  <c:v>2196</c:v>
                </c:pt>
                <c:pt idx="14">
                  <c:v>3287</c:v>
                </c:pt>
                <c:pt idx="15">
                  <c:v>2555</c:v>
                </c:pt>
                <c:pt idx="16">
                  <c:v>1606</c:v>
                </c:pt>
                <c:pt idx="17">
                  <c:v>1297</c:v>
                </c:pt>
                <c:pt idx="18">
                  <c:v>907</c:v>
                </c:pt>
                <c:pt idx="19">
                  <c:v>737</c:v>
                </c:pt>
                <c:pt idx="20">
                  <c:v>752</c:v>
                </c:pt>
                <c:pt idx="21">
                  <c:v>727</c:v>
                </c:pt>
                <c:pt idx="22">
                  <c:v>630</c:v>
                </c:pt>
                <c:pt idx="23">
                  <c:v>573</c:v>
                </c:pt>
                <c:pt idx="24">
                  <c:v>430</c:v>
                </c:pt>
                <c:pt idx="25">
                  <c:v>368</c:v>
                </c:pt>
                <c:pt idx="26">
                  <c:v>466</c:v>
                </c:pt>
                <c:pt idx="27">
                  <c:v>440</c:v>
                </c:pt>
                <c:pt idx="28">
                  <c:v>317</c:v>
                </c:pt>
                <c:pt idx="29">
                  <c:v>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067808"/>
        <c:axId val="425791136"/>
      </c:lineChart>
      <c:dateAx>
        <c:axId val="426067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91136"/>
        <c:crosses val="autoZero"/>
        <c:auto val="1"/>
        <c:lblOffset val="100"/>
        <c:baseTimeUnit val="days"/>
      </c:dateAx>
      <c:valAx>
        <c:axId val="4257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6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number of cases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Cumulative number of cases  (Wave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Sheet1!$A$2:$A$31</c:f>
              <c:numCache>
                <c:formatCode>m/d/yyyy</c:formatCode>
                <c:ptCount val="30"/>
                <c:pt idx="0">
                  <c:v>6762</c:v>
                </c:pt>
                <c:pt idx="1">
                  <c:v>6769</c:v>
                </c:pt>
                <c:pt idx="2">
                  <c:v>6776</c:v>
                </c:pt>
                <c:pt idx="3">
                  <c:v>6783</c:v>
                </c:pt>
                <c:pt idx="4">
                  <c:v>6790</c:v>
                </c:pt>
                <c:pt idx="5">
                  <c:v>6797</c:v>
                </c:pt>
                <c:pt idx="6">
                  <c:v>6804</c:v>
                </c:pt>
                <c:pt idx="7">
                  <c:v>6811</c:v>
                </c:pt>
                <c:pt idx="8">
                  <c:v>6818</c:v>
                </c:pt>
                <c:pt idx="9">
                  <c:v>6825</c:v>
                </c:pt>
                <c:pt idx="10">
                  <c:v>6832</c:v>
                </c:pt>
                <c:pt idx="11">
                  <c:v>6839</c:v>
                </c:pt>
                <c:pt idx="12">
                  <c:v>6846</c:v>
                </c:pt>
                <c:pt idx="13">
                  <c:v>6853</c:v>
                </c:pt>
                <c:pt idx="14">
                  <c:v>6860</c:v>
                </c:pt>
                <c:pt idx="15">
                  <c:v>6867</c:v>
                </c:pt>
                <c:pt idx="16">
                  <c:v>6874</c:v>
                </c:pt>
                <c:pt idx="17">
                  <c:v>6881</c:v>
                </c:pt>
                <c:pt idx="18">
                  <c:v>6888</c:v>
                </c:pt>
                <c:pt idx="19">
                  <c:v>6895</c:v>
                </c:pt>
                <c:pt idx="20">
                  <c:v>6902</c:v>
                </c:pt>
                <c:pt idx="21">
                  <c:v>6909</c:v>
                </c:pt>
                <c:pt idx="22">
                  <c:v>6916</c:v>
                </c:pt>
                <c:pt idx="23">
                  <c:v>6923</c:v>
                </c:pt>
                <c:pt idx="24">
                  <c:v>6930</c:v>
                </c:pt>
                <c:pt idx="25">
                  <c:v>6937</c:v>
                </c:pt>
                <c:pt idx="26">
                  <c:v>6944</c:v>
                </c:pt>
                <c:pt idx="27">
                  <c:v>6951</c:v>
                </c:pt>
                <c:pt idx="28">
                  <c:v>6958</c:v>
                </c:pt>
                <c:pt idx="29">
                  <c:v>6965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1</c:v>
                </c:pt>
                <c:pt idx="1">
                  <c:v>19</c:v>
                </c:pt>
                <c:pt idx="2">
                  <c:v>592</c:v>
                </c:pt>
                <c:pt idx="3">
                  <c:v>1676</c:v>
                </c:pt>
                <c:pt idx="4">
                  <c:v>2796</c:v>
                </c:pt>
                <c:pt idx="5">
                  <c:v>3611</c:v>
                </c:pt>
                <c:pt idx="6">
                  <c:v>4128</c:v>
                </c:pt>
                <c:pt idx="7">
                  <c:v>4472</c:v>
                </c:pt>
                <c:pt idx="8">
                  <c:v>4657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Cumulative number of cases  (Wave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Sheet1!$A$2:$A$31</c:f>
              <c:numCache>
                <c:formatCode>m/d/yyyy</c:formatCode>
                <c:ptCount val="30"/>
                <c:pt idx="0">
                  <c:v>6762</c:v>
                </c:pt>
                <c:pt idx="1">
                  <c:v>6769</c:v>
                </c:pt>
                <c:pt idx="2">
                  <c:v>6776</c:v>
                </c:pt>
                <c:pt idx="3">
                  <c:v>6783</c:v>
                </c:pt>
                <c:pt idx="4">
                  <c:v>6790</c:v>
                </c:pt>
                <c:pt idx="5">
                  <c:v>6797</c:v>
                </c:pt>
                <c:pt idx="6">
                  <c:v>6804</c:v>
                </c:pt>
                <c:pt idx="7">
                  <c:v>6811</c:v>
                </c:pt>
                <c:pt idx="8">
                  <c:v>6818</c:v>
                </c:pt>
                <c:pt idx="9">
                  <c:v>6825</c:v>
                </c:pt>
                <c:pt idx="10">
                  <c:v>6832</c:v>
                </c:pt>
                <c:pt idx="11">
                  <c:v>6839</c:v>
                </c:pt>
                <c:pt idx="12">
                  <c:v>6846</c:v>
                </c:pt>
                <c:pt idx="13">
                  <c:v>6853</c:v>
                </c:pt>
                <c:pt idx="14">
                  <c:v>6860</c:v>
                </c:pt>
                <c:pt idx="15">
                  <c:v>6867</c:v>
                </c:pt>
                <c:pt idx="16">
                  <c:v>6874</c:v>
                </c:pt>
                <c:pt idx="17">
                  <c:v>6881</c:v>
                </c:pt>
                <c:pt idx="18">
                  <c:v>6888</c:v>
                </c:pt>
                <c:pt idx="19">
                  <c:v>6895</c:v>
                </c:pt>
                <c:pt idx="20">
                  <c:v>6902</c:v>
                </c:pt>
                <c:pt idx="21">
                  <c:v>6909</c:v>
                </c:pt>
                <c:pt idx="22">
                  <c:v>6916</c:v>
                </c:pt>
                <c:pt idx="23">
                  <c:v>6923</c:v>
                </c:pt>
                <c:pt idx="24">
                  <c:v>6930</c:v>
                </c:pt>
                <c:pt idx="25">
                  <c:v>6937</c:v>
                </c:pt>
                <c:pt idx="26">
                  <c:v>6944</c:v>
                </c:pt>
                <c:pt idx="27">
                  <c:v>6951</c:v>
                </c:pt>
                <c:pt idx="28">
                  <c:v>6958</c:v>
                </c:pt>
                <c:pt idx="29">
                  <c:v>6965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9">
                  <c:v>155</c:v>
                </c:pt>
                <c:pt idx="10">
                  <c:v>336</c:v>
                </c:pt>
                <c:pt idx="11">
                  <c:v>800</c:v>
                </c:pt>
                <c:pt idx="12">
                  <c:v>1981</c:v>
                </c:pt>
                <c:pt idx="13">
                  <c:v>4177</c:v>
                </c:pt>
                <c:pt idx="14">
                  <c:v>7464</c:v>
                </c:pt>
                <c:pt idx="15">
                  <c:v>10019</c:v>
                </c:pt>
                <c:pt idx="16">
                  <c:v>11625</c:v>
                </c:pt>
                <c:pt idx="17">
                  <c:v>12922</c:v>
                </c:pt>
                <c:pt idx="18">
                  <c:v>13829</c:v>
                </c:pt>
                <c:pt idx="19">
                  <c:v>14566</c:v>
                </c:pt>
                <c:pt idx="20">
                  <c:v>15318</c:v>
                </c:pt>
                <c:pt idx="21">
                  <c:v>16045</c:v>
                </c:pt>
                <c:pt idx="22">
                  <c:v>16675</c:v>
                </c:pt>
                <c:pt idx="23">
                  <c:v>17248</c:v>
                </c:pt>
                <c:pt idx="24">
                  <c:v>17678</c:v>
                </c:pt>
                <c:pt idx="25">
                  <c:v>18046</c:v>
                </c:pt>
                <c:pt idx="26">
                  <c:v>18512</c:v>
                </c:pt>
                <c:pt idx="27">
                  <c:v>18952</c:v>
                </c:pt>
                <c:pt idx="28">
                  <c:v>19269</c:v>
                </c:pt>
                <c:pt idx="29">
                  <c:v>19484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413592"/>
        <c:axId val="237974080"/>
      </c:lineChart>
      <c:dateAx>
        <c:axId val="427413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74080"/>
        <c:crosses val="autoZero"/>
        <c:auto val="1"/>
        <c:lblOffset val="100"/>
        <c:baseTimeUnit val="days"/>
      </c:dateAx>
      <c:valAx>
        <c:axId val="2379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number of 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1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Natural log (wave 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m/d/yyyy</c:formatCode>
                <c:ptCount val="9"/>
                <c:pt idx="0">
                  <c:v>6762</c:v>
                </c:pt>
                <c:pt idx="1">
                  <c:v>6769</c:v>
                </c:pt>
                <c:pt idx="2">
                  <c:v>6776</c:v>
                </c:pt>
                <c:pt idx="3">
                  <c:v>6783</c:v>
                </c:pt>
                <c:pt idx="4">
                  <c:v>6790</c:v>
                </c:pt>
                <c:pt idx="5">
                  <c:v>6797</c:v>
                </c:pt>
                <c:pt idx="6">
                  <c:v>6804</c:v>
                </c:pt>
                <c:pt idx="7">
                  <c:v>6811</c:v>
                </c:pt>
                <c:pt idx="8">
                  <c:v>6818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</c:v>
                </c:pt>
                <c:pt idx="1">
                  <c:v>2.9444389791664403</c:v>
                </c:pt>
                <c:pt idx="2">
                  <c:v>6.3835066348840055</c:v>
                </c:pt>
                <c:pt idx="3">
                  <c:v>7.4241652810420282</c:v>
                </c:pt>
                <c:pt idx="4">
                  <c:v>7.935945103353701</c:v>
                </c:pt>
                <c:pt idx="5">
                  <c:v>8.1917400212774574</c:v>
                </c:pt>
                <c:pt idx="6">
                  <c:v>8.325548307161398</c:v>
                </c:pt>
                <c:pt idx="7">
                  <c:v>8.4055910148349344</c:v>
                </c:pt>
                <c:pt idx="8">
                  <c:v>8.4461267429823774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92728"/>
        <c:axId val="236589088"/>
      </c:scatterChart>
      <c:valAx>
        <c:axId val="237592728"/>
        <c:scaling>
          <c:orientation val="minMax"/>
          <c:min val="676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89088"/>
        <c:crosses val="autoZero"/>
        <c:crossBetween val="midCat"/>
      </c:valAx>
      <c:valAx>
        <c:axId val="2365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9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Natural log (wave 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Sheet1!$A$11:$A$31</c:f>
              <c:numCache>
                <c:formatCode>m/d/yyyy</c:formatCode>
                <c:ptCount val="21"/>
                <c:pt idx="0">
                  <c:v>6825</c:v>
                </c:pt>
                <c:pt idx="1">
                  <c:v>6832</c:v>
                </c:pt>
                <c:pt idx="2">
                  <c:v>6839</c:v>
                </c:pt>
                <c:pt idx="3">
                  <c:v>6846</c:v>
                </c:pt>
                <c:pt idx="4">
                  <c:v>6853</c:v>
                </c:pt>
                <c:pt idx="5">
                  <c:v>6860</c:v>
                </c:pt>
                <c:pt idx="6">
                  <c:v>6867</c:v>
                </c:pt>
                <c:pt idx="7">
                  <c:v>6874</c:v>
                </c:pt>
                <c:pt idx="8">
                  <c:v>6881</c:v>
                </c:pt>
                <c:pt idx="9">
                  <c:v>6888</c:v>
                </c:pt>
                <c:pt idx="10">
                  <c:v>6895</c:v>
                </c:pt>
                <c:pt idx="11">
                  <c:v>6902</c:v>
                </c:pt>
                <c:pt idx="12">
                  <c:v>6909</c:v>
                </c:pt>
                <c:pt idx="13">
                  <c:v>6916</c:v>
                </c:pt>
                <c:pt idx="14">
                  <c:v>6923</c:v>
                </c:pt>
                <c:pt idx="15">
                  <c:v>6930</c:v>
                </c:pt>
                <c:pt idx="16">
                  <c:v>6937</c:v>
                </c:pt>
                <c:pt idx="17">
                  <c:v>6944</c:v>
                </c:pt>
                <c:pt idx="18">
                  <c:v>6951</c:v>
                </c:pt>
                <c:pt idx="19">
                  <c:v>6958</c:v>
                </c:pt>
                <c:pt idx="20">
                  <c:v>6965</c:v>
                </c:pt>
              </c:numCache>
            </c:numRef>
          </c:xVal>
          <c:yVal>
            <c:numRef>
              <c:f>Sheet1!$F$11:$F$31</c:f>
              <c:numCache>
                <c:formatCode>General</c:formatCode>
                <c:ptCount val="21"/>
                <c:pt idx="0">
                  <c:v>5.0434251169192468</c:v>
                </c:pt>
                <c:pt idx="1">
                  <c:v>5.8171111599632042</c:v>
                </c:pt>
                <c:pt idx="2">
                  <c:v>6.6846117276679271</c:v>
                </c:pt>
                <c:pt idx="3">
                  <c:v>7.5913570466985512</c:v>
                </c:pt>
                <c:pt idx="4">
                  <c:v>8.3373485644971748</c:v>
                </c:pt>
                <c:pt idx="5">
                  <c:v>8.9178467425271801</c:v>
                </c:pt>
                <c:pt idx="6">
                  <c:v>9.212238569259263</c:v>
                </c:pt>
                <c:pt idx="7">
                  <c:v>9.3609132304555569</c:v>
                </c:pt>
                <c:pt idx="8">
                  <c:v>9.4666865641181115</c:v>
                </c:pt>
                <c:pt idx="9">
                  <c:v>9.5345231154646584</c:v>
                </c:pt>
                <c:pt idx="10">
                  <c:v>9.5864453247778609</c:v>
                </c:pt>
                <c:pt idx="11">
                  <c:v>9.636783886469539</c:v>
                </c:pt>
                <c:pt idx="12">
                  <c:v>9.6831525535439571</c:v>
                </c:pt>
                <c:pt idx="13">
                  <c:v>9.7216658707838253</c:v>
                </c:pt>
                <c:pt idx="14">
                  <c:v>9.7554514737087246</c:v>
                </c:pt>
                <c:pt idx="15">
                  <c:v>9.780076207620894</c:v>
                </c:pt>
                <c:pt idx="16">
                  <c:v>9.8006793325544468</c:v>
                </c:pt>
                <c:pt idx="17">
                  <c:v>9.8261744494334575</c:v>
                </c:pt>
                <c:pt idx="18">
                  <c:v>9.8496647458386217</c:v>
                </c:pt>
                <c:pt idx="19">
                  <c:v>9.8662528659259028</c:v>
                </c:pt>
                <c:pt idx="20">
                  <c:v>9.877348894926433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35056"/>
        <c:axId val="427624112"/>
      </c:scatterChart>
      <c:valAx>
        <c:axId val="84035056"/>
        <c:scaling>
          <c:orientation val="minMax"/>
          <c:max val="6970"/>
          <c:min val="68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24112"/>
        <c:crosses val="autoZero"/>
        <c:crossBetween val="midCat"/>
      </c:valAx>
      <c:valAx>
        <c:axId val="4276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20751</xdr:colOff>
      <xdr:row>16</xdr:row>
      <xdr:rowOff>30616</xdr:rowOff>
    </xdr:from>
    <xdr:to>
      <xdr:col>25</xdr:col>
      <xdr:colOff>322828</xdr:colOff>
      <xdr:row>30</xdr:row>
      <xdr:rowOff>106816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12700</xdr:colOff>
      <xdr:row>1</xdr:row>
      <xdr:rowOff>4762</xdr:rowOff>
    </xdr:from>
    <xdr:to>
      <xdr:col>25</xdr:col>
      <xdr:colOff>368300</xdr:colOff>
      <xdr:row>15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126547</xdr:colOff>
      <xdr:row>1</xdr:row>
      <xdr:rowOff>54428</xdr:rowOff>
    </xdr:from>
    <xdr:to>
      <xdr:col>17</xdr:col>
      <xdr:colOff>412297</xdr:colOff>
      <xdr:row>15</xdr:row>
      <xdr:rowOff>130628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97971</xdr:colOff>
      <xdr:row>16</xdr:row>
      <xdr:rowOff>13606</xdr:rowOff>
    </xdr:from>
    <xdr:to>
      <xdr:col>17</xdr:col>
      <xdr:colOff>405492</xdr:colOff>
      <xdr:row>30</xdr:row>
      <xdr:rowOff>89806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Normal="100" workbookViewId="0"/>
  </sheetViews>
  <sheetFormatPr defaultRowHeight="15" x14ac:dyDescent="0.25"/>
  <cols>
    <col min="1" max="1" width="18" style="1" customWidth="1"/>
    <col min="2" max="2" width="15.28515625" customWidth="1"/>
  </cols>
  <sheetData>
    <row r="1" spans="1:9" s="6" customFormat="1" ht="75" x14ac:dyDescent="0.25">
      <c r="A1" s="5" t="s">
        <v>1</v>
      </c>
      <c r="B1" s="6" t="s">
        <v>0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x14ac:dyDescent="0.25">
      <c r="A2" s="1">
        <v>6762</v>
      </c>
      <c r="B2">
        <v>1</v>
      </c>
      <c r="C2" s="2">
        <f>1</f>
        <v>1</v>
      </c>
      <c r="E2">
        <f>LN(C2)</f>
        <v>0</v>
      </c>
    </row>
    <row r="3" spans="1:9" x14ac:dyDescent="0.25">
      <c r="A3" s="1">
        <v>6769</v>
      </c>
      <c r="B3">
        <v>18</v>
      </c>
      <c r="C3" s="2">
        <f>B3+C2</f>
        <v>19</v>
      </c>
      <c r="E3">
        <f t="shared" ref="E3:E10" si="0">LN(C3)</f>
        <v>2.9444389791664403</v>
      </c>
    </row>
    <row r="4" spans="1:9" x14ac:dyDescent="0.25">
      <c r="A4" s="1">
        <v>6776</v>
      </c>
      <c r="B4">
        <v>573</v>
      </c>
      <c r="C4" s="2">
        <f t="shared" ref="C4:C10" si="1">B4+C3</f>
        <v>592</v>
      </c>
      <c r="E4" s="2">
        <f t="shared" si="0"/>
        <v>6.3835066348840055</v>
      </c>
      <c r="G4" s="2">
        <f>E4/(A4-A2)</f>
        <v>0.45596475963457184</v>
      </c>
      <c r="H4" s="2">
        <f>(1+G4*2)^2</f>
        <v>3.6554744866527389</v>
      </c>
      <c r="I4" s="2">
        <f>H4/0.7</f>
        <v>5.2221064095039127</v>
      </c>
    </row>
    <row r="5" spans="1:9" x14ac:dyDescent="0.25">
      <c r="A5" s="1">
        <v>6783</v>
      </c>
      <c r="B5">
        <v>1084</v>
      </c>
      <c r="C5" s="2">
        <f t="shared" si="1"/>
        <v>1676</v>
      </c>
      <c r="E5" s="4">
        <f t="shared" si="0"/>
        <v>7.4241652810420282</v>
      </c>
      <c r="G5" s="4">
        <f>E5/(A5-A2)</f>
        <v>0.35353168004962038</v>
      </c>
      <c r="H5" s="4">
        <f>(1+G5*2)^2</f>
        <v>2.9140653153933105</v>
      </c>
      <c r="I5" s="4">
        <f>H5/0.7</f>
        <v>4.1629504505618726</v>
      </c>
    </row>
    <row r="6" spans="1:9" x14ac:dyDescent="0.25">
      <c r="A6" s="1">
        <v>6790</v>
      </c>
      <c r="B6">
        <v>1120</v>
      </c>
      <c r="C6" s="2">
        <f t="shared" si="1"/>
        <v>2796</v>
      </c>
      <c r="E6">
        <f t="shared" si="0"/>
        <v>7.935945103353701</v>
      </c>
    </row>
    <row r="7" spans="1:9" x14ac:dyDescent="0.25">
      <c r="A7" s="1">
        <v>6797</v>
      </c>
      <c r="B7">
        <v>815</v>
      </c>
      <c r="C7" s="2">
        <f t="shared" si="1"/>
        <v>3611</v>
      </c>
      <c r="E7">
        <f t="shared" si="0"/>
        <v>8.1917400212774574</v>
      </c>
    </row>
    <row r="8" spans="1:9" x14ac:dyDescent="0.25">
      <c r="A8" s="1">
        <v>6804</v>
      </c>
      <c r="B8">
        <v>517</v>
      </c>
      <c r="C8" s="2">
        <f t="shared" si="1"/>
        <v>4128</v>
      </c>
      <c r="E8">
        <f t="shared" si="0"/>
        <v>8.325548307161398</v>
      </c>
    </row>
    <row r="9" spans="1:9" x14ac:dyDescent="0.25">
      <c r="A9" s="1">
        <v>6811</v>
      </c>
      <c r="B9">
        <v>344</v>
      </c>
      <c r="C9" s="2">
        <f t="shared" si="1"/>
        <v>4472</v>
      </c>
      <c r="E9">
        <f t="shared" si="0"/>
        <v>8.4055910148349344</v>
      </c>
    </row>
    <row r="10" spans="1:9" x14ac:dyDescent="0.25">
      <c r="A10" s="1">
        <v>6818</v>
      </c>
      <c r="B10">
        <v>185</v>
      </c>
      <c r="C10" s="2">
        <f t="shared" si="1"/>
        <v>4657</v>
      </c>
      <c r="E10">
        <f t="shared" si="0"/>
        <v>8.4461267429823774</v>
      </c>
    </row>
    <row r="11" spans="1:9" x14ac:dyDescent="0.25">
      <c r="A11" s="1">
        <v>6825</v>
      </c>
      <c r="B11">
        <v>155</v>
      </c>
      <c r="D11" s="3">
        <f>B11</f>
        <v>155</v>
      </c>
      <c r="F11">
        <f>LN(D11)</f>
        <v>5.0434251169192468</v>
      </c>
    </row>
    <row r="12" spans="1:9" x14ac:dyDescent="0.25">
      <c r="A12" s="1">
        <v>6832</v>
      </c>
      <c r="B12">
        <v>181</v>
      </c>
      <c r="D12" s="3">
        <f t="shared" ref="D12:D31" si="2">B12+D11</f>
        <v>336</v>
      </c>
      <c r="F12">
        <f t="shared" ref="F12:F31" si="3">LN(D12)</f>
        <v>5.8171111599632042</v>
      </c>
    </row>
    <row r="13" spans="1:9" x14ac:dyDescent="0.25">
      <c r="A13" s="1">
        <v>6839</v>
      </c>
      <c r="B13">
        <v>464</v>
      </c>
      <c r="D13" s="3">
        <f t="shared" si="2"/>
        <v>800</v>
      </c>
      <c r="F13">
        <f t="shared" si="3"/>
        <v>6.6846117276679271</v>
      </c>
    </row>
    <row r="14" spans="1:9" x14ac:dyDescent="0.25">
      <c r="A14" s="1">
        <v>6846</v>
      </c>
      <c r="B14">
        <v>1181</v>
      </c>
      <c r="D14" s="3">
        <f t="shared" si="2"/>
        <v>1981</v>
      </c>
      <c r="F14">
        <f t="shared" si="3"/>
        <v>7.5913570466985512</v>
      </c>
    </row>
    <row r="15" spans="1:9" x14ac:dyDescent="0.25">
      <c r="A15" s="1">
        <v>6853</v>
      </c>
      <c r="B15">
        <v>2196</v>
      </c>
      <c r="D15" s="3">
        <f t="shared" si="2"/>
        <v>4177</v>
      </c>
      <c r="F15">
        <f t="shared" si="3"/>
        <v>8.3373485644971748</v>
      </c>
    </row>
    <row r="16" spans="1:9" x14ac:dyDescent="0.25">
      <c r="A16" s="1">
        <v>6860</v>
      </c>
      <c r="B16">
        <v>3287</v>
      </c>
      <c r="D16" s="3">
        <f t="shared" si="2"/>
        <v>7464</v>
      </c>
      <c r="F16" s="2">
        <f t="shared" si="3"/>
        <v>8.9178467425271801</v>
      </c>
      <c r="G16" s="2">
        <f>(F16-F11)/(A16-A11)</f>
        <v>0.11069776073165524</v>
      </c>
      <c r="H16" s="2">
        <f>(1+G16*2)^2</f>
        <v>1.4918070198506324</v>
      </c>
      <c r="I16" s="2">
        <f>H16/0.5</f>
        <v>2.9836140397012647</v>
      </c>
    </row>
    <row r="17" spans="1:9" x14ac:dyDescent="0.25">
      <c r="A17" s="1">
        <v>6867</v>
      </c>
      <c r="B17">
        <v>2555</v>
      </c>
      <c r="D17" s="3">
        <f t="shared" si="2"/>
        <v>10019</v>
      </c>
      <c r="F17" s="4">
        <f t="shared" si="3"/>
        <v>9.212238569259263</v>
      </c>
      <c r="G17" s="4">
        <f>(F17-F11)/(A17-A11)</f>
        <v>9.9257463150952768E-2</v>
      </c>
      <c r="H17" s="4">
        <f>(1+G17*2)^2</f>
        <v>1.4364380285684619</v>
      </c>
      <c r="I17" s="4">
        <f>H17/0.5</f>
        <v>2.8728760571369238</v>
      </c>
    </row>
    <row r="18" spans="1:9" x14ac:dyDescent="0.25">
      <c r="A18" s="1">
        <v>6874</v>
      </c>
      <c r="B18">
        <v>1606</v>
      </c>
      <c r="D18" s="3">
        <f t="shared" si="2"/>
        <v>11625</v>
      </c>
      <c r="F18">
        <f t="shared" si="3"/>
        <v>9.3609132304555569</v>
      </c>
    </row>
    <row r="19" spans="1:9" x14ac:dyDescent="0.25">
      <c r="A19" s="1">
        <v>6881</v>
      </c>
      <c r="B19">
        <v>1297</v>
      </c>
      <c r="D19" s="3">
        <f t="shared" si="2"/>
        <v>12922</v>
      </c>
      <c r="F19">
        <f t="shared" si="3"/>
        <v>9.4666865641181115</v>
      </c>
    </row>
    <row r="20" spans="1:9" x14ac:dyDescent="0.25">
      <c r="A20" s="1">
        <v>6888</v>
      </c>
      <c r="B20">
        <v>907</v>
      </c>
      <c r="D20" s="3">
        <f t="shared" si="2"/>
        <v>13829</v>
      </c>
      <c r="F20">
        <f t="shared" si="3"/>
        <v>9.5345231154646584</v>
      </c>
    </row>
    <row r="21" spans="1:9" x14ac:dyDescent="0.25">
      <c r="A21" s="1">
        <v>6895</v>
      </c>
      <c r="B21">
        <v>737</v>
      </c>
      <c r="D21" s="3">
        <f t="shared" si="2"/>
        <v>14566</v>
      </c>
      <c r="F21">
        <f t="shared" si="3"/>
        <v>9.5864453247778609</v>
      </c>
    </row>
    <row r="22" spans="1:9" x14ac:dyDescent="0.25">
      <c r="A22" s="1">
        <v>6902</v>
      </c>
      <c r="B22">
        <v>752</v>
      </c>
      <c r="D22" s="3">
        <f t="shared" si="2"/>
        <v>15318</v>
      </c>
      <c r="F22">
        <f t="shared" si="3"/>
        <v>9.636783886469539</v>
      </c>
    </row>
    <row r="23" spans="1:9" x14ac:dyDescent="0.25">
      <c r="A23" s="1">
        <v>6909</v>
      </c>
      <c r="B23">
        <v>727</v>
      </c>
      <c r="D23" s="3">
        <f t="shared" si="2"/>
        <v>16045</v>
      </c>
      <c r="F23">
        <f t="shared" si="3"/>
        <v>9.6831525535439571</v>
      </c>
    </row>
    <row r="24" spans="1:9" x14ac:dyDescent="0.25">
      <c r="A24" s="1">
        <v>6916</v>
      </c>
      <c r="B24">
        <v>630</v>
      </c>
      <c r="D24" s="3">
        <f t="shared" si="2"/>
        <v>16675</v>
      </c>
      <c r="F24">
        <f t="shared" si="3"/>
        <v>9.7216658707838253</v>
      </c>
    </row>
    <row r="25" spans="1:9" x14ac:dyDescent="0.25">
      <c r="A25" s="1">
        <v>6923</v>
      </c>
      <c r="B25">
        <v>573</v>
      </c>
      <c r="D25" s="3">
        <f t="shared" si="2"/>
        <v>17248</v>
      </c>
      <c r="F25">
        <f t="shared" si="3"/>
        <v>9.7554514737087246</v>
      </c>
    </row>
    <row r="26" spans="1:9" x14ac:dyDescent="0.25">
      <c r="A26" s="1">
        <v>6930</v>
      </c>
      <c r="B26">
        <v>430</v>
      </c>
      <c r="D26" s="3">
        <f t="shared" si="2"/>
        <v>17678</v>
      </c>
      <c r="F26">
        <f t="shared" si="3"/>
        <v>9.780076207620894</v>
      </c>
    </row>
    <row r="27" spans="1:9" x14ac:dyDescent="0.25">
      <c r="A27" s="1">
        <v>6937</v>
      </c>
      <c r="B27">
        <v>368</v>
      </c>
      <c r="D27" s="3">
        <f t="shared" si="2"/>
        <v>18046</v>
      </c>
      <c r="F27">
        <f t="shared" si="3"/>
        <v>9.8006793325544468</v>
      </c>
    </row>
    <row r="28" spans="1:9" x14ac:dyDescent="0.25">
      <c r="A28" s="1">
        <v>6944</v>
      </c>
      <c r="B28">
        <v>466</v>
      </c>
      <c r="D28" s="3">
        <f t="shared" si="2"/>
        <v>18512</v>
      </c>
      <c r="F28">
        <f t="shared" si="3"/>
        <v>9.8261744494334575</v>
      </c>
    </row>
    <row r="29" spans="1:9" x14ac:dyDescent="0.25">
      <c r="A29" s="1">
        <v>6951</v>
      </c>
      <c r="B29">
        <v>440</v>
      </c>
      <c r="D29" s="3">
        <f t="shared" si="2"/>
        <v>18952</v>
      </c>
      <c r="F29">
        <f t="shared" si="3"/>
        <v>9.8496647458386217</v>
      </c>
    </row>
    <row r="30" spans="1:9" x14ac:dyDescent="0.25">
      <c r="A30" s="1">
        <v>6958</v>
      </c>
      <c r="B30">
        <v>317</v>
      </c>
      <c r="D30" s="3">
        <f t="shared" si="2"/>
        <v>19269</v>
      </c>
      <c r="F30">
        <f t="shared" si="3"/>
        <v>9.8662528659259028</v>
      </c>
    </row>
    <row r="31" spans="1:9" x14ac:dyDescent="0.25">
      <c r="A31" s="1">
        <v>6965</v>
      </c>
      <c r="B31">
        <v>215</v>
      </c>
      <c r="D31" s="3">
        <f t="shared" si="2"/>
        <v>19484</v>
      </c>
      <c r="F31">
        <f t="shared" si="3"/>
        <v>9.877348894926433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Southern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Hai (Isaac) Fung</dc:creator>
  <cp:lastModifiedBy>Isaac Chun-Hai Fung</cp:lastModifiedBy>
  <dcterms:created xsi:type="dcterms:W3CDTF">2018-02-12T23:46:45Z</dcterms:created>
  <dcterms:modified xsi:type="dcterms:W3CDTF">2018-02-13T01:29:11Z</dcterms:modified>
</cp:coreProperties>
</file>