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/>
  <mc:AlternateContent xmlns:mc="http://schemas.openxmlformats.org/markup-compatibility/2006">
    <mc:Choice Requires="x15">
      <x15ac:absPath xmlns:x15ac="http://schemas.microsoft.com/office/spreadsheetml/2010/11/ac" url="G:\Mi unidad\ARCHIVOS LEIDY PORTILLA\SEGUIMIENTOS 2019\SEGUIMIENTO IV TRIMESTRE 2019\36. ATENCIÓN AL USUARIO PQRS\"/>
    </mc:Choice>
  </mc:AlternateContent>
  <xr:revisionPtr revIDLastSave="0" documentId="8_{FC21316C-D784-4EC1-A70E-8A9C4C2548A2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Ficha Técnica Formulación" sheetId="1" r:id="rId1"/>
    <sheet name="Ficha T Seguimiento" sheetId="3" r:id="rId2"/>
  </sheets>
  <definedNames>
    <definedName name="_xlnm.Print_Area" localSheetId="0">'Ficha Técnica Formulación'!$B$2:$M$56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3" l="1"/>
  <c r="E16" i="3" l="1"/>
  <c r="F15" i="3" l="1"/>
  <c r="E15" i="3" l="1"/>
  <c r="F14" i="3" l="1"/>
  <c r="E14" i="3" l="1"/>
  <c r="E13" i="3" l="1"/>
  <c r="F13" i="3"/>
  <c r="G16" i="3" l="1"/>
  <c r="H16" i="3" s="1"/>
  <c r="G15" i="3" l="1"/>
  <c r="H15" i="3" s="1"/>
  <c r="G13" i="3" l="1"/>
  <c r="H13" i="3" l="1"/>
  <c r="I13" i="3" s="1"/>
  <c r="G14" i="3"/>
  <c r="H14" i="3" s="1"/>
  <c r="I14" i="3" s="1"/>
  <c r="I15" i="3"/>
  <c r="I16" i="3"/>
  <c r="E10" i="3"/>
</calcChain>
</file>

<file path=xl/sharedStrings.xml><?xml version="1.0" encoding="utf-8"?>
<sst xmlns="http://schemas.openxmlformats.org/spreadsheetml/2006/main" count="110" uniqueCount="98">
  <si>
    <t xml:space="preserve">1. IDENTIFICACIÓN </t>
  </si>
  <si>
    <t>Indicador asociado a:</t>
  </si>
  <si>
    <t>Código del Indicador</t>
  </si>
  <si>
    <t>Plan de desarrollo</t>
  </si>
  <si>
    <t>Procesos</t>
  </si>
  <si>
    <t>Trámites y servicios</t>
  </si>
  <si>
    <t xml:space="preserve">Descripción </t>
  </si>
  <si>
    <t>Nombre y vigencia :</t>
  </si>
  <si>
    <t>Eje:</t>
  </si>
  <si>
    <t xml:space="preserve">Componente: </t>
  </si>
  <si>
    <t>Programa:</t>
  </si>
  <si>
    <t>Macroproceso:</t>
  </si>
  <si>
    <t>Proceso:</t>
  </si>
  <si>
    <t>Subproceso:</t>
  </si>
  <si>
    <t>Procedimiento (Código):</t>
  </si>
  <si>
    <t>Nombre del Tramite o Servicio:</t>
  </si>
  <si>
    <t>Tiempo máximo de respuesta legal:</t>
  </si>
  <si>
    <t>Normatividad que regula el tiempo de respuesta:</t>
  </si>
  <si>
    <t>2. METADATO DEL INDICADOR</t>
  </si>
  <si>
    <t>Componente</t>
  </si>
  <si>
    <t>Descripción</t>
  </si>
  <si>
    <t>Nombre del Indicador</t>
  </si>
  <si>
    <t>Sigla o abreviatura*</t>
  </si>
  <si>
    <t>Objetivo del Indicador</t>
  </si>
  <si>
    <t>Método de Medición</t>
  </si>
  <si>
    <t>Rangos de Cumplimiento</t>
  </si>
  <si>
    <t>Unidad de Medida</t>
  </si>
  <si>
    <t>Formula</t>
  </si>
  <si>
    <t>Definición de Variables de la Formula</t>
  </si>
  <si>
    <t>Valores de Referencia*</t>
  </si>
  <si>
    <t>Desagregación temática*</t>
  </si>
  <si>
    <t>Desagregación geográfica*</t>
  </si>
  <si>
    <t xml:space="preserve">Línea de Base </t>
  </si>
  <si>
    <t>Periodicidad de  medición (Mes/trimestre/Semestre/Año)</t>
  </si>
  <si>
    <t>Fuente de los Datos</t>
  </si>
  <si>
    <t xml:space="preserve">Responsable </t>
  </si>
  <si>
    <t>Observaciones</t>
  </si>
  <si>
    <t>Fecha de elaboración de la Ficha  Técnica</t>
  </si>
  <si>
    <t>Fecha de actualización de la Ficha  Técnica</t>
  </si>
  <si>
    <t>* Si aplica</t>
  </si>
  <si>
    <t>Otro ¿cual?</t>
  </si>
  <si>
    <t>Otro ¿Cuál?</t>
  </si>
  <si>
    <t>Deficiones y conceptos</t>
  </si>
  <si>
    <t>Eficiencia</t>
  </si>
  <si>
    <t>Eficacia</t>
  </si>
  <si>
    <t>Efectividad</t>
  </si>
  <si>
    <t>Vigencia 
(Año del seguiminto)</t>
  </si>
  <si>
    <t>Análisis y Observaciones</t>
  </si>
  <si>
    <t>% de Cumplimiento de la meta</t>
  </si>
  <si>
    <t>Tipo de Indicador</t>
  </si>
  <si>
    <t>Meta según Periodicidad de medición</t>
  </si>
  <si>
    <t>Resultado del Indicador</t>
  </si>
  <si>
    <t>verde</t>
  </si>
  <si>
    <t>amarillo</t>
  </si>
  <si>
    <t>Mejora</t>
  </si>
  <si>
    <t>Periodicidad de  medición (Mes/trimestre/Semestre/Anual)</t>
  </si>
  <si>
    <t>Plan de Desarrollo Municipal</t>
  </si>
  <si>
    <t>Modelo de operación por procesos</t>
  </si>
  <si>
    <t>Tramites y Servicios</t>
  </si>
  <si>
    <t>Otro</t>
  </si>
  <si>
    <t>Rojo</t>
  </si>
  <si>
    <t>% Cumplimiento</t>
  </si>
  <si>
    <t xml:space="preserve">&gt; </t>
  </si>
  <si>
    <t xml:space="preserve">entre </t>
  </si>
  <si>
    <t>&lt;</t>
  </si>
  <si>
    <t>(V1/V2)*100</t>
  </si>
  <si>
    <t>Enero - Marzo</t>
  </si>
  <si>
    <t>Abril -  Junio</t>
  </si>
  <si>
    <t>Julio - Septiembre</t>
  </si>
  <si>
    <t xml:space="preserve">Octubre - Diciembre </t>
  </si>
  <si>
    <t xml:space="preserve">V1 = Número de PQRS Clasificadas con Eje Tematico. </t>
  </si>
  <si>
    <t xml:space="preserve">se realizaron mesas de trabajo con los organismos para realizar la actualizacion de los ejes tematicos. </t>
  </si>
  <si>
    <t>V2 = Número Total de PQRS Radicadas.</t>
  </si>
  <si>
    <t xml:space="preserve">V1 = Número de PQRSD Clasificadas con Eje Tematico. </t>
  </si>
  <si>
    <t>V2 = Número Total de PQRSD Radicadas</t>
  </si>
  <si>
    <t>X</t>
  </si>
  <si>
    <t>MAGT04.05.18.FT02</t>
  </si>
  <si>
    <t>Cali Progresa Contigo 2016 - 2019</t>
  </si>
  <si>
    <t>Eje 5 Cali Participativa y Bien Gobernada</t>
  </si>
  <si>
    <t xml:space="preserve">MAGT04 Gestion Tecnologica y de la Informacion. </t>
  </si>
  <si>
    <t xml:space="preserve">MAGT04.05 Atencion al Usuario </t>
  </si>
  <si>
    <t>No Aplica</t>
  </si>
  <si>
    <t>No aplica</t>
  </si>
  <si>
    <t xml:space="preserve">Porcentaje de Peticiones, Quejas, Reclamos, Solicitudes y Denuncias Clasificadas por Eje Temático </t>
  </si>
  <si>
    <t>Porcentaje (%)</t>
  </si>
  <si>
    <t>4% - Trimestre 4-2017</t>
  </si>
  <si>
    <t>Trimestre</t>
  </si>
  <si>
    <t xml:space="preserve">5.2. Modernizacion Institucional con transparencia y Dignificacion del Servicio Publico. </t>
  </si>
  <si>
    <t xml:space="preserve">5.2.2 GestIon Publica Efectiva y Transparente. </t>
  </si>
  <si>
    <t>Eje Temático: Son todos los diferentes temas en los que se puede agrupar las peticiones de los ciudadanos</t>
  </si>
  <si>
    <t>23 Abril de 2018</t>
  </si>
  <si>
    <t>Secretaria de Desarrollo Territorial y Participacion Ciudadana - Lider Proceso Atención al Usuario</t>
  </si>
  <si>
    <t>Archivo de Excel denominado ¨Ejes Temáticos por Mes¨,  generado por el Departamento Administrativo de Tecnologias de la informacion y las Comunicaciones.</t>
  </si>
  <si>
    <t xml:space="preserve">Por medio del Sistema de Gestión Documental Orfeo se  descarga base datos para identificar los Ejes Temáticos de todas las PQRSD (Peticiones, Quejas, Reclamos, Sugerencia y Denuncias)  por Organismos trámitadas en la Entidad </t>
  </si>
  <si>
    <t>Realizar Seguimiento a la Tipificación de los Ejes Temático de las PQRSD (Peticiones, Quejas, Reclamos, Sugerencias y Denuncias) Radicados en la Entidad</t>
  </si>
  <si>
    <t>80% y 90%</t>
  </si>
  <si>
    <t>Cumpliemiento Satisfactorio  &gt;  90%  
Cumplimiento Medio  Entre 80% a 90%
Cumplimiento Critico &lt;80%</t>
  </si>
  <si>
    <t xml:space="preserve">Los Ejes temáticos son clasificados por cada responsable que emite la respuesta en cada organismo. 
Los Ejes temáticos solo se aplican a las PQRSD (Peticiones, Quejas, Reclamos y Sugerencias y Denuncias) , no aplican para Trámites y Servicios.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</si>
</sst>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0.0%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0"/>
      <name val="Arial"/>
      <family val="2"/>
    </font>
    <font>
      <b/>
      <sz val="11"/>
      <color theme="0"/>
      <name val="Arial"/>
      <family val="2"/>
    </font>
    <font>
      <b/>
      <sz val="13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1"/>
      <color indexed="8"/>
      <name val="Calibri"/>
      <family val="2"/>
    </font>
    <font>
      <b/>
      <sz val="9"/>
      <name val="Arial"/>
      <family val="2"/>
    </font>
    <font>
      <sz val="10"/>
      <color indexed="8"/>
      <name val="Tahoma"/>
      <family val="2"/>
    </font>
    <font>
      <sz val="10"/>
      <name val="Arial"/>
      <family val="2"/>
    </font>
    <font>
      <sz val="10"/>
      <color theme="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9" fontId="9" fillId="0" borderId="0" applyFont="0" applyFill="0" applyBorder="0" applyAlignment="0" applyProtection="0"/>
    <xf numFmtId="0" fontId="12" fillId="0" borderId="0"/>
    <xf numFmtId="43" fontId="9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5" fillId="0" borderId="0"/>
    <xf numFmtId="0" fontId="9" fillId="0" borderId="0"/>
    <xf numFmtId="0" fontId="16" fillId="0" borderId="0"/>
    <xf numFmtId="0" fontId="15" fillId="0" borderId="0"/>
    <xf numFmtId="9" fontId="12" fillId="0" borderId="0" applyFont="0" applyFill="0" applyBorder="0" applyAlignment="0" applyProtection="0"/>
    <xf numFmtId="9" fontId="12" fillId="0" borderId="0" applyFill="0" applyBorder="0" applyAlignment="0" applyProtection="0"/>
    <xf numFmtId="9" fontId="14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>
      <alignment vertical="center"/>
    </xf>
    <xf numFmtId="0" fontId="1" fillId="2" borderId="0" xfId="0" applyFont="1" applyFill="1" applyBorder="1" applyAlignment="1" applyProtection="1">
      <alignment vertical="center"/>
      <protection locked="0"/>
    </xf>
    <xf numFmtId="0" fontId="0" fillId="2" borderId="0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6" borderId="14" xfId="0" applyFont="1" applyFill="1" applyBorder="1" applyAlignment="1" applyProtection="1">
      <alignment horizontal="center" vertical="center"/>
      <protection locked="0"/>
    </xf>
    <xf numFmtId="0" fontId="6" fillId="5" borderId="14" xfId="0" applyFont="1" applyFill="1" applyBorder="1" applyAlignment="1">
      <alignment vertical="center"/>
    </xf>
    <xf numFmtId="0" fontId="5" fillId="5" borderId="14" xfId="0" applyFont="1" applyFill="1" applyBorder="1" applyAlignment="1">
      <alignment vertical="center"/>
    </xf>
    <xf numFmtId="0" fontId="6" fillId="5" borderId="14" xfId="0" applyFont="1" applyFill="1" applyBorder="1" applyAlignment="1" applyProtection="1">
      <alignment horizontal="left" vertical="center" wrapText="1"/>
    </xf>
    <xf numFmtId="0" fontId="6" fillId="5" borderId="14" xfId="0" applyFont="1" applyFill="1" applyBorder="1" applyAlignment="1" applyProtection="1">
      <alignment vertical="center" wrapText="1"/>
    </xf>
    <xf numFmtId="0" fontId="6" fillId="5" borderId="26" xfId="0" applyFont="1" applyFill="1" applyBorder="1" applyAlignment="1" applyProtection="1">
      <alignment vertical="center" wrapText="1"/>
    </xf>
    <xf numFmtId="0" fontId="6" fillId="5" borderId="32" xfId="0" applyFont="1" applyFill="1" applyBorder="1" applyAlignment="1" applyProtection="1">
      <alignment vertical="center" wrapText="1"/>
    </xf>
    <xf numFmtId="0" fontId="1" fillId="5" borderId="15" xfId="0" applyFont="1" applyFill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0" fillId="0" borderId="0" xfId="0" applyBorder="1"/>
    <xf numFmtId="0" fontId="0" fillId="0" borderId="18" xfId="0" applyBorder="1"/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/>
    <xf numFmtId="166" fontId="0" fillId="0" borderId="0" xfId="0" applyNumberFormat="1" applyBorder="1"/>
    <xf numFmtId="165" fontId="7" fillId="8" borderId="15" xfId="1" applyNumberFormat="1" applyFont="1" applyFill="1" applyBorder="1" applyAlignment="1" applyProtection="1">
      <alignment horizontal="center" vertical="center"/>
      <protection hidden="1"/>
    </xf>
    <xf numFmtId="0" fontId="0" fillId="9" borderId="0" xfId="0" applyFill="1"/>
    <xf numFmtId="0" fontId="0" fillId="11" borderId="0" xfId="0" applyFill="1"/>
    <xf numFmtId="0" fontId="0" fillId="10" borderId="0" xfId="0" applyFill="1"/>
    <xf numFmtId="0" fontId="13" fillId="6" borderId="15" xfId="2" applyFont="1" applyFill="1" applyBorder="1" applyAlignment="1" applyProtection="1">
      <alignment horizontal="center" vertical="center" wrapText="1"/>
      <protection hidden="1"/>
    </xf>
    <xf numFmtId="0" fontId="13" fillId="6" borderId="15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left" vertical="center"/>
    </xf>
    <xf numFmtId="0" fontId="7" fillId="2" borderId="27" xfId="0" applyFont="1" applyFill="1" applyBorder="1" applyAlignment="1" applyProtection="1">
      <alignment horizontal="left" vertical="center"/>
    </xf>
    <xf numFmtId="0" fontId="7" fillId="2" borderId="10" xfId="0" applyFont="1" applyFill="1" applyBorder="1" applyAlignment="1" applyProtection="1">
      <alignment horizontal="left" vertical="center"/>
    </xf>
    <xf numFmtId="0" fontId="7" fillId="2" borderId="11" xfId="0" applyFont="1" applyFill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7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9" fontId="7" fillId="0" borderId="15" xfId="1" applyFont="1" applyBorder="1" applyAlignment="1">
      <alignment horizontal="center" vertical="center"/>
    </xf>
    <xf numFmtId="3" fontId="1" fillId="7" borderId="15" xfId="0" applyNumberFormat="1" applyFont="1" applyFill="1" applyBorder="1" applyAlignment="1">
      <alignment horizontal="center" vertical="center"/>
    </xf>
    <xf numFmtId="0" fontId="7" fillId="0" borderId="15" xfId="0" applyFont="1" applyBorder="1" applyAlignment="1">
      <alignment vertical="center"/>
    </xf>
    <xf numFmtId="0" fontId="7" fillId="0" borderId="15" xfId="0" applyFont="1" applyBorder="1" applyAlignment="1">
      <alignment horizontal="left" vertical="center" wrapText="1"/>
    </xf>
    <xf numFmtId="0" fontId="1" fillId="0" borderId="15" xfId="0" applyFont="1" applyBorder="1" applyAlignment="1" applyProtection="1">
      <alignment horizontal="left" vertical="center" wrapText="1"/>
      <protection locked="0"/>
    </xf>
    <xf numFmtId="0" fontId="1" fillId="0" borderId="31" xfId="0" applyFont="1" applyBorder="1" applyAlignment="1" applyProtection="1">
      <alignment horizontal="left" vertical="center" wrapText="1"/>
      <protection locked="0"/>
    </xf>
    <xf numFmtId="0" fontId="1" fillId="0" borderId="27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" fillId="0" borderId="11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Alignment="1">
      <alignment horizontal="left" vertical="center"/>
    </xf>
    <xf numFmtId="9" fontId="7" fillId="2" borderId="27" xfId="0" applyNumberFormat="1" applyFont="1" applyFill="1" applyBorder="1" applyAlignment="1" applyProtection="1">
      <alignment horizontal="left" vertical="center" wrapText="1"/>
      <protection locked="0"/>
    </xf>
    <xf numFmtId="0" fontId="7" fillId="2" borderId="10" xfId="0" applyFont="1" applyFill="1" applyBorder="1" applyAlignment="1" applyProtection="1">
      <alignment horizontal="left" vertical="center" wrapText="1"/>
      <protection locked="0"/>
    </xf>
    <xf numFmtId="0" fontId="7" fillId="2" borderId="11" xfId="0" applyFont="1" applyFill="1" applyBorder="1" applyAlignment="1" applyProtection="1">
      <alignment horizontal="left" vertical="center" wrapText="1"/>
      <protection locked="0"/>
    </xf>
    <xf numFmtId="9" fontId="1" fillId="0" borderId="15" xfId="0" applyNumberFormat="1" applyFont="1" applyBorder="1" applyAlignment="1" applyProtection="1">
      <alignment horizontal="left" vertical="center" wrapText="1"/>
      <protection locked="0"/>
    </xf>
    <xf numFmtId="0" fontId="1" fillId="0" borderId="15" xfId="0" applyNumberFormat="1" applyFont="1" applyBorder="1" applyAlignment="1" applyProtection="1">
      <alignment horizontal="left" vertical="center" wrapText="1"/>
      <protection locked="0"/>
    </xf>
    <xf numFmtId="0" fontId="1" fillId="0" borderId="31" xfId="0" applyNumberFormat="1" applyFont="1" applyBorder="1" applyAlignment="1" applyProtection="1">
      <alignment horizontal="left" vertical="center" wrapText="1"/>
      <protection locked="0"/>
    </xf>
    <xf numFmtId="9" fontId="1" fillId="0" borderId="27" xfId="0" applyNumberFormat="1" applyFont="1" applyBorder="1" applyAlignment="1" applyProtection="1">
      <alignment horizontal="left" vertical="center" wrapText="1"/>
      <protection locked="0"/>
    </xf>
    <xf numFmtId="9" fontId="1" fillId="0" borderId="10" xfId="0" applyNumberFormat="1" applyFont="1" applyBorder="1" applyAlignment="1" applyProtection="1">
      <alignment horizontal="left" vertical="center" wrapText="1"/>
      <protection locked="0"/>
    </xf>
    <xf numFmtId="9" fontId="1" fillId="0" borderId="11" xfId="0" applyNumberFormat="1" applyFont="1" applyBorder="1" applyAlignment="1" applyProtection="1">
      <alignment horizontal="left" vertical="center" wrapText="1"/>
      <protection locked="0"/>
    </xf>
    <xf numFmtId="0" fontId="1" fillId="0" borderId="27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0" borderId="11" xfId="0" applyFont="1" applyBorder="1" applyAlignment="1" applyProtection="1">
      <alignment horizontal="left" vertical="center" wrapText="1"/>
      <protection locked="0"/>
    </xf>
    <xf numFmtId="49" fontId="1" fillId="0" borderId="33" xfId="0" applyNumberFormat="1" applyFont="1" applyBorder="1" applyAlignment="1" applyProtection="1">
      <alignment horizontal="left" vertical="center" wrapText="1"/>
      <protection locked="0"/>
    </xf>
    <xf numFmtId="49" fontId="1" fillId="0" borderId="34" xfId="0" applyNumberFormat="1" applyFont="1" applyBorder="1" applyAlignment="1" applyProtection="1">
      <alignment horizontal="left" vertical="center" wrapText="1"/>
      <protection locked="0"/>
    </xf>
    <xf numFmtId="49" fontId="1" fillId="0" borderId="35" xfId="0" applyNumberFormat="1" applyFont="1" applyBorder="1" applyAlignment="1" applyProtection="1">
      <alignment horizontal="left" vertical="center" wrapText="1"/>
      <protection locked="0"/>
    </xf>
    <xf numFmtId="0" fontId="6" fillId="5" borderId="36" xfId="0" applyFont="1" applyFill="1" applyBorder="1" applyAlignment="1" applyProtection="1">
      <alignment horizontal="center" vertical="center" wrapText="1"/>
    </xf>
    <xf numFmtId="49" fontId="1" fillId="0" borderId="37" xfId="0" applyNumberFormat="1" applyFont="1" applyBorder="1" applyAlignment="1" applyProtection="1">
      <alignment horizontal="left" vertical="center" wrapText="1"/>
      <protection locked="0"/>
    </xf>
    <xf numFmtId="0" fontId="6" fillId="5" borderId="14" xfId="0" applyFont="1" applyFill="1" applyBorder="1" applyAlignment="1" applyProtection="1">
      <alignment vertical="center" wrapText="1"/>
    </xf>
    <xf numFmtId="0" fontId="5" fillId="2" borderId="27" xfId="0" applyFont="1" applyFill="1" applyBorder="1" applyAlignment="1" applyProtection="1">
      <alignment horizontal="left" vertical="center"/>
    </xf>
    <xf numFmtId="0" fontId="5" fillId="2" borderId="10" xfId="0" applyFont="1" applyFill="1" applyBorder="1" applyAlignment="1" applyProtection="1">
      <alignment horizontal="left" vertical="center"/>
    </xf>
    <xf numFmtId="0" fontId="5" fillId="2" borderId="28" xfId="0" applyFont="1" applyFill="1" applyBorder="1" applyAlignment="1" applyProtection="1">
      <alignment horizontal="left" vertical="center"/>
    </xf>
    <xf numFmtId="0" fontId="7" fillId="2" borderId="27" xfId="0" applyFont="1" applyFill="1" applyBorder="1" applyAlignment="1" applyProtection="1">
      <alignment horizontal="left" vertical="center"/>
    </xf>
    <xf numFmtId="0" fontId="7" fillId="2" borderId="10" xfId="0" applyFont="1" applyFill="1" applyBorder="1" applyAlignment="1" applyProtection="1">
      <alignment horizontal="left" vertical="center"/>
    </xf>
    <xf numFmtId="0" fontId="7" fillId="2" borderId="11" xfId="0" applyFont="1" applyFill="1" applyBorder="1" applyAlignment="1" applyProtection="1">
      <alignment horizontal="left" vertical="center"/>
    </xf>
    <xf numFmtId="0" fontId="7" fillId="2" borderId="27" xfId="0" applyFont="1" applyFill="1" applyBorder="1" applyAlignment="1" applyProtection="1">
      <alignment horizontal="left" vertical="center" wrapText="1"/>
      <protection locked="0"/>
    </xf>
    <xf numFmtId="0" fontId="5" fillId="5" borderId="30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6" fillId="6" borderId="15" xfId="0" applyFont="1" applyFill="1" applyBorder="1" applyAlignment="1" applyProtection="1">
      <alignment horizontal="center" vertical="center"/>
      <protection locked="0"/>
    </xf>
    <xf numFmtId="0" fontId="6" fillId="6" borderId="31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left" vertical="center" wrapText="1"/>
      <protection locked="0"/>
    </xf>
    <xf numFmtId="0" fontId="1" fillId="2" borderId="31" xfId="0" applyFont="1" applyFill="1" applyBorder="1" applyAlignment="1" applyProtection="1">
      <alignment horizontal="left" vertical="center" wrapText="1"/>
      <protection locked="0"/>
    </xf>
    <xf numFmtId="0" fontId="5" fillId="5" borderId="26" xfId="0" applyFont="1" applyFill="1" applyBorder="1" applyAlignment="1">
      <alignment horizontal="left" vertical="center" wrapText="1"/>
    </xf>
    <xf numFmtId="0" fontId="5" fillId="5" borderId="29" xfId="0" applyFont="1" applyFill="1" applyBorder="1" applyAlignment="1">
      <alignment horizontal="left" vertical="center" wrapText="1"/>
    </xf>
    <xf numFmtId="0" fontId="5" fillId="5" borderId="3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7" fillId="2" borderId="27" xfId="0" applyFont="1" applyFill="1" applyBorder="1" applyAlignment="1" applyProtection="1">
      <alignment horizontal="left" vertical="center" wrapText="1"/>
    </xf>
    <xf numFmtId="0" fontId="7" fillId="2" borderId="10" xfId="0" applyFont="1" applyFill="1" applyBorder="1" applyAlignment="1" applyProtection="1">
      <alignment horizontal="left" vertical="center" wrapText="1"/>
    </xf>
    <xf numFmtId="0" fontId="7" fillId="2" borderId="11" xfId="0" applyFont="1" applyFill="1" applyBorder="1" applyAlignment="1" applyProtection="1">
      <alignment horizontal="left" vertical="center" wrapText="1"/>
    </xf>
    <xf numFmtId="0" fontId="13" fillId="6" borderId="15" xfId="0" applyFont="1" applyFill="1" applyBorder="1" applyAlignment="1" applyProtection="1">
      <alignment horizontal="center" vertical="center" wrapText="1"/>
      <protection hidden="1"/>
    </xf>
    <xf numFmtId="0" fontId="10" fillId="3" borderId="15" xfId="0" applyFont="1" applyFill="1" applyBorder="1" applyAlignment="1">
      <alignment horizontal="left" vertical="center"/>
    </xf>
    <xf numFmtId="0" fontId="11" fillId="2" borderId="27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0" fontId="11" fillId="2" borderId="28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</cellXfs>
  <cellStyles count="12">
    <cellStyle name="Euro" xfId="4" xr:uid="{00000000-0005-0000-0000-000000000000}"/>
    <cellStyle name="Millares 2" xfId="3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2 3" xfId="6" xr:uid="{00000000-0005-0000-0000-000005000000}"/>
    <cellStyle name="Normal 2 4" xfId="7" xr:uid="{00000000-0005-0000-0000-000006000000}"/>
    <cellStyle name="Normal 3" xfId="8" xr:uid="{00000000-0005-0000-0000-000007000000}"/>
    <cellStyle name="Porcentaje" xfId="1" builtinId="5"/>
    <cellStyle name="Porcentaje 2" xfId="9" xr:uid="{00000000-0005-0000-0000-000009000000}"/>
    <cellStyle name="Porcentual 2" xfId="10" xr:uid="{00000000-0005-0000-0000-00000A000000}"/>
    <cellStyle name="Porcentual 2 2" xfId="11" xr:uid="{00000000-0005-0000-0000-00000B000000}"/>
  </cellStyles>
  <dxfs count="20"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CO"/>
              <a:t>Seguimiento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7735002549141826E-2"/>
          <c:y val="0.16086462676161631"/>
          <c:w val="0.85420154154938832"/>
          <c:h val="0.72380413529237064"/>
        </c:manualLayout>
      </c:layout>
      <c:barChart>
        <c:barDir val="col"/>
        <c:grouping val="clustered"/>
        <c:varyColors val="0"/>
        <c:ser>
          <c:idx val="0"/>
          <c:order val="0"/>
          <c:tx>
            <c:v>Meta</c:v>
          </c:tx>
          <c:spPr>
            <a:solidFill>
              <a:srgbClr val="CC99FF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'Ficha T Seguimiento'!$C$13:$C$16</c:f>
              <c:strCache>
                <c:ptCount val="4"/>
                <c:pt idx="0">
                  <c:v>Enero - Marzo</c:v>
                </c:pt>
                <c:pt idx="1">
                  <c:v>Abril -  Junio</c:v>
                </c:pt>
                <c:pt idx="2">
                  <c:v>Julio - Septiembre</c:v>
                </c:pt>
                <c:pt idx="3">
                  <c:v>Octubre - Diciembre </c:v>
                </c:pt>
              </c:strCache>
            </c:strRef>
          </c:cat>
          <c:val>
            <c:numRef>
              <c:f>'Ficha T Seguimiento'!$D$13:$D$16</c:f>
              <c:numCache>
                <c:formatCode>0%</c:formatCode>
                <c:ptCount val="4"/>
                <c:pt idx="0">
                  <c:v>0.3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F-470A-BA61-6F56121C36D4}"/>
            </c:ext>
          </c:extLst>
        </c:ser>
        <c:ser>
          <c:idx val="1"/>
          <c:order val="1"/>
          <c:tx>
            <c:v>Resultado</c:v>
          </c:tx>
          <c:spPr>
            <a:solidFill>
              <a:srgbClr val="0070C0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'Ficha T Seguimiento'!$C$13:$C$16</c:f>
              <c:strCache>
                <c:ptCount val="4"/>
                <c:pt idx="0">
                  <c:v>Enero - Marzo</c:v>
                </c:pt>
                <c:pt idx="1">
                  <c:v>Abril -  Junio</c:v>
                </c:pt>
                <c:pt idx="2">
                  <c:v>Julio - Septiembre</c:v>
                </c:pt>
                <c:pt idx="3">
                  <c:v>Octubre - Diciembre </c:v>
                </c:pt>
              </c:strCache>
            </c:strRef>
          </c:cat>
          <c:val>
            <c:numRef>
              <c:f>'Ficha T Seguimiento'!$G$13:$G$16</c:f>
              <c:numCache>
                <c:formatCode>0%</c:formatCode>
                <c:ptCount val="4"/>
                <c:pt idx="0">
                  <c:v>0.16652935118434603</c:v>
                </c:pt>
                <c:pt idx="1">
                  <c:v>0.21235688906435057</c:v>
                </c:pt>
                <c:pt idx="2">
                  <c:v>0.24949896507540165</c:v>
                </c:pt>
                <c:pt idx="3">
                  <c:v>0.22823037425228945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F-470A-BA61-6F56121C3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29163448"/>
        <c:axId val="249449656"/>
      </c:barChart>
      <c:catAx>
        <c:axId val="42916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s-ES" sz="1100"/>
            </a:pPr>
            <a:endParaRPr lang="es-CO"/>
          </a:p>
        </c:txPr>
        <c:crossAx val="249449656"/>
        <c:crosses val="autoZero"/>
        <c:auto val="1"/>
        <c:lblAlgn val="ctr"/>
        <c:lblOffset val="100"/>
        <c:noMultiLvlLbl val="0"/>
      </c:catAx>
      <c:valAx>
        <c:axId val="24944965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lang="es-ES" sz="1050"/>
            </a:pPr>
            <a:endParaRPr lang="es-CO"/>
          </a:p>
        </c:txPr>
        <c:crossAx val="4291634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89768444555290317"/>
          <c:y val="0.25742959705741603"/>
          <c:w val="9.2715478438498367E-2"/>
          <c:h val="0.40383156808727222"/>
        </c:manualLayout>
      </c:layout>
      <c:overlay val="0"/>
      <c:txPr>
        <a:bodyPr/>
        <a:lstStyle/>
        <a:p>
          <a:pPr>
            <a:defRPr lang="es-ES"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1020</xdr:colOff>
      <xdr:row>0</xdr:row>
      <xdr:rowOff>176894</xdr:rowOff>
    </xdr:from>
    <xdr:to>
      <xdr:col>12</xdr:col>
      <xdr:colOff>81642</xdr:colOff>
      <xdr:row>9</xdr:row>
      <xdr:rowOff>148319</xdr:rowOff>
    </xdr:to>
    <xdr:grpSp>
      <xdr:nvGrpSpPr>
        <xdr:cNvPr id="2" name="13 Grup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370814" y="176894"/>
          <a:ext cx="10031446" cy="1697131"/>
          <a:chOff x="596900" y="2852737"/>
          <a:chExt cx="7950200" cy="1152527"/>
        </a:xfrm>
      </xdr:grpSpPr>
      <xdr:grpSp>
        <xdr:nvGrpSpPr>
          <xdr:cNvPr id="3" name="37 Grupo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>
            <a:grpSpLocks/>
          </xdr:cNvGrpSpPr>
        </xdr:nvGrpSpPr>
        <xdr:grpSpPr bwMode="auto">
          <a:xfrm>
            <a:off x="596900" y="2852737"/>
            <a:ext cx="7950200" cy="1152527"/>
            <a:chOff x="0" y="0"/>
            <a:chExt cx="8648700" cy="1152526"/>
          </a:xfrm>
        </xdr:grpSpPr>
        <xdr:sp macro="" textlink="">
          <xdr:nvSpPr>
            <xdr:cNvPr id="5" name="Rectangle 41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864870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" name="Text Box 42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15481" y="16850"/>
              <a:ext cx="2333219" cy="37383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 eaLnBrk="1" fontAlgn="auto" latinLnBrk="0" hangingPunct="1"/>
              <a:r>
                <a:rPr lang="es-ES" sz="900" kern="12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MEDE01.07.01.18.P05.F02</a:t>
              </a:r>
              <a:endParaRPr lang="es-CO" sz="90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7" name="Rectangle 43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61034" y="390687"/>
              <a:ext cx="1087666" cy="201855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ysClr val="windowText" lastClr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8" name="Rectangle 44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15481" y="390687"/>
              <a:ext cx="1245553" cy="201855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9" name="Text Box 45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52262" y="579519"/>
              <a:ext cx="1096438" cy="573007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kern="120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09/mar/2018</a:t>
              </a:r>
              <a:endParaRPr lang="es-ES" sz="800" b="0" i="0" strike="noStrike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0" name="Text Box 46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15481" y="579519"/>
              <a:ext cx="1245553" cy="57300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FECHA </a:t>
              </a:r>
              <a:r>
                <a:rPr lang="es-ES" sz="800" b="0" i="0" baseline="0"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DE</a:t>
              </a:r>
              <a:r>
                <a:rPr lang="es-ES" sz="800" b="0" i="0" baseline="0"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</a:p>
            <a:p>
              <a:pPr algn="ctr" rtl="0"/>
              <a:r>
                <a:rPr lang="es-ES" sz="800" b="0" i="0" baseline="0">
                  <a:latin typeface="Arial" pitchFamily="34" charset="0"/>
                  <a:ea typeface="+mn-ea"/>
                  <a:cs typeface="Arial" pitchFamily="34" charset="0"/>
                </a:rPr>
                <a:t>ENTRADA EN </a:t>
              </a:r>
            </a:p>
            <a:p>
              <a:pPr algn="ctr" rtl="0"/>
              <a:r>
                <a:rPr lang="es-ES" sz="800" b="0" i="0" baseline="0">
                  <a:latin typeface="Arial" pitchFamily="34" charset="0"/>
                  <a:ea typeface="+mn-ea"/>
                  <a:cs typeface="Arial" pitchFamily="34" charset="0"/>
                </a:rPr>
                <a:t>VIGENCIA</a:t>
              </a:r>
              <a:endParaRPr lang="es-ES" sz="800"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1" name="Text Box 47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999902" y="16851"/>
              <a:ext cx="4315578" cy="113388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S" sz="1000"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200">
                  <a:latin typeface="Arial" pitchFamily="34" charset="0"/>
                  <a:ea typeface="+mn-ea"/>
                  <a:cs typeface="Arial" pitchFamily="34" charset="0"/>
                </a:rPr>
                <a:t>SISTEMAS DE GESTIÓN</a:t>
              </a:r>
              <a:r>
                <a:rPr lang="es-ES" sz="1200" baseline="0">
                  <a:latin typeface="Arial" pitchFamily="34" charset="0"/>
                  <a:ea typeface="+mn-ea"/>
                  <a:cs typeface="Arial" pitchFamily="34" charset="0"/>
                </a:rPr>
                <a:t> Y CONTROL </a:t>
              </a:r>
            </a:p>
            <a:p>
              <a:pPr algn="ctr"/>
              <a:r>
                <a:rPr lang="es-ES" sz="1200" baseline="0">
                  <a:latin typeface="Arial" pitchFamily="34" charset="0"/>
                  <a:ea typeface="+mn-ea"/>
                  <a:cs typeface="Arial" pitchFamily="34" charset="0"/>
                </a:rPr>
                <a:t>INTEGRADOS</a:t>
              </a:r>
              <a:endParaRPr lang="es-ES" sz="1200"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200">
                  <a:latin typeface="Arial" pitchFamily="34" charset="0"/>
                  <a:ea typeface="+mn-ea"/>
                  <a:cs typeface="Arial" pitchFamily="34" charset="0"/>
                </a:rPr>
                <a:t> (SISTEDA,</a:t>
              </a:r>
              <a:r>
                <a:rPr lang="es-ES" sz="1200" baseline="0">
                  <a:latin typeface="Arial" pitchFamily="34" charset="0"/>
                  <a:ea typeface="+mn-ea"/>
                  <a:cs typeface="Arial" pitchFamily="34" charset="0"/>
                </a:rPr>
                <a:t> SGC y MECI)</a:t>
              </a:r>
            </a:p>
            <a:p>
              <a:pPr algn="ctr"/>
              <a:endParaRPr lang="es-ES" sz="12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ES" sz="1200" b="1">
                  <a:latin typeface="Arial" pitchFamily="34" charset="0"/>
                  <a:ea typeface="+mn-ea"/>
                  <a:cs typeface="Arial" pitchFamily="34" charset="0"/>
                </a:rPr>
                <a:t>FICHA TÉCNICA </a:t>
              </a:r>
              <a:r>
                <a:rPr lang="es-CO" sz="1200" b="1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DE FORMULACIÓN DE INDICADORES</a:t>
              </a:r>
              <a:r>
                <a:rPr lang="es-CO" sz="1200" b="1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  <a:endParaRPr lang="es-CO" sz="1200">
                <a:latin typeface="Arial" pitchFamily="34" charset="0"/>
                <a:cs typeface="Arial" pitchFamily="34" charset="0"/>
              </a:endParaRPr>
            </a:p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endParaRPr lang="es-CO" sz="1200">
                <a:latin typeface="Arial" pitchFamily="34" charset="0"/>
                <a:cs typeface="Arial" pitchFamily="34" charset="0"/>
              </a:endParaRPr>
            </a:p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ES" sz="1200" b="1">
                  <a:latin typeface="Arial" pitchFamily="34" charset="0"/>
                  <a:ea typeface="+mn-ea"/>
                  <a:cs typeface="Arial" pitchFamily="34" charset="0"/>
                </a:rPr>
                <a:t>  </a:t>
              </a:r>
              <a:endParaRPr lang="es-CO" sz="12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12" name="Text Box 49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5715" y="670679"/>
              <a:ext cx="1826472" cy="481847"/>
            </a:xfrm>
            <a:prstGeom prst="rect">
              <a:avLst/>
            </a:prstGeom>
            <a:solidFill>
              <a:srgbClr val="FFFFFF"/>
            </a:solidFill>
            <a:ln w="9525" algn="ctr">
              <a:noFill/>
              <a:miter lim="800000"/>
              <a:headEnd/>
              <a:tailEnd/>
            </a:ln>
            <a:effectLst/>
          </xdr:spPr>
          <xdr:txBody>
            <a:bodyPr wrap="square" lIns="27432" tIns="18288" rIns="27432" bIns="18288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endParaRPr lang="es-CO" sz="700" b="0" i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 rtl="0"/>
              <a:r>
                <a:rPr lang="es-CO" sz="700" b="0" i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DIRECCIONAMIENTO </a:t>
              </a:r>
            </a:p>
            <a:p>
              <a:pPr algn="ctr" rtl="0"/>
              <a:r>
                <a:rPr lang="es-CO" sz="700" b="0" i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ESTRATÉGICO</a:t>
              </a:r>
            </a:p>
            <a:p>
              <a:pPr algn="ctr" rtl="0"/>
              <a:r>
                <a:rPr lang="es-CO" sz="700" b="0" i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INFORMACIÓN</a:t>
              </a:r>
              <a:r>
                <a:rPr lang="es-CO" sz="700" b="0" i="0" baseline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 ESTRATÉGICA</a:t>
              </a:r>
              <a:endParaRPr lang="es-CO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endParaRPr>
            </a:p>
          </xdr:txBody>
        </xdr:sp>
      </xdr:grpSp>
      <xdr:pic>
        <xdr:nvPicPr>
          <xdr:cNvPr id="4" name="Picture 250" descr="escudo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000100" y="3069272"/>
            <a:ext cx="910099" cy="51506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9525</xdr:colOff>
      <xdr:row>8</xdr:row>
      <xdr:rowOff>123825</xdr:rowOff>
    </xdr:to>
    <xdr:grpSp>
      <xdr:nvGrpSpPr>
        <xdr:cNvPr id="2" name="13 Grup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>
          <a:grpSpLocks/>
        </xdr:cNvGrpSpPr>
      </xdr:nvGrpSpPr>
      <xdr:grpSpPr bwMode="auto">
        <a:xfrm>
          <a:off x="285750" y="381000"/>
          <a:ext cx="11068050" cy="1304925"/>
          <a:chOff x="596900" y="2852737"/>
          <a:chExt cx="7950200" cy="1152527"/>
        </a:xfrm>
      </xdr:grpSpPr>
      <xdr:grpSp>
        <xdr:nvGrpSpPr>
          <xdr:cNvPr id="3" name="37 Grupo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pSpPr>
            <a:grpSpLocks/>
          </xdr:cNvGrpSpPr>
        </xdr:nvGrpSpPr>
        <xdr:grpSpPr bwMode="auto">
          <a:xfrm>
            <a:off x="596900" y="2852737"/>
            <a:ext cx="7950200" cy="1152527"/>
            <a:chOff x="0" y="0"/>
            <a:chExt cx="8648700" cy="1152526"/>
          </a:xfrm>
        </xdr:grpSpPr>
        <xdr:sp macro="" textlink="">
          <xdr:nvSpPr>
            <xdr:cNvPr id="5" name="Rectangle 41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864870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" name="Text Box 42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10105" y="0"/>
              <a:ext cx="2338595" cy="38995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900" kern="12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MEDE01.07.01.18.P05.F05</a:t>
              </a:r>
              <a:endParaRPr lang="es-CO" sz="90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7" name="Rectangle 43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57356" y="389952"/>
              <a:ext cx="1091344" cy="199309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ysClr val="windowText" lastClr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8" name="Rectangle 44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10105" y="389952"/>
              <a:ext cx="1247251" cy="199309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9" name="Text Box 45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49150" y="580596"/>
              <a:ext cx="1099550" cy="57193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kern="120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09/mar/2018</a:t>
              </a:r>
              <a:endParaRPr lang="es-ES" sz="800" b="0" i="0" strike="noStrike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0" name="Text Box 46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10105" y="580596"/>
              <a:ext cx="1247251" cy="57193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FECHA DE</a:t>
              </a:r>
            </a:p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ENTRADA</a:t>
              </a:r>
            </a:p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EN VIGENCIA                    </a:t>
              </a:r>
              <a:endParaRPr lang="es-ES" sz="800"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1" name="Text Box 47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002166" y="0"/>
              <a:ext cx="4307939" cy="115252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S" sz="1000">
                  <a:latin typeface="Arial" pitchFamily="34" charset="0"/>
                  <a:ea typeface="+mn-ea"/>
                  <a:cs typeface="Arial" pitchFamily="34" charset="0"/>
                </a:rPr>
                <a:t>SISTEMAS DE GESTIÓN Y CONTROL</a:t>
              </a:r>
              <a:r>
                <a:rPr lang="es-ES" sz="1000" baseline="0"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</a:p>
            <a:p>
              <a:pPr algn="ctr"/>
              <a:r>
                <a:rPr lang="es-ES" sz="1000" baseline="0">
                  <a:latin typeface="Arial" pitchFamily="34" charset="0"/>
                  <a:ea typeface="+mn-ea"/>
                  <a:cs typeface="Arial" pitchFamily="34" charset="0"/>
                </a:rPr>
                <a:t>INTEGRADOS</a:t>
              </a:r>
              <a:endParaRPr lang="es-ES" sz="1000"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000">
                  <a:latin typeface="Arial" pitchFamily="34" charset="0"/>
                  <a:ea typeface="+mn-ea"/>
                  <a:cs typeface="Arial" pitchFamily="34" charset="0"/>
                </a:rPr>
                <a:t>(SISTEDA, SGC y</a:t>
              </a:r>
              <a:r>
                <a:rPr lang="es-ES" sz="1000" baseline="0">
                  <a:latin typeface="Arial" pitchFamily="34" charset="0"/>
                  <a:ea typeface="+mn-ea"/>
                  <a:cs typeface="Arial" pitchFamily="34" charset="0"/>
                </a:rPr>
                <a:t> MECI)</a:t>
              </a:r>
            </a:p>
            <a:p>
              <a:pPr algn="ctr"/>
              <a:endParaRPr lang="es-ES" sz="1000"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200" b="1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FICHA TÉCNICA </a:t>
              </a:r>
              <a:r>
                <a:rPr lang="es-CO" sz="1200" b="1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DE </a:t>
              </a:r>
              <a:r>
                <a:rPr lang="es-ES" sz="1200" b="1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SEGUIMIENTO</a:t>
              </a:r>
              <a:r>
                <a:rPr lang="es-CO" sz="1200" b="1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DE INDICADORES  </a:t>
              </a:r>
            </a:p>
          </xdr:txBody>
        </xdr:sp>
        <xdr:sp macro="" textlink="">
          <xdr:nvSpPr>
            <xdr:cNvPr id="12" name="Text Box 49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9234" y="762574"/>
              <a:ext cx="1920110" cy="363956"/>
            </a:xfrm>
            <a:prstGeom prst="rect">
              <a:avLst/>
            </a:prstGeom>
            <a:solidFill>
              <a:srgbClr val="FFFFFF"/>
            </a:solidFill>
            <a:ln w="9525" algn="ctr">
              <a:noFill/>
              <a:miter lim="800000"/>
              <a:headEnd/>
              <a:tailEnd/>
            </a:ln>
            <a:effectLst/>
          </xdr:spPr>
          <xdr:txBody>
            <a:bodyPr wrap="square" lIns="27432" tIns="18288" rIns="27432" bIns="18288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CO" sz="700" b="0" i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DIRECCIONAMIENTO ESTRATEGICO</a:t>
              </a:r>
            </a:p>
            <a:p>
              <a:pPr algn="ctr" rtl="0"/>
              <a:r>
                <a:rPr lang="es-ES" sz="700" kern="12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INFORMACIÓN ESTRATEGICA</a:t>
              </a:r>
              <a:endParaRPr lang="es-CO" sz="70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pic>
        <xdr:nvPicPr>
          <xdr:cNvPr id="4" name="Picture 250" descr="escudo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060480" y="2886932"/>
            <a:ext cx="934135" cy="75329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0</xdr:col>
      <xdr:colOff>139699</xdr:colOff>
      <xdr:row>16</xdr:row>
      <xdr:rowOff>53975</xdr:rowOff>
    </xdr:from>
    <xdr:to>
      <xdr:col>10</xdr:col>
      <xdr:colOff>1012824</xdr:colOff>
      <xdr:row>36</xdr:row>
      <xdr:rowOff>53974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7"/>
  <sheetViews>
    <sheetView showGridLines="0" tabSelected="1" zoomScale="85" zoomScaleNormal="85" workbookViewId="0">
      <selection activeCell="K16" sqref="K16:L18"/>
    </sheetView>
  </sheetViews>
  <sheetFormatPr baseColWidth="10" defaultColWidth="12.28515625" defaultRowHeight="15" x14ac:dyDescent="0.25"/>
  <cols>
    <col min="1" max="1" width="5.5703125" style="1" customWidth="1"/>
    <col min="2" max="2" width="32.5703125" style="1" customWidth="1"/>
    <col min="3" max="3" width="17.7109375" style="1" customWidth="1"/>
    <col min="4" max="4" width="7.140625" style="1" customWidth="1"/>
    <col min="5" max="5" width="7.5703125" style="1" customWidth="1"/>
    <col min="6" max="6" width="17.140625" style="1" customWidth="1"/>
    <col min="7" max="7" width="10" style="1" customWidth="1"/>
    <col min="8" max="8" width="8.42578125" style="1" customWidth="1"/>
    <col min="9" max="9" width="7" style="1" customWidth="1"/>
    <col min="10" max="10" width="3.5703125" style="1" customWidth="1"/>
    <col min="11" max="11" width="12.42578125" style="1" customWidth="1"/>
    <col min="12" max="12" width="25.5703125" style="1" customWidth="1"/>
    <col min="13" max="13" width="1.5703125" style="1" customWidth="1"/>
    <col min="14" max="16384" width="12.28515625" style="1"/>
  </cols>
  <sheetData>
    <row r="1" spans="2:13" ht="15.75" thickBot="1" x14ac:dyDescent="0.3"/>
    <row r="2" spans="2:13" x14ac:dyDescent="0.25">
      <c r="B2" s="98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2:13" x14ac:dyDescent="0.25">
      <c r="B3" s="101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3"/>
    </row>
    <row r="4" spans="2:13" x14ac:dyDescent="0.25">
      <c r="B4" s="101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3"/>
    </row>
    <row r="5" spans="2:13" x14ac:dyDescent="0.25">
      <c r="B5" s="101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3"/>
    </row>
    <row r="6" spans="2:13" x14ac:dyDescent="0.25">
      <c r="B6" s="101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13" x14ac:dyDescent="0.25">
      <c r="B7" s="101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13" x14ac:dyDescent="0.25">
      <c r="B8" s="101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3"/>
    </row>
    <row r="9" spans="2:13" x14ac:dyDescent="0.25">
      <c r="B9" s="101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3"/>
    </row>
    <row r="10" spans="2:13" ht="15.75" thickBot="1" x14ac:dyDescent="0.3">
      <c r="B10" s="104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6"/>
    </row>
    <row r="11" spans="2:13" ht="12.75" customHeight="1" x14ac:dyDescent="0.25">
      <c r="B11" s="2"/>
      <c r="C11" s="3"/>
      <c r="D11" s="3"/>
      <c r="E11" s="3"/>
      <c r="F11" s="4"/>
      <c r="G11" s="3"/>
      <c r="H11" s="3"/>
      <c r="I11" s="3"/>
      <c r="J11" s="3"/>
      <c r="K11" s="3"/>
      <c r="L11" s="3"/>
      <c r="M11" s="5"/>
    </row>
    <row r="12" spans="2:13" ht="23.25" customHeight="1" x14ac:dyDescent="0.25">
      <c r="B12" s="107" t="s">
        <v>0</v>
      </c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9"/>
    </row>
    <row r="13" spans="2:13" ht="15.75" customHeight="1" x14ac:dyDescent="0.25">
      <c r="B13" s="6"/>
      <c r="C13" s="7"/>
      <c r="D13" s="8"/>
      <c r="E13" s="8"/>
      <c r="F13" s="7"/>
      <c r="G13" s="7"/>
      <c r="H13" s="7"/>
      <c r="I13" s="8"/>
      <c r="J13" s="8"/>
      <c r="K13" s="7"/>
      <c r="L13" s="7"/>
      <c r="M13" s="9"/>
    </row>
    <row r="14" spans="2:13" ht="12.75" customHeight="1" x14ac:dyDescent="0.25">
      <c r="B14" s="110" t="s">
        <v>1</v>
      </c>
      <c r="C14" s="111"/>
      <c r="D14" s="10"/>
      <c r="E14" s="10"/>
      <c r="F14" s="112" t="s">
        <v>49</v>
      </c>
      <c r="G14" s="112"/>
      <c r="H14" s="112"/>
      <c r="I14" s="10"/>
      <c r="J14" s="10"/>
      <c r="K14" s="112" t="s">
        <v>2</v>
      </c>
      <c r="L14" s="112"/>
      <c r="M14" s="11"/>
    </row>
    <row r="15" spans="2:13" ht="12.75" customHeight="1" x14ac:dyDescent="0.25">
      <c r="B15" s="110"/>
      <c r="C15" s="111"/>
      <c r="D15" s="10"/>
      <c r="E15" s="10"/>
      <c r="F15" s="112"/>
      <c r="G15" s="112"/>
      <c r="H15" s="112"/>
      <c r="I15" s="10"/>
      <c r="J15" s="10"/>
      <c r="K15" s="112"/>
      <c r="L15" s="112"/>
      <c r="M15" s="11"/>
    </row>
    <row r="16" spans="2:13" ht="14.25" customHeight="1" x14ac:dyDescent="0.25">
      <c r="B16" s="12" t="s">
        <v>3</v>
      </c>
      <c r="C16" s="13"/>
      <c r="D16" s="14"/>
      <c r="E16" s="14"/>
      <c r="F16" s="28" t="s">
        <v>43</v>
      </c>
      <c r="G16" s="113"/>
      <c r="H16" s="113"/>
      <c r="I16" s="14"/>
      <c r="J16" s="10"/>
      <c r="K16" s="114" t="s">
        <v>76</v>
      </c>
      <c r="L16" s="115"/>
      <c r="M16" s="11"/>
    </row>
    <row r="17" spans="2:13" x14ac:dyDescent="0.25">
      <c r="B17" s="12" t="s">
        <v>4</v>
      </c>
      <c r="C17" s="13" t="s">
        <v>75</v>
      </c>
      <c r="D17" s="14"/>
      <c r="E17" s="14"/>
      <c r="F17" s="28" t="s">
        <v>44</v>
      </c>
      <c r="G17" s="113" t="s">
        <v>75</v>
      </c>
      <c r="H17" s="113"/>
      <c r="I17" s="14"/>
      <c r="J17" s="10"/>
      <c r="K17" s="116"/>
      <c r="L17" s="117"/>
      <c r="M17" s="11"/>
    </row>
    <row r="18" spans="2:13" x14ac:dyDescent="0.25">
      <c r="B18" s="12" t="s">
        <v>5</v>
      </c>
      <c r="C18" s="13"/>
      <c r="D18" s="14"/>
      <c r="E18" s="14"/>
      <c r="F18" s="28" t="s">
        <v>45</v>
      </c>
      <c r="G18" s="113"/>
      <c r="H18" s="113"/>
      <c r="I18" s="14"/>
      <c r="J18" s="10"/>
      <c r="K18" s="118"/>
      <c r="L18" s="119"/>
      <c r="M18" s="11"/>
    </row>
    <row r="19" spans="2:13" x14ac:dyDescent="0.25">
      <c r="B19" s="12" t="s">
        <v>41</v>
      </c>
      <c r="C19" s="13"/>
      <c r="D19" s="14"/>
      <c r="E19" s="14"/>
      <c r="F19" s="28" t="s">
        <v>40</v>
      </c>
      <c r="G19" s="113"/>
      <c r="H19" s="113"/>
      <c r="I19" s="10"/>
      <c r="J19" s="16"/>
      <c r="K19" s="16"/>
      <c r="L19" s="16"/>
      <c r="M19" s="11"/>
    </row>
    <row r="20" spans="2:13" ht="10.5" customHeight="1" x14ac:dyDescent="0.25">
      <c r="B20" s="17"/>
      <c r="C20" s="18"/>
      <c r="D20" s="10"/>
      <c r="E20" s="10"/>
      <c r="F20" s="10"/>
      <c r="G20" s="10"/>
      <c r="H20" s="15"/>
      <c r="I20" s="10"/>
      <c r="J20" s="16"/>
      <c r="K20" s="16"/>
      <c r="L20" s="16"/>
      <c r="M20" s="11"/>
    </row>
    <row r="21" spans="2:13" ht="17.25" customHeight="1" x14ac:dyDescent="0.25">
      <c r="B21" s="120" t="s">
        <v>6</v>
      </c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2"/>
    </row>
    <row r="22" spans="2:13" ht="14.25" customHeight="1" x14ac:dyDescent="0.25">
      <c r="B22" s="123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5"/>
    </row>
    <row r="23" spans="2:13" ht="32.25" customHeight="1" x14ac:dyDescent="0.25">
      <c r="B23" s="95" t="s">
        <v>56</v>
      </c>
      <c r="C23" s="77" t="s">
        <v>7</v>
      </c>
      <c r="D23" s="78"/>
      <c r="E23" s="78"/>
      <c r="F23" s="79"/>
      <c r="G23" s="126" t="s">
        <v>77</v>
      </c>
      <c r="H23" s="127"/>
      <c r="I23" s="127"/>
      <c r="J23" s="127"/>
      <c r="K23" s="127"/>
      <c r="L23" s="127"/>
      <c r="M23" s="128"/>
    </row>
    <row r="24" spans="2:13" ht="20.100000000000001" customHeight="1" x14ac:dyDescent="0.25">
      <c r="B24" s="96"/>
      <c r="C24" s="77" t="s">
        <v>8</v>
      </c>
      <c r="D24" s="78"/>
      <c r="E24" s="78"/>
      <c r="F24" s="79"/>
      <c r="G24" s="80" t="s">
        <v>78</v>
      </c>
      <c r="H24" s="81"/>
      <c r="I24" s="81"/>
      <c r="J24" s="81"/>
      <c r="K24" s="81"/>
      <c r="L24" s="81"/>
      <c r="M24" s="82"/>
    </row>
    <row r="25" spans="2:13" ht="45" customHeight="1" x14ac:dyDescent="0.25">
      <c r="B25" s="96"/>
      <c r="C25" s="77" t="s">
        <v>9</v>
      </c>
      <c r="D25" s="78"/>
      <c r="E25" s="78"/>
      <c r="F25" s="79"/>
      <c r="G25" s="126" t="s">
        <v>87</v>
      </c>
      <c r="H25" s="127"/>
      <c r="I25" s="127"/>
      <c r="J25" s="127"/>
      <c r="K25" s="127"/>
      <c r="L25" s="127"/>
      <c r="M25" s="128"/>
    </row>
    <row r="26" spans="2:13" ht="20.100000000000001" customHeight="1" x14ac:dyDescent="0.25">
      <c r="B26" s="96"/>
      <c r="C26" s="77" t="s">
        <v>10</v>
      </c>
      <c r="D26" s="78"/>
      <c r="E26" s="78"/>
      <c r="F26" s="79"/>
      <c r="G26" s="80" t="s">
        <v>88</v>
      </c>
      <c r="H26" s="81"/>
      <c r="I26" s="81"/>
      <c r="J26" s="81"/>
      <c r="K26" s="81"/>
      <c r="L26" s="81"/>
      <c r="M26" s="82"/>
    </row>
    <row r="27" spans="2:13" ht="23.25" customHeight="1" x14ac:dyDescent="0.25">
      <c r="B27" s="95" t="s">
        <v>57</v>
      </c>
      <c r="C27" s="77" t="s">
        <v>11</v>
      </c>
      <c r="D27" s="78"/>
      <c r="E27" s="78"/>
      <c r="F27" s="79"/>
      <c r="G27" s="80" t="s">
        <v>79</v>
      </c>
      <c r="H27" s="81"/>
      <c r="I27" s="81"/>
      <c r="J27" s="81"/>
      <c r="K27" s="81"/>
      <c r="L27" s="81"/>
      <c r="M27" s="82"/>
    </row>
    <row r="28" spans="2:13" ht="23.25" customHeight="1" x14ac:dyDescent="0.25">
      <c r="B28" s="96"/>
      <c r="C28" s="77" t="s">
        <v>12</v>
      </c>
      <c r="D28" s="78"/>
      <c r="E28" s="78"/>
      <c r="F28" s="79"/>
      <c r="G28" s="80" t="s">
        <v>80</v>
      </c>
      <c r="H28" s="81"/>
      <c r="I28" s="81"/>
      <c r="J28" s="81"/>
      <c r="K28" s="81"/>
      <c r="L28" s="81"/>
      <c r="M28" s="82"/>
    </row>
    <row r="29" spans="2:13" ht="23.25" customHeight="1" x14ac:dyDescent="0.25">
      <c r="B29" s="96"/>
      <c r="C29" s="77" t="s">
        <v>13</v>
      </c>
      <c r="D29" s="78"/>
      <c r="E29" s="78"/>
      <c r="F29" s="79"/>
      <c r="G29" s="43" t="s">
        <v>81</v>
      </c>
      <c r="H29" s="44"/>
      <c r="I29" s="44"/>
      <c r="J29" s="44"/>
      <c r="K29" s="44"/>
      <c r="L29" s="44"/>
      <c r="M29" s="45"/>
    </row>
    <row r="30" spans="2:13" ht="36.75" customHeight="1" x14ac:dyDescent="0.25">
      <c r="B30" s="97"/>
      <c r="C30" s="77" t="s">
        <v>14</v>
      </c>
      <c r="D30" s="78"/>
      <c r="E30" s="78"/>
      <c r="F30" s="79"/>
      <c r="G30" s="43" t="s">
        <v>81</v>
      </c>
      <c r="H30" s="44"/>
      <c r="I30" s="44"/>
      <c r="J30" s="44"/>
      <c r="K30" s="44"/>
      <c r="L30" s="44"/>
      <c r="M30" s="45"/>
    </row>
    <row r="31" spans="2:13" ht="25.5" customHeight="1" x14ac:dyDescent="0.25">
      <c r="B31" s="84" t="s">
        <v>58</v>
      </c>
      <c r="C31" s="86" t="s">
        <v>15</v>
      </c>
      <c r="D31" s="86"/>
      <c r="E31" s="86"/>
      <c r="F31" s="86"/>
      <c r="G31" s="43" t="s">
        <v>81</v>
      </c>
      <c r="H31" s="44"/>
      <c r="I31" s="44"/>
      <c r="J31" s="44"/>
      <c r="K31" s="44"/>
      <c r="L31" s="44"/>
      <c r="M31" s="45"/>
    </row>
    <row r="32" spans="2:13" ht="21" customHeight="1" x14ac:dyDescent="0.25">
      <c r="B32" s="85"/>
      <c r="C32" s="86" t="s">
        <v>16</v>
      </c>
      <c r="D32" s="86"/>
      <c r="E32" s="86"/>
      <c r="F32" s="86"/>
      <c r="G32" s="43" t="s">
        <v>81</v>
      </c>
      <c r="H32" s="44"/>
      <c r="I32" s="44"/>
      <c r="J32" s="44"/>
      <c r="K32" s="44"/>
      <c r="L32" s="44"/>
      <c r="M32" s="45"/>
    </row>
    <row r="33" spans="2:13" ht="33" customHeight="1" x14ac:dyDescent="0.25">
      <c r="B33" s="85"/>
      <c r="C33" s="87" t="s">
        <v>17</v>
      </c>
      <c r="D33" s="87"/>
      <c r="E33" s="87"/>
      <c r="F33" s="87"/>
      <c r="G33" s="43" t="s">
        <v>81</v>
      </c>
      <c r="H33" s="44"/>
      <c r="I33" s="44"/>
      <c r="J33" s="44"/>
      <c r="K33" s="44"/>
      <c r="L33" s="44"/>
      <c r="M33" s="45"/>
    </row>
    <row r="34" spans="2:13" ht="28.5" customHeight="1" x14ac:dyDescent="0.25">
      <c r="B34" s="19" t="s">
        <v>59</v>
      </c>
      <c r="C34" s="87" t="s">
        <v>7</v>
      </c>
      <c r="D34" s="87"/>
      <c r="E34" s="87"/>
      <c r="F34" s="87"/>
      <c r="G34" s="43" t="s">
        <v>81</v>
      </c>
      <c r="H34" s="44"/>
      <c r="I34" s="44"/>
      <c r="J34" s="44"/>
      <c r="K34" s="44"/>
      <c r="L34" s="44"/>
      <c r="M34" s="45"/>
    </row>
    <row r="35" spans="2:13" s="20" customFormat="1" ht="28.5" customHeight="1" x14ac:dyDescent="0.25">
      <c r="B35" s="88" t="s">
        <v>18</v>
      </c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90"/>
    </row>
    <row r="36" spans="2:13" s="20" customFormat="1" ht="24.75" customHeight="1" x14ac:dyDescent="0.25">
      <c r="B36" s="21" t="s">
        <v>19</v>
      </c>
      <c r="C36" s="91" t="s">
        <v>20</v>
      </c>
      <c r="D36" s="91"/>
      <c r="E36" s="91"/>
      <c r="F36" s="91"/>
      <c r="G36" s="91"/>
      <c r="H36" s="91"/>
      <c r="I36" s="91"/>
      <c r="J36" s="91"/>
      <c r="K36" s="91"/>
      <c r="L36" s="91"/>
      <c r="M36" s="92"/>
    </row>
    <row r="37" spans="2:13" ht="29.25" customHeight="1" x14ac:dyDescent="0.25">
      <c r="B37" s="22" t="s">
        <v>21</v>
      </c>
      <c r="C37" s="93" t="s">
        <v>83</v>
      </c>
      <c r="D37" s="93"/>
      <c r="E37" s="93"/>
      <c r="F37" s="93"/>
      <c r="G37" s="93"/>
      <c r="H37" s="93"/>
      <c r="I37" s="93"/>
      <c r="J37" s="93"/>
      <c r="K37" s="93"/>
      <c r="L37" s="93"/>
      <c r="M37" s="94"/>
    </row>
    <row r="38" spans="2:13" ht="29.25" customHeight="1" x14ac:dyDescent="0.25">
      <c r="B38" s="23" t="s">
        <v>22</v>
      </c>
      <c r="C38" s="83" t="s">
        <v>82</v>
      </c>
      <c r="D38" s="60"/>
      <c r="E38" s="60"/>
      <c r="F38" s="60"/>
      <c r="G38" s="60"/>
      <c r="H38" s="60"/>
      <c r="I38" s="60"/>
      <c r="J38" s="60"/>
      <c r="K38" s="60"/>
      <c r="L38" s="60"/>
      <c r="M38" s="61"/>
    </row>
    <row r="39" spans="2:13" ht="29.25" customHeight="1" x14ac:dyDescent="0.25">
      <c r="B39" s="23" t="s">
        <v>42</v>
      </c>
      <c r="C39" s="83" t="s">
        <v>89</v>
      </c>
      <c r="D39" s="60"/>
      <c r="E39" s="60"/>
      <c r="F39" s="60"/>
      <c r="G39" s="60"/>
      <c r="H39" s="60"/>
      <c r="I39" s="60"/>
      <c r="J39" s="60"/>
      <c r="K39" s="60"/>
      <c r="L39" s="60"/>
      <c r="M39" s="61"/>
    </row>
    <row r="40" spans="2:13" ht="33" customHeight="1" x14ac:dyDescent="0.25">
      <c r="B40" s="24" t="s">
        <v>23</v>
      </c>
      <c r="C40" s="53" t="s">
        <v>94</v>
      </c>
      <c r="D40" s="53"/>
      <c r="E40" s="53"/>
      <c r="F40" s="53"/>
      <c r="G40" s="53"/>
      <c r="H40" s="53"/>
      <c r="I40" s="53"/>
      <c r="J40" s="53"/>
      <c r="K40" s="53"/>
      <c r="L40" s="53"/>
      <c r="M40" s="54"/>
    </row>
    <row r="41" spans="2:13" ht="37.5" customHeight="1" x14ac:dyDescent="0.25">
      <c r="B41" s="24" t="s">
        <v>24</v>
      </c>
      <c r="C41" s="55" t="s">
        <v>93</v>
      </c>
      <c r="D41" s="56"/>
      <c r="E41" s="56"/>
      <c r="F41" s="56"/>
      <c r="G41" s="56"/>
      <c r="H41" s="56"/>
      <c r="I41" s="56"/>
      <c r="J41" s="56"/>
      <c r="K41" s="56"/>
      <c r="L41" s="56"/>
      <c r="M41" s="57"/>
    </row>
    <row r="42" spans="2:13" ht="53.25" customHeight="1" x14ac:dyDescent="0.25">
      <c r="B42" s="24" t="s">
        <v>25</v>
      </c>
      <c r="C42" s="65" t="s">
        <v>96</v>
      </c>
      <c r="D42" s="66"/>
      <c r="E42" s="66"/>
      <c r="F42" s="66"/>
      <c r="G42" s="66"/>
      <c r="H42" s="66"/>
      <c r="I42" s="66"/>
      <c r="J42" s="66"/>
      <c r="K42" s="66"/>
      <c r="L42" s="66"/>
      <c r="M42" s="67"/>
    </row>
    <row r="43" spans="2:13" ht="26.25" customHeight="1" x14ac:dyDescent="0.25">
      <c r="B43" s="25" t="s">
        <v>26</v>
      </c>
      <c r="C43" s="53" t="s">
        <v>84</v>
      </c>
      <c r="D43" s="53"/>
      <c r="E43" s="53"/>
      <c r="F43" s="53"/>
      <c r="G43" s="53"/>
      <c r="H43" s="53"/>
      <c r="I43" s="53"/>
      <c r="J43" s="53"/>
      <c r="K43" s="53"/>
      <c r="L43" s="53"/>
      <c r="M43" s="54"/>
    </row>
    <row r="44" spans="2:13" ht="26.25" customHeight="1" x14ac:dyDescent="0.25">
      <c r="B44" s="25" t="s">
        <v>27</v>
      </c>
      <c r="C44" s="68" t="s">
        <v>65</v>
      </c>
      <c r="D44" s="69"/>
      <c r="E44" s="69"/>
      <c r="F44" s="69"/>
      <c r="G44" s="69"/>
      <c r="H44" s="69"/>
      <c r="I44" s="69"/>
      <c r="J44" s="69"/>
      <c r="K44" s="69"/>
      <c r="L44" s="69"/>
      <c r="M44" s="70"/>
    </row>
    <row r="45" spans="2:13" ht="23.25" customHeight="1" x14ac:dyDescent="0.25">
      <c r="B45" s="76" t="s">
        <v>28</v>
      </c>
      <c r="C45" s="68" t="s">
        <v>73</v>
      </c>
      <c r="D45" s="69"/>
      <c r="E45" s="69"/>
      <c r="F45" s="69"/>
      <c r="G45" s="69"/>
      <c r="H45" s="69"/>
      <c r="I45" s="69"/>
      <c r="J45" s="69"/>
      <c r="K45" s="69"/>
      <c r="L45" s="69"/>
      <c r="M45" s="70"/>
    </row>
    <row r="46" spans="2:13" ht="23.25" customHeight="1" x14ac:dyDescent="0.25">
      <c r="B46" s="76"/>
      <c r="C46" s="68" t="s">
        <v>74</v>
      </c>
      <c r="D46" s="69"/>
      <c r="E46" s="69"/>
      <c r="F46" s="69"/>
      <c r="G46" s="69"/>
      <c r="H46" s="69"/>
      <c r="I46" s="69"/>
      <c r="J46" s="69"/>
      <c r="K46" s="69"/>
      <c r="L46" s="69"/>
      <c r="M46" s="70"/>
    </row>
    <row r="47" spans="2:13" ht="26.25" customHeight="1" x14ac:dyDescent="0.25">
      <c r="B47" s="25" t="s">
        <v>29</v>
      </c>
      <c r="C47" s="59" t="s">
        <v>82</v>
      </c>
      <c r="D47" s="60"/>
      <c r="E47" s="60"/>
      <c r="F47" s="60"/>
      <c r="G47" s="60"/>
      <c r="H47" s="60"/>
      <c r="I47" s="60"/>
      <c r="J47" s="60"/>
      <c r="K47" s="60"/>
      <c r="L47" s="60"/>
      <c r="M47" s="61"/>
    </row>
    <row r="48" spans="2:13" ht="33" customHeight="1" x14ac:dyDescent="0.25">
      <c r="B48" s="25" t="s">
        <v>30</v>
      </c>
      <c r="C48" s="59" t="s">
        <v>82</v>
      </c>
      <c r="D48" s="60"/>
      <c r="E48" s="60"/>
      <c r="F48" s="60"/>
      <c r="G48" s="60"/>
      <c r="H48" s="60"/>
      <c r="I48" s="60"/>
      <c r="J48" s="60"/>
      <c r="K48" s="60"/>
      <c r="L48" s="60"/>
      <c r="M48" s="61"/>
    </row>
    <row r="49" spans="2:13" ht="33" customHeight="1" x14ac:dyDescent="0.25">
      <c r="B49" s="25" t="s">
        <v>31</v>
      </c>
      <c r="C49" s="59" t="s">
        <v>82</v>
      </c>
      <c r="D49" s="60"/>
      <c r="E49" s="60"/>
      <c r="F49" s="60"/>
      <c r="G49" s="60"/>
      <c r="H49" s="60"/>
      <c r="I49" s="60"/>
      <c r="J49" s="60"/>
      <c r="K49" s="60"/>
      <c r="L49" s="60"/>
      <c r="M49" s="61"/>
    </row>
    <row r="50" spans="2:13" ht="27" customHeight="1" x14ac:dyDescent="0.25">
      <c r="B50" s="25" t="s">
        <v>32</v>
      </c>
      <c r="C50" s="62" t="s">
        <v>85</v>
      </c>
      <c r="D50" s="63"/>
      <c r="E50" s="63"/>
      <c r="F50" s="63"/>
      <c r="G50" s="63"/>
      <c r="H50" s="63"/>
      <c r="I50" s="63"/>
      <c r="J50" s="63"/>
      <c r="K50" s="63"/>
      <c r="L50" s="63"/>
      <c r="M50" s="64"/>
    </row>
    <row r="51" spans="2:13" ht="42.75" customHeight="1" x14ac:dyDescent="0.25">
      <c r="B51" s="25" t="s">
        <v>55</v>
      </c>
      <c r="C51" s="65" t="s">
        <v>86</v>
      </c>
      <c r="D51" s="66"/>
      <c r="E51" s="66"/>
      <c r="F51" s="66"/>
      <c r="G51" s="66"/>
      <c r="H51" s="66"/>
      <c r="I51" s="66"/>
      <c r="J51" s="66"/>
      <c r="K51" s="66"/>
      <c r="L51" s="66"/>
      <c r="M51" s="67"/>
    </row>
    <row r="52" spans="2:13" ht="62.25" customHeight="1" x14ac:dyDescent="0.25">
      <c r="B52" s="25" t="s">
        <v>34</v>
      </c>
      <c r="C52" s="53" t="s">
        <v>92</v>
      </c>
      <c r="D52" s="53"/>
      <c r="E52" s="53"/>
      <c r="F52" s="53"/>
      <c r="G52" s="53"/>
      <c r="H52" s="53"/>
      <c r="I52" s="53"/>
      <c r="J52" s="53"/>
      <c r="K52" s="53"/>
      <c r="L52" s="53"/>
      <c r="M52" s="54"/>
    </row>
    <row r="53" spans="2:13" ht="27" customHeight="1" x14ac:dyDescent="0.25">
      <c r="B53" s="25" t="s">
        <v>35</v>
      </c>
      <c r="C53" s="53" t="s">
        <v>91</v>
      </c>
      <c r="D53" s="53"/>
      <c r="E53" s="53"/>
      <c r="F53" s="53"/>
      <c r="G53" s="53"/>
      <c r="H53" s="53"/>
      <c r="I53" s="53"/>
      <c r="J53" s="53"/>
      <c r="K53" s="53"/>
      <c r="L53" s="53"/>
      <c r="M53" s="54"/>
    </row>
    <row r="54" spans="2:13" ht="51" customHeight="1" x14ac:dyDescent="0.25">
      <c r="B54" s="26" t="s">
        <v>36</v>
      </c>
      <c r="C54" s="68" t="s">
        <v>97</v>
      </c>
      <c r="D54" s="69"/>
      <c r="E54" s="69"/>
      <c r="F54" s="69"/>
      <c r="G54" s="69"/>
      <c r="H54" s="69"/>
      <c r="I54" s="69"/>
      <c r="J54" s="69"/>
      <c r="K54" s="69"/>
      <c r="L54" s="69"/>
      <c r="M54" s="70"/>
    </row>
    <row r="55" spans="2:13" ht="48" customHeight="1" thickBot="1" x14ac:dyDescent="0.3">
      <c r="B55" s="27" t="s">
        <v>37</v>
      </c>
      <c r="C55" s="71" t="s">
        <v>90</v>
      </c>
      <c r="D55" s="72"/>
      <c r="E55" s="72"/>
      <c r="F55" s="72"/>
      <c r="G55" s="73"/>
      <c r="H55" s="74" t="s">
        <v>38</v>
      </c>
      <c r="I55" s="74"/>
      <c r="J55" s="74"/>
      <c r="K55" s="71" t="s">
        <v>90</v>
      </c>
      <c r="L55" s="72"/>
      <c r="M55" s="75"/>
    </row>
    <row r="56" spans="2:13" ht="9" customHeight="1" x14ac:dyDescent="0.25"/>
    <row r="57" spans="2:13" ht="15.75" x14ac:dyDescent="0.25">
      <c r="B57" s="58" t="s">
        <v>39</v>
      </c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</row>
  </sheetData>
  <mergeCells count="57">
    <mergeCell ref="C42:M42"/>
    <mergeCell ref="C39:M39"/>
    <mergeCell ref="G16:H16"/>
    <mergeCell ref="K16:L18"/>
    <mergeCell ref="G17:H17"/>
    <mergeCell ref="G18:H18"/>
    <mergeCell ref="B21:M22"/>
    <mergeCell ref="B23:B26"/>
    <mergeCell ref="C23:F23"/>
    <mergeCell ref="G23:M23"/>
    <mergeCell ref="C24:F24"/>
    <mergeCell ref="G24:M24"/>
    <mergeCell ref="C25:F25"/>
    <mergeCell ref="G25:M25"/>
    <mergeCell ref="C26:F26"/>
    <mergeCell ref="G26:M26"/>
    <mergeCell ref="B27:B30"/>
    <mergeCell ref="C27:F27"/>
    <mergeCell ref="B2:M10"/>
    <mergeCell ref="B12:M12"/>
    <mergeCell ref="B14:C15"/>
    <mergeCell ref="F14:H15"/>
    <mergeCell ref="K14:L15"/>
    <mergeCell ref="G27:M27"/>
    <mergeCell ref="G19:H19"/>
    <mergeCell ref="B45:B46"/>
    <mergeCell ref="C45:M45"/>
    <mergeCell ref="C46:M46"/>
    <mergeCell ref="C28:F28"/>
    <mergeCell ref="G28:M28"/>
    <mergeCell ref="C29:F29"/>
    <mergeCell ref="C38:M38"/>
    <mergeCell ref="B31:B33"/>
    <mergeCell ref="C31:F31"/>
    <mergeCell ref="C32:F32"/>
    <mergeCell ref="C33:F33"/>
    <mergeCell ref="C30:F30"/>
    <mergeCell ref="C34:F34"/>
    <mergeCell ref="B35:M35"/>
    <mergeCell ref="C36:M36"/>
    <mergeCell ref="C37:M37"/>
    <mergeCell ref="C40:M40"/>
    <mergeCell ref="C41:M41"/>
    <mergeCell ref="B57:M57"/>
    <mergeCell ref="C47:M47"/>
    <mergeCell ref="C48:M48"/>
    <mergeCell ref="C49:M49"/>
    <mergeCell ref="C50:M50"/>
    <mergeCell ref="C51:M51"/>
    <mergeCell ref="C52:M52"/>
    <mergeCell ref="C53:M53"/>
    <mergeCell ref="C54:M54"/>
    <mergeCell ref="C55:G55"/>
    <mergeCell ref="H55:J55"/>
    <mergeCell ref="K55:M55"/>
    <mergeCell ref="C43:M43"/>
    <mergeCell ref="C44:M44"/>
  </mergeCells>
  <pageMargins left="0.55118110236220474" right="0.39370078740157483" top="0.39370078740157483" bottom="0.23622047244094491" header="0.31496062992125984" footer="0.19685039370078741"/>
  <pageSetup scale="60" orientation="portrait" r:id="rId1"/>
  <headerFooter>
    <oddFooter>&amp;L&amp;"Arial,Normal"&amp;8Este documento es propiedad de la Administración Central del Municipio de Santiago de Cali. Prohibida su alteración o modificación por cualquier medio, sin previa autorización del Alcalde.&amp;R&amp;"Arial,Normal"&amp;8Página &amp;P de 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O39"/>
  <sheetViews>
    <sheetView showGridLines="0" topLeftCell="A10" zoomScaleNormal="100" workbookViewId="0">
      <selection activeCell="F17" sqref="F17"/>
    </sheetView>
  </sheetViews>
  <sheetFormatPr baseColWidth="10" defaultColWidth="14.140625" defaultRowHeight="15" x14ac:dyDescent="0.25"/>
  <cols>
    <col min="1" max="1" width="4.28515625" customWidth="1"/>
    <col min="2" max="2" width="22.140625" customWidth="1"/>
    <col min="3" max="3" width="20.85546875" customWidth="1"/>
    <col min="4" max="4" width="17.5703125" customWidth="1"/>
    <col min="5" max="5" width="15.28515625" customWidth="1"/>
    <col min="6" max="6" width="14.42578125" customWidth="1"/>
    <col min="7" max="7" width="12.28515625" customWidth="1"/>
    <col min="8" max="8" width="9.42578125" customWidth="1"/>
    <col min="9" max="9" width="12.42578125" customWidth="1"/>
    <col min="10" max="11" width="20.7109375" customWidth="1"/>
    <col min="12" max="13" width="12.5703125" customWidth="1"/>
    <col min="14" max="14" width="6.42578125" customWidth="1"/>
    <col min="15" max="254" width="11.42578125" customWidth="1"/>
    <col min="255" max="255" width="18.140625" customWidth="1"/>
    <col min="256" max="256" width="13.7109375" customWidth="1"/>
  </cols>
  <sheetData>
    <row r="3" spans="2:15" x14ac:dyDescent="0.25">
      <c r="B3" s="10"/>
      <c r="C3" s="10"/>
      <c r="D3" s="10"/>
      <c r="E3" s="29"/>
      <c r="F3" s="29"/>
      <c r="G3" s="29"/>
      <c r="H3" s="29"/>
      <c r="I3" s="29"/>
      <c r="J3" s="29"/>
      <c r="K3" s="1"/>
    </row>
    <row r="4" spans="2:15" x14ac:dyDescent="0.25">
      <c r="B4" s="10"/>
      <c r="C4" s="10"/>
      <c r="D4" s="10"/>
      <c r="E4" s="29"/>
      <c r="F4" s="29"/>
      <c r="G4" s="29"/>
      <c r="H4" s="29"/>
      <c r="I4" s="29"/>
      <c r="J4" s="29"/>
      <c r="K4" s="1"/>
    </row>
    <row r="5" spans="2:15" x14ac:dyDescent="0.25">
      <c r="B5" s="10"/>
      <c r="C5" s="10"/>
      <c r="D5" s="10"/>
      <c r="E5" s="29"/>
      <c r="F5" s="29"/>
      <c r="G5" s="29"/>
      <c r="H5" s="29"/>
      <c r="I5" s="29"/>
      <c r="J5" s="29"/>
      <c r="K5" s="1"/>
    </row>
    <row r="6" spans="2:15" ht="18" customHeight="1" x14ac:dyDescent="0.25">
      <c r="B6" s="10"/>
      <c r="C6" s="10"/>
      <c r="D6" s="10"/>
      <c r="E6" s="29"/>
      <c r="F6" s="29"/>
      <c r="G6" s="29"/>
      <c r="H6" s="29"/>
      <c r="I6" s="29"/>
      <c r="J6" s="29"/>
      <c r="K6" s="1"/>
      <c r="M6" s="134" t="s">
        <v>61</v>
      </c>
      <c r="N6" s="134"/>
      <c r="O6" s="134"/>
    </row>
    <row r="7" spans="2:15" x14ac:dyDescent="0.25">
      <c r="B7" s="10"/>
      <c r="C7" s="10"/>
      <c r="D7" s="10"/>
      <c r="E7" s="29"/>
      <c r="F7" s="29"/>
      <c r="G7" s="29"/>
      <c r="H7" s="29"/>
      <c r="I7" s="29"/>
      <c r="J7" s="29"/>
      <c r="K7" s="1"/>
      <c r="M7" s="37" t="s">
        <v>52</v>
      </c>
      <c r="N7" s="41" t="s">
        <v>62</v>
      </c>
      <c r="O7" s="42">
        <v>0.9</v>
      </c>
    </row>
    <row r="8" spans="2:15" x14ac:dyDescent="0.25">
      <c r="B8" s="29"/>
      <c r="C8" s="29"/>
      <c r="D8" s="29"/>
      <c r="E8" s="29"/>
      <c r="F8" s="29"/>
      <c r="G8" s="29"/>
      <c r="H8" s="29"/>
      <c r="I8" s="29"/>
      <c r="J8" s="29"/>
      <c r="K8" s="1"/>
      <c r="M8" s="36" t="s">
        <v>53</v>
      </c>
      <c r="N8" s="41" t="s">
        <v>63</v>
      </c>
      <c r="O8" s="20" t="s">
        <v>95</v>
      </c>
    </row>
    <row r="9" spans="2:15" ht="18.75" customHeight="1" x14ac:dyDescent="0.25">
      <c r="B9" s="29"/>
      <c r="C9" s="29"/>
      <c r="D9" s="29"/>
      <c r="E9" s="29"/>
      <c r="F9" s="29"/>
      <c r="G9" s="29"/>
      <c r="H9" s="29"/>
      <c r="I9" s="29"/>
      <c r="J9" s="29"/>
      <c r="K9" s="1"/>
      <c r="L9" s="30"/>
      <c r="M9" s="38" t="s">
        <v>60</v>
      </c>
      <c r="N9" s="41" t="s">
        <v>64</v>
      </c>
      <c r="O9" s="42">
        <v>0.8</v>
      </c>
    </row>
    <row r="10" spans="2:15" ht="49.5" customHeight="1" x14ac:dyDescent="0.25">
      <c r="B10" s="130" t="s">
        <v>21</v>
      </c>
      <c r="C10" s="130"/>
      <c r="D10" s="130"/>
      <c r="E10" s="131" t="str">
        <f>'Ficha Técnica Formulación'!C37</f>
        <v xml:space="preserve">Porcentaje de Peticiones, Quejas, Reclamos, Solicitudes y Denuncias Clasificadas por Eje Temático </v>
      </c>
      <c r="F10" s="132"/>
      <c r="G10" s="132"/>
      <c r="H10" s="132"/>
      <c r="I10" s="132"/>
      <c r="J10" s="132"/>
      <c r="K10" s="133"/>
      <c r="L10" s="31"/>
    </row>
    <row r="11" spans="2:15" ht="10.5" customHeight="1" x14ac:dyDescent="0.25">
      <c r="L11" s="30"/>
    </row>
    <row r="12" spans="2:15" ht="69" customHeight="1" x14ac:dyDescent="0.25">
      <c r="B12" s="39" t="s">
        <v>46</v>
      </c>
      <c r="C12" s="39" t="s">
        <v>33</v>
      </c>
      <c r="D12" s="39" t="s">
        <v>50</v>
      </c>
      <c r="E12" s="40" t="s">
        <v>70</v>
      </c>
      <c r="F12" s="40" t="s">
        <v>72</v>
      </c>
      <c r="G12" s="40" t="s">
        <v>51</v>
      </c>
      <c r="H12" s="129" t="s">
        <v>48</v>
      </c>
      <c r="I12" s="129"/>
      <c r="J12" s="40" t="s">
        <v>47</v>
      </c>
      <c r="K12" s="40" t="s">
        <v>54</v>
      </c>
      <c r="L12" s="30"/>
    </row>
    <row r="13" spans="2:15" ht="85.5" x14ac:dyDescent="0.25">
      <c r="B13" s="47">
        <v>2018</v>
      </c>
      <c r="C13" s="48" t="s">
        <v>66</v>
      </c>
      <c r="D13" s="49">
        <v>0.3</v>
      </c>
      <c r="E13" s="50">
        <f>2496+4038+4785</f>
        <v>11319</v>
      </c>
      <c r="F13" s="50">
        <f>25237+18060+24673</f>
        <v>67970</v>
      </c>
      <c r="G13" s="49">
        <f>IF(E13="","",E13/F13)</f>
        <v>0.16652935118434603</v>
      </c>
      <c r="H13" s="35">
        <f t="shared" ref="H13" si="0">IF(G13="","",G13/D13)</f>
        <v>0.55509783728115347</v>
      </c>
      <c r="I13" s="47" t="str">
        <f t="shared" ref="I13:I16" si="1">IF(H13&lt;$O$9,"Critico",IF(H13&lt;$O$7,"Medio",IF(H13="","","Satisfactorio")))</f>
        <v>Critico</v>
      </c>
      <c r="J13" s="52" t="s">
        <v>71</v>
      </c>
      <c r="K13" s="47"/>
      <c r="L13" s="30"/>
    </row>
    <row r="14" spans="2:15" x14ac:dyDescent="0.25">
      <c r="B14" s="47">
        <v>2018</v>
      </c>
      <c r="C14" s="48" t="s">
        <v>67</v>
      </c>
      <c r="D14" s="49">
        <v>0.3</v>
      </c>
      <c r="E14" s="50">
        <f>4191+5232+6714</f>
        <v>16137</v>
      </c>
      <c r="F14" s="50">
        <f>24414+27054+24522</f>
        <v>75990</v>
      </c>
      <c r="G14" s="49">
        <f>IF(E14="","",E14/F14)</f>
        <v>0.21235688906435057</v>
      </c>
      <c r="H14" s="35">
        <f>IF(G14="","",G14/D14)</f>
        <v>0.70785629688116858</v>
      </c>
      <c r="I14" s="47" t="str">
        <f t="shared" si="1"/>
        <v>Critico</v>
      </c>
      <c r="J14" s="47"/>
      <c r="K14" s="47"/>
      <c r="L14" s="30"/>
    </row>
    <row r="15" spans="2:15" x14ac:dyDescent="0.25">
      <c r="B15" s="47">
        <v>2018</v>
      </c>
      <c r="C15" s="51" t="s">
        <v>68</v>
      </c>
      <c r="D15" s="49">
        <v>0.4</v>
      </c>
      <c r="E15" s="50">
        <f>10295+6555+5932</f>
        <v>22782</v>
      </c>
      <c r="F15" s="50">
        <f>36785+30196+24330</f>
        <v>91311</v>
      </c>
      <c r="G15" s="49">
        <f>IF(E15="","",E15/F15)</f>
        <v>0.24949896507540165</v>
      </c>
      <c r="H15" s="35">
        <f>IF(G15="","",G15/D15)</f>
        <v>0.62374741268850409</v>
      </c>
      <c r="I15" s="47" t="str">
        <f t="shared" si="1"/>
        <v>Critico</v>
      </c>
      <c r="J15" s="47"/>
      <c r="K15" s="47"/>
      <c r="L15" s="30"/>
    </row>
    <row r="16" spans="2:15" x14ac:dyDescent="0.25">
      <c r="B16" s="47">
        <v>2018</v>
      </c>
      <c r="C16" s="51" t="s">
        <v>69</v>
      </c>
      <c r="D16" s="49">
        <v>0.5</v>
      </c>
      <c r="E16" s="50">
        <f>6082+5582+5582</f>
        <v>17246</v>
      </c>
      <c r="F16" s="50">
        <f>23282+26141+26141</f>
        <v>75564</v>
      </c>
      <c r="G16" s="49">
        <f>IF(E16="","",E16/F16)</f>
        <v>0.22823037425228945</v>
      </c>
      <c r="H16" s="35">
        <f>IF(G16="","",G16/D16)</f>
        <v>0.45646074850457891</v>
      </c>
      <c r="I16" s="47" t="str">
        <f t="shared" si="1"/>
        <v>Critico</v>
      </c>
      <c r="J16" s="47"/>
      <c r="K16" s="47"/>
      <c r="L16" s="30"/>
    </row>
    <row r="17" spans="2:12" x14ac:dyDescent="0.25">
      <c r="C17" s="46"/>
      <c r="D17" s="32"/>
      <c r="E17" s="32"/>
      <c r="F17" s="32"/>
      <c r="G17" s="32"/>
      <c r="H17" s="32"/>
      <c r="I17" s="32"/>
      <c r="J17" s="32"/>
      <c r="K17" s="32"/>
      <c r="L17" s="30"/>
    </row>
    <row r="18" spans="2:12" x14ac:dyDescent="0.25"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0"/>
    </row>
    <row r="19" spans="2:12" x14ac:dyDescent="0.25"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0"/>
    </row>
    <row r="20" spans="2:12" x14ac:dyDescent="0.25"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0"/>
    </row>
    <row r="21" spans="2:12" x14ac:dyDescent="0.25"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0"/>
    </row>
    <row r="22" spans="2:12" x14ac:dyDescent="0.25"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0"/>
    </row>
    <row r="23" spans="2:12" x14ac:dyDescent="0.25"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0"/>
    </row>
    <row r="24" spans="2:12" x14ac:dyDescent="0.25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0"/>
    </row>
    <row r="25" spans="2:12" x14ac:dyDescent="0.25"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0"/>
    </row>
    <row r="26" spans="2:12" x14ac:dyDescent="0.25"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0"/>
    </row>
    <row r="27" spans="2:12" x14ac:dyDescent="0.25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0"/>
    </row>
    <row r="28" spans="2:12" x14ac:dyDescent="0.25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0"/>
    </row>
    <row r="29" spans="2:12" ht="15" customHeight="1" x14ac:dyDescent="0.25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0"/>
    </row>
    <row r="30" spans="2:12" x14ac:dyDescent="0.25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0"/>
    </row>
    <row r="31" spans="2:12" x14ac:dyDescent="0.25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0"/>
    </row>
    <row r="32" spans="2:12" x14ac:dyDescent="0.25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0"/>
    </row>
    <row r="33" spans="2:12" x14ac:dyDescent="0.2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0"/>
    </row>
    <row r="34" spans="2:12" ht="15" customHeight="1" x14ac:dyDescent="0.25">
      <c r="B34" s="30"/>
      <c r="C34" s="30"/>
      <c r="D34" s="30"/>
      <c r="E34" s="33"/>
      <c r="F34" s="30"/>
      <c r="G34" s="30"/>
      <c r="H34" s="30"/>
      <c r="I34" s="30"/>
      <c r="J34" s="30"/>
      <c r="K34" s="30"/>
      <c r="L34" s="30"/>
    </row>
    <row r="35" spans="2:12" x14ac:dyDescent="0.25">
      <c r="B35" s="30"/>
      <c r="C35" s="30"/>
      <c r="D35" s="30"/>
      <c r="E35" s="34"/>
      <c r="F35" s="30"/>
      <c r="G35" s="30"/>
      <c r="H35" s="30"/>
      <c r="I35" s="30"/>
      <c r="J35" s="30"/>
      <c r="K35" s="30"/>
      <c r="L35" s="30"/>
    </row>
    <row r="36" spans="2:12" x14ac:dyDescent="0.25">
      <c r="B36" s="30"/>
      <c r="C36" s="30"/>
      <c r="D36" s="30"/>
      <c r="E36" s="34"/>
      <c r="F36" s="30"/>
      <c r="G36" s="30"/>
      <c r="H36" s="30"/>
      <c r="I36" s="30"/>
      <c r="J36" s="30"/>
      <c r="K36" s="30"/>
      <c r="L36" s="30"/>
    </row>
    <row r="37" spans="2:12" x14ac:dyDescent="0.25">
      <c r="B37" s="30"/>
      <c r="C37" s="30"/>
      <c r="D37" s="30"/>
      <c r="E37" s="34"/>
      <c r="F37" s="30"/>
      <c r="G37" s="30"/>
      <c r="H37" s="30"/>
      <c r="I37" s="30"/>
      <c r="J37" s="30"/>
      <c r="K37" s="30"/>
      <c r="L37" s="30"/>
    </row>
    <row r="38" spans="2:12" x14ac:dyDescent="0.25">
      <c r="B38" s="30"/>
      <c r="C38" s="30"/>
      <c r="D38" s="30"/>
      <c r="E38" s="34"/>
      <c r="F38" s="30"/>
      <c r="G38" s="30"/>
      <c r="H38" s="30"/>
      <c r="I38" s="30"/>
      <c r="J38" s="30"/>
      <c r="K38" s="30"/>
      <c r="L38" s="30"/>
    </row>
    <row r="39" spans="2:12" x14ac:dyDescent="0.25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</row>
  </sheetData>
  <mergeCells count="4">
    <mergeCell ref="H12:I12"/>
    <mergeCell ref="B10:D10"/>
    <mergeCell ref="E10:K10"/>
    <mergeCell ref="M6:O6"/>
  </mergeCells>
  <conditionalFormatting sqref="H13:H14">
    <cfRule type="cellIs" dxfId="19" priority="68" stopIfTrue="1" operator="between">
      <formula>0.66</formula>
      <formula>0.79</formula>
    </cfRule>
    <cfRule type="cellIs" dxfId="18" priority="69" stopIfTrue="1" operator="lessThan">
      <formula>0.66</formula>
    </cfRule>
    <cfRule type="cellIs" dxfId="17" priority="70" stopIfTrue="1" operator="between">
      <formula>0.8</formula>
      <formula>1</formula>
    </cfRule>
  </conditionalFormatting>
  <conditionalFormatting sqref="H13:H14">
    <cfRule type="expression" dxfId="16" priority="67">
      <formula>ISERROR(H13)</formula>
    </cfRule>
  </conditionalFormatting>
  <conditionalFormatting sqref="H13:H14">
    <cfRule type="cellIs" dxfId="15" priority="64" stopIfTrue="1" operator="between">
      <formula>0.66</formula>
      <formula>0.79</formula>
    </cfRule>
    <cfRule type="cellIs" dxfId="14" priority="65" stopIfTrue="1" operator="lessThan">
      <formula>0.66</formula>
    </cfRule>
    <cfRule type="cellIs" dxfId="13" priority="66" stopIfTrue="1" operator="greaterThanOrEqual">
      <formula>0.8</formula>
    </cfRule>
  </conditionalFormatting>
  <conditionalFormatting sqref="I13:K16 G13:G14 B13:D16">
    <cfRule type="containsText" dxfId="12" priority="23" operator="containsText" text="Critico">
      <formula>NOT(ISERROR(SEARCH("Critico",B13)))</formula>
    </cfRule>
    <cfRule type="containsText" dxfId="11" priority="24" operator="containsText" text="Satisfactorio">
      <formula>NOT(ISERROR(SEARCH("Satisfactorio",B13)))</formula>
    </cfRule>
    <cfRule type="containsText" dxfId="10" priority="25" operator="containsText" text="Medio">
      <formula>NOT(ISERROR(SEARCH("Medio",B13)))</formula>
    </cfRule>
  </conditionalFormatting>
  <conditionalFormatting sqref="H15:H16">
    <cfRule type="cellIs" dxfId="9" priority="8" stopIfTrue="1" operator="between">
      <formula>0.66</formula>
      <formula>0.79</formula>
    </cfRule>
    <cfRule type="cellIs" dxfId="8" priority="9" stopIfTrue="1" operator="lessThan">
      <formula>0.66</formula>
    </cfRule>
    <cfRule type="cellIs" dxfId="7" priority="10" stopIfTrue="1" operator="between">
      <formula>0.8</formula>
      <formula>1</formula>
    </cfRule>
  </conditionalFormatting>
  <conditionalFormatting sqref="H15:H16">
    <cfRule type="expression" dxfId="6" priority="7">
      <formula>ISERROR(H15)</formula>
    </cfRule>
  </conditionalFormatting>
  <conditionalFormatting sqref="H15:H16">
    <cfRule type="cellIs" dxfId="5" priority="4" stopIfTrue="1" operator="between">
      <formula>0.66</formula>
      <formula>0.79</formula>
    </cfRule>
    <cfRule type="cellIs" dxfId="4" priority="5" stopIfTrue="1" operator="lessThan">
      <formula>0.66</formula>
    </cfRule>
    <cfRule type="cellIs" dxfId="3" priority="6" stopIfTrue="1" operator="greaterThanOrEqual">
      <formula>0.8</formula>
    </cfRule>
  </conditionalFormatting>
  <conditionalFormatting sqref="G15:G16">
    <cfRule type="containsText" dxfId="2" priority="1" operator="containsText" text="Critico">
      <formula>NOT(ISERROR(SEARCH("Critico",G15)))</formula>
    </cfRule>
    <cfRule type="containsText" dxfId="1" priority="2" operator="containsText" text="Satisfactorio">
      <formula>NOT(ISERROR(SEARCH("Satisfactorio",G15)))</formula>
    </cfRule>
    <cfRule type="containsText" dxfId="0" priority="3" operator="containsText" text="Medio">
      <formula>NOT(ISERROR(SEARCH("Medio",G15)))</formula>
    </cfRule>
  </conditionalFormatting>
  <pageMargins left="0.51181102362204722" right="0.23622047244094491" top="0.43307086614173229" bottom="0.23622047244094491" header="0.31496062992125984" footer="0.31496062992125984"/>
  <pageSetup scale="59" orientation="portrait" r:id="rId1"/>
  <headerFooter>
    <oddFooter>&amp;L&amp;"Arial,Normal"&amp;8Este documento es propiedad de la Administración Central del Municipio de Santiago de Cali. Prohibida su alteración o modificación por cualquier medio, sin previa autorización del Alcalde.&amp;RPágina &amp;P de 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Ficha Técnica Formulación</vt:lpstr>
      <vt:lpstr>Ficha T Seguimiento</vt:lpstr>
      <vt:lpstr>'Ficha Técnica Formulación'!Área_de_impresión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Alejandra Muñoz</dc:creator>
  <cp:lastModifiedBy>Gallego Gonzalez, Jeniffer</cp:lastModifiedBy>
  <dcterms:created xsi:type="dcterms:W3CDTF">2017-09-28T15:09:54Z</dcterms:created>
  <dcterms:modified xsi:type="dcterms:W3CDTF">2019-11-28T17:22:43Z</dcterms:modified>
</cp:coreProperties>
</file>