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0635" windowHeight="6540"/>
  </bookViews>
  <sheets>
    <sheet name="Ficha Técnica Formulación" sheetId="1" r:id="rId1"/>
    <sheet name="Ficha T Seguimiento TyS" sheetId="13" state="hidden" r:id="rId2"/>
    <sheet name="Ficha T Seguimiento" sheetId="3" r:id="rId3"/>
  </sheets>
  <definedNames>
    <definedName name="_xlnm.Print_Area" localSheetId="0">'Ficha Técnica Formulación'!$B$2:$M$56</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 i="3" l="1"/>
  <c r="F12" i="3" l="1"/>
  <c r="E12" i="3"/>
  <c r="G16" i="3" l="1"/>
  <c r="G14" i="3" l="1"/>
  <c r="H14" i="3" s="1"/>
  <c r="I14" i="3" s="1"/>
  <c r="G15" i="3"/>
  <c r="H15" i="3" s="1"/>
  <c r="I15" i="3" s="1"/>
  <c r="H13" i="3"/>
  <c r="I13" i="3" s="1"/>
  <c r="I15" i="13"/>
  <c r="J15" i="13" s="1"/>
  <c r="I14" i="13"/>
  <c r="J14" i="13" s="1"/>
  <c r="C14" i="13"/>
  <c r="F14" i="13" s="1"/>
  <c r="C15" i="13" s="1"/>
  <c r="D26" i="13"/>
  <c r="B26" i="13"/>
  <c r="C26" i="13" s="1"/>
  <c r="I25" i="13"/>
  <c r="J25" i="13" s="1"/>
  <c r="I18" i="13"/>
  <c r="I19" i="13"/>
  <c r="D9" i="13"/>
  <c r="B47" i="13"/>
  <c r="B48" i="13" s="1"/>
  <c r="B49" i="13" s="1"/>
  <c r="B50" i="13" s="1"/>
  <c r="B51" i="13" s="1"/>
  <c r="B52" i="13" s="1"/>
  <c r="B53" i="13" s="1"/>
  <c r="B54" i="13" s="1"/>
  <c r="B55" i="13" s="1"/>
  <c r="B56" i="13" s="1"/>
  <c r="B57" i="13" s="1"/>
  <c r="B58" i="13" s="1"/>
  <c r="I24" i="13"/>
  <c r="J24" i="13" s="1"/>
  <c r="I23" i="13"/>
  <c r="J23" i="13"/>
  <c r="I22" i="13"/>
  <c r="J22" i="13" s="1"/>
  <c r="I21" i="13"/>
  <c r="J21" i="13" s="1"/>
  <c r="I20" i="13"/>
  <c r="J20" i="13" s="1"/>
  <c r="J19" i="13"/>
  <c r="J18" i="13"/>
  <c r="I17" i="13"/>
  <c r="J17" i="13" s="1"/>
  <c r="I16" i="13"/>
  <c r="J16" i="13" s="1"/>
  <c r="E10" i="3"/>
  <c r="E26" i="13" l="1"/>
  <c r="G26" i="13" s="1"/>
  <c r="E15" i="13"/>
  <c r="G15" i="13" s="1"/>
  <c r="F15" i="13"/>
  <c r="C16" i="13" s="1"/>
  <c r="F47" i="13"/>
  <c r="F48" i="13" s="1"/>
  <c r="F49" i="13" s="1"/>
  <c r="F50" i="13" s="1"/>
  <c r="F51" i="13" s="1"/>
  <c r="F52" i="13" s="1"/>
  <c r="F53" i="13" s="1"/>
  <c r="F54" i="13" s="1"/>
  <c r="F55" i="13" s="1"/>
  <c r="F56" i="13" s="1"/>
  <c r="F57" i="13" s="1"/>
  <c r="F58" i="13" s="1"/>
  <c r="E14" i="13"/>
  <c r="G14" i="13" s="1"/>
  <c r="I26" i="13"/>
  <c r="J26" i="13" s="1"/>
  <c r="H16" i="3"/>
  <c r="I16" i="3" s="1"/>
  <c r="E16" i="13" l="1"/>
  <c r="G16" i="13" s="1"/>
  <c r="F16" i="13"/>
  <c r="C17" i="13" s="1"/>
  <c r="E17" i="13" l="1"/>
  <c r="G17" i="13" s="1"/>
  <c r="F17" i="13"/>
  <c r="C18" i="13" s="1"/>
  <c r="E18" i="13" l="1"/>
  <c r="G18" i="13" s="1"/>
  <c r="F18" i="13"/>
  <c r="C19" i="13" s="1"/>
  <c r="E19" i="13" l="1"/>
  <c r="G19" i="13" s="1"/>
  <c r="F19" i="13"/>
  <c r="C20" i="13" s="1"/>
  <c r="E20" i="13" l="1"/>
  <c r="G20" i="13" s="1"/>
  <c r="F20" i="13"/>
  <c r="C21" i="13" s="1"/>
  <c r="E21" i="13" l="1"/>
  <c r="G21" i="13" s="1"/>
  <c r="F21" i="13"/>
  <c r="C22" i="13" s="1"/>
  <c r="E22" i="13" l="1"/>
  <c r="G22" i="13" s="1"/>
  <c r="F22" i="13"/>
  <c r="C23" i="13" s="1"/>
  <c r="E23" i="13" l="1"/>
  <c r="G23" i="13" s="1"/>
  <c r="F23" i="13"/>
  <c r="C24" i="13" s="1"/>
  <c r="E24" i="13" l="1"/>
  <c r="G24" i="13" s="1"/>
  <c r="F24" i="13"/>
  <c r="C25" i="13" s="1"/>
  <c r="E25" i="13" l="1"/>
  <c r="G25" i="13" s="1"/>
  <c r="F25" i="13"/>
  <c r="F26" i="13" s="1"/>
</calcChain>
</file>

<file path=xl/comments1.xml><?xml version="1.0" encoding="utf-8"?>
<comments xmlns="http://schemas.openxmlformats.org/spreadsheetml/2006/main">
  <authors>
    <author>Leidy Lorena Torres Ramirez</author>
    <author>Leidy torres</author>
    <author>Jessica Alejandra Muñoz</author>
  </authors>
  <commentList>
    <comment ref="B14" authorId="0">
      <text>
        <r>
          <rPr>
            <sz val="9"/>
            <color indexed="81"/>
            <rFont val="Tahoma"/>
            <family val="2"/>
          </rPr>
          <t>se refiere al contexto de medición, es decir, bajo que enfoque está dado el indicador que se está registrando; por lo cual, seleccione con una “X”, en:</t>
        </r>
      </text>
    </comment>
    <comment ref="F14" author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text>
        <r>
          <rPr>
            <sz val="9"/>
            <color indexed="81"/>
            <rFont val="Tahoma"/>
            <family val="2"/>
          </rPr>
          <t>si el indicador corresponde a un indicador de producto o resultado del Plan de Desarrollo vigente.</t>
        </r>
      </text>
    </comment>
    <comment ref="F16" authorId="0">
      <text>
        <r>
          <rPr>
            <sz val="9"/>
            <color indexed="81"/>
            <rFont val="Tahoma"/>
            <family val="2"/>
          </rPr>
          <t xml:space="preserve">si el indicador expresa el logro de los objetivos, metas y resultados de un proceso, plan, programa, proyecto o política. (DANE)
</t>
        </r>
      </text>
    </comment>
    <comment ref="B17" authorId="0">
      <text>
        <r>
          <rPr>
            <sz val="9"/>
            <color indexed="81"/>
            <rFont val="Tahoma"/>
            <family val="2"/>
          </rPr>
          <t>si el indicador corresponde a la medición de un Proceso determinado en el Modelo de Operación por Procesos - MOP de la Entidad.</t>
        </r>
      </text>
    </comment>
    <comment ref="F17" authorId="0">
      <text>
        <r>
          <rPr>
            <sz val="9"/>
            <color indexed="81"/>
            <rFont val="Tahoma"/>
            <family val="2"/>
          </rPr>
          <t>si el indicador permite establecer la relación de productividad en el uso de los recursos. (DANE)</t>
        </r>
      </text>
    </comment>
    <comment ref="B18" authorId="0">
      <text>
        <r>
          <rPr>
            <sz val="9"/>
            <color indexed="81"/>
            <rFont val="Tahoma"/>
            <family val="2"/>
          </rPr>
          <t>si el indicador corresponde a la medición de un trámite o un servicio priorizado por la entidad.</t>
        </r>
      </text>
    </comment>
    <comment ref="F18" author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text>
        <r>
          <rPr>
            <sz val="9"/>
            <color indexed="81"/>
            <rFont val="Tahoma"/>
            <family val="2"/>
          </rPr>
          <t>Diligenciar otra  clasificación para el indicador, por ejemplo:indicadores de gestión, estatégicos, tácticos, insumos, productos y resultado.</t>
        </r>
      </text>
    </comment>
    <comment ref="B21" authorId="0">
      <text>
        <r>
          <rPr>
            <sz val="9"/>
            <color indexed="81"/>
            <rFont val="Tahoma"/>
            <family val="2"/>
          </rPr>
          <t>pretende identificar a mayor detalle el contexto donde se realiza la medición del indicador; diligencie en el campo:</t>
        </r>
      </text>
    </comment>
    <comment ref="B23" authorId="1">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text>
        <r>
          <rPr>
            <sz val="9"/>
            <color indexed="81"/>
            <rFont val="Tahoma"/>
            <family val="2"/>
          </rPr>
          <t>Se diligencia la expresión verbal, precisa y concreta que identifica el indicador.</t>
        </r>
      </text>
    </comment>
    <comment ref="B38" authorId="2">
      <text>
        <r>
          <rPr>
            <sz val="9"/>
            <color indexed="81"/>
            <rFont val="Tahoma"/>
            <family val="2"/>
          </rPr>
          <t xml:space="preserve">Se especifican el término abreviado que representa el nombre del indicador. De ser complejo o no ser posible, se diligencia no aplica. </t>
        </r>
      </text>
    </comment>
    <comment ref="B39" authorId="2">
      <text>
        <r>
          <rPr>
            <sz val="9"/>
            <color indexed="81"/>
            <rFont val="Tahoma"/>
            <family val="2"/>
          </rPr>
          <t xml:space="preserve">Se diligencia la explicación conceptual de cada uno de los términos utilizados en el indicador. </t>
        </r>
      </text>
    </comment>
    <comment ref="B40" authorId="2">
      <text>
        <r>
          <rPr>
            <sz val="9"/>
            <color indexed="81"/>
            <rFont val="Tahoma"/>
            <family val="2"/>
          </rPr>
          <t>Se diligencia el propósito que se persigue con la medición del indicador, es decir, la finalidad e importancia del indicador.</t>
        </r>
      </text>
    </comment>
    <comment ref="B41" authorId="2">
      <text>
        <r>
          <rPr>
            <sz val="9"/>
            <color indexed="81"/>
            <rFont val="Tahoma"/>
            <family val="2"/>
          </rPr>
          <t xml:space="preserve">Se registra una explicación técnica sobre los pasos que se deben realizar para la obtención de los datos y del cálculo del indicador.
</t>
        </r>
      </text>
    </comment>
    <comment ref="B42" authorId="2">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text>
        <r>
          <rPr>
            <sz val="9"/>
            <color indexed="81"/>
            <rFont val="Tahoma"/>
            <family val="2"/>
          </rPr>
          <t>se diligencia el parámetro de referencia para la medición, de acuerdo con la(s) variable(s) establecidas, ejemplo: porcentaje, número, kilo, grados, etc.</t>
        </r>
      </text>
    </comment>
    <comment ref="B44" authorId="2">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text>
        <r>
          <rPr>
            <sz val="9"/>
            <color indexed="81"/>
            <rFont val="Tahoma"/>
            <family val="2"/>
          </rPr>
          <t xml:space="preserve">Diligenciar la descripción de cada variable de la fórmula. Se especifica claramente cada una de las variables con su respectiva sigla. </t>
        </r>
      </text>
    </comment>
    <comment ref="B47" authorId="2">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text>
        <r>
          <rPr>
            <sz val="9"/>
            <color indexed="81"/>
            <rFont val="Tahoma"/>
            <family val="2"/>
          </rPr>
          <t>Se diligencia el organismo  encargado de la elaboración del indicador.</t>
        </r>
      </text>
    </comment>
    <comment ref="B54" authorId="2">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text>
        <r>
          <rPr>
            <sz val="9"/>
            <color indexed="81"/>
            <rFont val="Tahoma"/>
            <family val="2"/>
          </rPr>
          <t>Se diligencia la fecha en que formula el indicador.</t>
        </r>
      </text>
    </comment>
    <comment ref="H55" authorId="2">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<sst xmlns="http://schemas.openxmlformats.org/spreadsheetml/2006/main" count="145" uniqueCount="131">
  <si>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</si>
  <si>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</si>
  <si>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</si>
  <si>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</si>
  <si>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</si>
  <si>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</si>
  <si>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</si>
  <si>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</si>
  <si>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</si>
  <si>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</si>
  <si>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</si>
  <si>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</si>
  <si>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</si>
  <si>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</si>
  <si>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</si>
  <si>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</si>
  <si>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</si>
  <si>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</si>
  <si>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</si>
  <si>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</si>
  <si>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</si>
  <si>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</si>
  <si>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</si>
  <si>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</si>
  <si>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</si>
  <si>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</si>
  <si>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</si>
  <si>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</si>
  <si>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</si>
  <si>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</si>
  <si>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</si>
  <si>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</si>
  <si>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</si>
  <si>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</si>
  <si>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</si>
  <si>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</si>
  <si>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</si>
  <si>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</si>
  <si>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</si>
  <si>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</si>
  <si>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</si>
  <si>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</si>
  <si>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</si>
  <si>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</si>
  <si>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</si>
  <si>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</si>
  <si>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</si>
  <si>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 de Cumplimiento de la meta</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</si>
  <si>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</si>
  <si>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</si>
  <si>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</si>
  <si>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</si>
  <si>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</si>
  <si>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</si>
  <si>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</si>
  <si>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</si>
  <si>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</si>
  <si>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</si>
  <si>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</si>
  <si>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</si>
  <si>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</si>
  <si>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</si>
  <si>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</si>
  <si>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</si>
  <si>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</si>
  <si>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</si>
  <si>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</si>
  <si>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</si>
  <si>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</si>
  <si>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</si>
  <si>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</si>
  <si>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</si>
  <si>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</si>
  <si>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</si>
  <si>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</si>
  <si>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</si>
  <si>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</si>
  <si>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</si>
  <si>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</si>
  <si>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</si>
  <si>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</si>
  <si>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</si>
  <si>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</si>
  <si>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</si>
  <si>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</si>
  <si>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</si>
  <si>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</si>
  <si>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</si>
  <si>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</si>
  <si>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</si>
  <si>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</si>
  <si>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</si>
  <si>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</si>
  <si>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</si>
  <si>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</si>
  <si>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</si>
  <si>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</si>
  <si>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X</t>
  </si>
  <si>
    <t>Gerencia pública basada en resultados y la defensa de lo público</t>
  </si>
  <si>
    <t>Información de calidad para la planificación territorial</t>
  </si>
  <si>
    <t>MAHP03.01.02.18.P09</t>
  </si>
  <si>
    <t>(V1/V2)*100</t>
  </si>
  <si>
    <t>Municipal</t>
  </si>
  <si>
    <t>Trimestral</t>
  </si>
  <si>
    <t>Departamento Administrativo de Hacienda</t>
  </si>
  <si>
    <t>Cali Amable y Sostenible</t>
  </si>
  <si>
    <t>2016</t>
  </si>
  <si>
    <t>Número</t>
  </si>
  <si>
    <t>Anual</t>
  </si>
  <si>
    <t xml:space="preserve">Cumplimiento satisfactorio  &gt; 90% Cumplimiento medio    Entre 70% y 90% Cumplimiento crítico  &lt; 70%
</t>
  </si>
  <si>
    <t>abril 6 de 2018</t>
  </si>
  <si>
    <t>El resultado de este indicador lo podemos visualizar al finalizar el año ya que nuestro plan Anual de Gestión Tributaria, está proyectado para que el proceso tributario finalice con la totalidad de las metas en un estado o en su efecto el expediente quede en un acto de trámite el cual culmina hasta el mes de Marzo de 2019.
Así las cosas,  se compara la efectividad de la Fiscalización respecto a los contribuyentes seleccionados en la vigencia 2017 frente a las Declaraciones ICA presentadas  hasta el mes de Abril de 2018 de estos mismos contribuyentes.
Por lo anteriormente expuesto, el resultado de este indicador lo podemos generar en el mes de Mayo de 2018.</t>
  </si>
  <si>
    <t>satisfactorio</t>
  </si>
  <si>
    <t>medio</t>
  </si>
  <si>
    <t>critico</t>
  </si>
  <si>
    <t xml:space="preserve">No aplica </t>
  </si>
  <si>
    <t>No aplica</t>
  </si>
  <si>
    <t>Gestion Hacienda Pública MAHP03</t>
  </si>
  <si>
    <t>Gestion Tributaria MAHP03.01</t>
  </si>
  <si>
    <t>Fiscalizacion  MAHP03.01.02</t>
  </si>
  <si>
    <t>50% Anual</t>
  </si>
  <si>
    <t>Cruces de la bases exogenas entregadas por otras entidades y  las endogenas entregadas por el proceso de gestión Catastral y el proceso de gestion tributaria.</t>
  </si>
  <si>
    <t xml:space="preserve">Determinar el cumplimiento de las obligaciones tributarias de ICA de los Contribuyentes fiscalizados e identificados como omisos o inexactos en la siguiente vigencia </t>
  </si>
  <si>
    <t xml:space="preserve">V1=Número de contribuyentes que presentaron y/o pago de la declaración de ICA en el año gravable siguiente a la fiscalización </t>
  </si>
  <si>
    <t xml:space="preserve">Verificar el cumplimiento de las obligaciones tributarias de ICA en la siguiente vigencia de los contribuyentes fiscalizados e identificados como inexactos                                                                                                                                                                                                                                                                                                                                                                                                                                                                                                                                                                                                                                                                                                                                                                                                                                                                                        </t>
  </si>
  <si>
    <t>Contribuyentes inexactos:  son aquellos contribuyentes responsables de un impuesto que su declaración tributaria proporcionan datos o factores falso, o equvicados, que derivan en un menor impuesto a pagar.
Indicios de inexactitud: Inconsistencias identificadas en cada declaración que den un menor valos a pagar formal o sustancial</t>
  </si>
  <si>
    <t>V2=Número total de contribuyentes fiscalizados de ICA e identificados como inexactos en el año gravable fiscalizado</t>
  </si>
  <si>
    <t>Cali Progresa Contigo 2016 - 2019</t>
  </si>
  <si>
    <t>Jefe de Oficina Técnica  Operativa de Fiscalización y Determinación de Rentas, Lider del Subproceso Proceso.</t>
  </si>
  <si>
    <t>Diciembre 20 2018</t>
  </si>
  <si>
    <t xml:space="preserve">MAHP03.01.18.FT13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</si>
</sst>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00\ &quot;€&quot;_-;\-* #,##0.00\ &quot;€&quot;_-;_-* &quot;-&quot;??\ &quot;€&quot;_-;_-@_-"/>
    <numFmt numFmtId="165" formatCode="0.0%"/>
    <numFmt numFmtId="166" formatCode="0.0"/>
  </numFmts>
  <fonts count="32"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
      <sz val="8"/>
      <name val="Arial"/>
      <family val="2"/>
    </font>
    <font>
      <sz val="8"/>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221">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0" fontId="31" fillId="0" borderId="0" xfId="0" applyFont="1" applyAlignment="1">
      <alignment vertical="center"/>
    </xf>
    <xf numFmtId="0" fontId="31" fillId="0" borderId="0" xfId="0" applyFont="1" applyAlignment="1">
      <alignment horizontal="left" vertical="center"/>
    </xf>
    <xf numFmtId="0" fontId="31" fillId="0" borderId="0" xfId="0" applyFont="1" applyAlignment="1">
      <alignment horizontal="justify" vertical="center" wrapText="1"/>
    </xf>
    <xf numFmtId="3" fontId="1" fillId="7" borderId="51" xfId="0" applyNumberFormat="1" applyFont="1" applyFill="1" applyBorder="1" applyAlignment="1">
      <alignment horizontal="center" vertical="center" wrapText="1"/>
    </xf>
    <xf numFmtId="3" fontId="1" fillId="7" borderId="46" xfId="0" applyNumberFormat="1" applyFont="1" applyFill="1" applyBorder="1" applyAlignment="1">
      <alignment horizontal="center" vertical="center" wrapText="1"/>
    </xf>
    <xf numFmtId="1" fontId="1" fillId="7" borderId="52" xfId="0" applyNumberFormat="1" applyFont="1" applyFill="1" applyBorder="1" applyAlignment="1">
      <alignment vertical="center"/>
    </xf>
    <xf numFmtId="1" fontId="1" fillId="7" borderId="53" xfId="0" applyNumberFormat="1" applyFont="1" applyFill="1" applyBorder="1" applyAlignment="1">
      <alignment vertical="center"/>
    </xf>
    <xf numFmtId="1" fontId="1" fillId="7" borderId="51" xfId="0" applyNumberFormat="1" applyFont="1" applyFill="1" applyBorder="1" applyAlignment="1">
      <alignment vertical="center"/>
    </xf>
    <xf numFmtId="165" fontId="7" fillId="0" borderId="51" xfId="1" applyNumberFormat="1" applyFont="1" applyBorder="1" applyAlignment="1">
      <alignment horizontal="center" vertical="center"/>
    </xf>
    <xf numFmtId="165" fontId="7" fillId="0" borderId="46" xfId="1" applyNumberFormat="1" applyFont="1" applyBorder="1" applyAlignment="1">
      <alignment horizontal="center" vertical="center"/>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7" fillId="0" borderId="15" xfId="0" applyFont="1" applyBorder="1" applyAlignment="1" applyProtection="1">
      <alignment horizontal="left" vertical="center" wrapText="1"/>
      <protection locked="0"/>
    </xf>
    <xf numFmtId="0" fontId="7" fillId="0" borderId="31" xfId="0" applyFont="1" applyBorder="1" applyAlignment="1" applyProtection="1">
      <alignment horizontal="left" vertical="center" wrapText="1"/>
      <protection locked="0"/>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1" fillId="0" borderId="27"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7" fillId="2" borderId="27" xfId="0" applyFont="1" applyFill="1" applyBorder="1" applyAlignment="1" applyProtection="1">
      <alignment horizontal="left" vertical="top" wrapText="1"/>
      <protection locked="0"/>
    </xf>
    <xf numFmtId="0" fontId="7" fillId="2" borderId="10" xfId="0" applyFont="1" applyFill="1" applyBorder="1" applyAlignment="1" applyProtection="1">
      <alignment horizontal="left" vertical="top" wrapText="1"/>
      <protection locked="0"/>
    </xf>
    <xf numFmtId="0" fontId="7" fillId="2" borderId="11" xfId="0" applyFont="1" applyFill="1" applyBorder="1" applyAlignment="1" applyProtection="1">
      <alignment horizontal="left" vertical="top" wrapText="1"/>
      <protection locked="0"/>
    </xf>
    <xf numFmtId="0" fontId="7" fillId="0" borderId="27" xfId="0" applyNumberFormat="1" applyFont="1" applyBorder="1" applyAlignment="1" applyProtection="1">
      <alignment horizontal="left" vertical="center" wrapText="1"/>
      <protection locked="0"/>
    </xf>
    <xf numFmtId="0" fontId="7" fillId="0" borderId="10" xfId="0" applyNumberFormat="1" applyFont="1" applyBorder="1" applyAlignment="1" applyProtection="1">
      <alignment horizontal="left" vertical="center" wrapText="1"/>
      <protection locked="0"/>
    </xf>
    <xf numFmtId="0" fontId="7" fillId="0" borderId="11" xfId="0" applyNumberFormat="1" applyFont="1" applyBorder="1" applyAlignment="1" applyProtection="1">
      <alignment horizontal="left" vertical="center" wrapText="1"/>
      <protection locked="0"/>
    </xf>
    <xf numFmtId="0" fontId="7" fillId="0" borderId="27"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7" fillId="0" borderId="11" xfId="0" applyFont="1" applyBorder="1" applyAlignment="1" applyProtection="1">
      <alignment vertical="center" wrapText="1"/>
      <protection locked="0"/>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0" borderId="27" xfId="0" applyFont="1" applyFill="1" applyBorder="1" applyAlignment="1" applyProtection="1">
      <alignment horizontal="left" vertical="center"/>
    </xf>
    <xf numFmtId="0" fontId="5" fillId="0" borderId="10" xfId="0" applyFont="1" applyFill="1" applyBorder="1" applyAlignment="1" applyProtection="1">
      <alignment horizontal="left" vertical="center"/>
    </xf>
    <xf numFmtId="0" fontId="5" fillId="0" borderId="28" xfId="0" applyFont="1" applyFill="1" applyBorder="1" applyAlignment="1" applyProtection="1">
      <alignment horizontal="left" vertical="center"/>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49" fontId="7" fillId="0" borderId="52" xfId="1" applyNumberFormat="1" applyFont="1" applyBorder="1" applyAlignment="1">
      <alignment horizontal="center" vertical="center"/>
    </xf>
    <xf numFmtId="49" fontId="7" fillId="0" borderId="53" xfId="1" applyNumberFormat="1" applyFont="1" applyBorder="1" applyAlignment="1">
      <alignment horizontal="center" vertical="center"/>
    </xf>
    <xf numFmtId="49" fontId="7" fillId="0" borderId="51" xfId="1" applyNumberFormat="1" applyFont="1" applyBorder="1" applyAlignment="1">
      <alignment horizontal="center" vertical="center"/>
    </xf>
    <xf numFmtId="9" fontId="7" fillId="0" borderId="52" xfId="1" applyFont="1" applyBorder="1" applyAlignment="1">
      <alignment horizontal="center" vertical="center"/>
    </xf>
    <xf numFmtId="9" fontId="7" fillId="0" borderId="53" xfId="1" applyFont="1" applyBorder="1" applyAlignment="1">
      <alignment horizontal="center" vertical="center"/>
    </xf>
    <xf numFmtId="9" fontId="7" fillId="0" borderId="51" xfId="1" applyFont="1" applyBorder="1" applyAlignment="1">
      <alignment horizontal="center" vertical="center"/>
    </xf>
    <xf numFmtId="0" fontId="30" fillId="0" borderId="52" xfId="0" applyFont="1" applyBorder="1" applyAlignment="1">
      <alignment horizontal="center" vertical="center" wrapText="1"/>
    </xf>
    <xf numFmtId="0" fontId="30" fillId="0" borderId="53" xfId="0" applyFont="1" applyBorder="1" applyAlignment="1">
      <alignment horizontal="center" vertical="center" wrapText="1"/>
    </xf>
    <xf numFmtId="0" fontId="30" fillId="0" borderId="51" xfId="0" applyFont="1" applyBorder="1" applyAlignment="1">
      <alignment horizontal="center" vertical="center" wrapText="1"/>
    </xf>
  </cellXfs>
  <cellStyles count="12">
    <cellStyle name="Euro" xfId="4"/>
    <cellStyle name="Millares 2" xfId="3"/>
    <cellStyle name="Normal" xfId="0" builtinId="0"/>
    <cellStyle name="Normal 2" xfId="2"/>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19">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208671744"/>
        <c:axId val="191328768"/>
      </c:barChart>
      <c:catAx>
        <c:axId val="208671744"/>
        <c:scaling>
          <c:orientation val="minMax"/>
        </c:scaling>
        <c:delete val="0"/>
        <c:axPos val="b"/>
        <c:numFmt formatCode="General" sourceLinked="1"/>
        <c:majorTickMark val="out"/>
        <c:minorTickMark val="none"/>
        <c:tickLblPos val="nextTo"/>
        <c:txPr>
          <a:bodyPr rot="0" vert="horz"/>
          <a:lstStyle/>
          <a:p>
            <a:pPr>
              <a:defRPr/>
            </a:pPr>
            <a:endParaRPr lang="es-CO"/>
          </a:p>
        </c:txPr>
        <c:crossAx val="191328768"/>
        <c:crosses val="autoZero"/>
        <c:auto val="1"/>
        <c:lblAlgn val="ctr"/>
        <c:lblOffset val="100"/>
        <c:noMultiLvlLbl val="0"/>
      </c:catAx>
      <c:valAx>
        <c:axId val="191328768"/>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208671744"/>
        <c:crosses val="autoZero"/>
        <c:crossBetween val="between"/>
        <c:majorUnit val="0.1"/>
        <c:minorUnit val="2.0000000000000011E-2"/>
      </c:valAx>
    </c:plotArea>
    <c:plotVisOnly val="1"/>
    <c:dispBlanksAs val="gap"/>
    <c:showDLblsOverMax val="0"/>
  </c:chart>
  <c:printSettings>
    <c:headerFooter/>
    <c:pageMargins b="0.75000000000000611" l="0.70000000000000062" r="0.70000000000000062" t="0.7500000000000061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36"/>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xmlns:c16r2="http://schemas.microsoft.com/office/drawing/2015/06/char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208712192"/>
        <c:axId val="191334080"/>
      </c:lineChart>
      <c:catAx>
        <c:axId val="208712192"/>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191334080"/>
        <c:crosses val="autoZero"/>
        <c:auto val="1"/>
        <c:lblAlgn val="ctr"/>
        <c:lblOffset val="100"/>
        <c:noMultiLvlLbl val="0"/>
      </c:catAx>
      <c:valAx>
        <c:axId val="191334080"/>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208712192"/>
        <c:crosses val="autoZero"/>
        <c:crossBetween val="between"/>
      </c:valAx>
    </c:plotArea>
    <c:legend>
      <c:legendPos val="b"/>
      <c:layout>
        <c:manualLayout>
          <c:xMode val="edge"/>
          <c:yMode val="edge"/>
          <c:x val="0.19514981732811038"/>
          <c:y val="0.92206173614801534"/>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422" l="0.70000000000000062" r="0.70000000000000062" t="0.750000000000004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812E-2"/>
          <c:y val="0.16086462676161636"/>
          <c:w val="0.8542015415493881"/>
          <c:h val="0.72380413529237053"/>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Seguimiento'!$C$13:$C$16</c:f>
              <c:strCache>
                <c:ptCount val="1"/>
                <c:pt idx="0">
                  <c:v>Anual</c:v>
                </c:pt>
              </c:strCache>
            </c:strRef>
          </c:cat>
          <c:val>
            <c:numRef>
              <c:f>'Ficha T Seguimiento'!$D$13:$D$16</c:f>
              <c:numCache>
                <c:formatCode>0.0%</c:formatCode>
                <c:ptCount val="4"/>
                <c:pt idx="0">
                  <c:v>0.125</c:v>
                </c:pt>
                <c:pt idx="1">
                  <c:v>0.375</c:v>
                </c:pt>
                <c:pt idx="2">
                  <c:v>0.375</c:v>
                </c:pt>
                <c:pt idx="3">
                  <c:v>0.125</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Seguimiento'!$C$13:$C$16</c:f>
              <c:strCache>
                <c:ptCount val="1"/>
                <c:pt idx="0">
                  <c:v>Anual</c:v>
                </c:pt>
              </c:strCache>
            </c:strRef>
          </c:cat>
          <c:val>
            <c:numRef>
              <c:f>'Ficha T Seguimiento'!$G$13:$G$16</c:f>
              <c:numCache>
                <c:formatCode>0%</c:formatCode>
                <c:ptCount val="4"/>
                <c:pt idx="0">
                  <c:v>0.125</c:v>
                </c:pt>
                <c:pt idx="1">
                  <c:v>0.37666666666666665</c:v>
                </c:pt>
                <c:pt idx="2">
                  <c:v>0</c:v>
                </c:pt>
                <c:pt idx="3">
                  <c:v>0</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217337856"/>
        <c:axId val="212412672"/>
      </c:barChart>
      <c:catAx>
        <c:axId val="217337856"/>
        <c:scaling>
          <c:orientation val="minMax"/>
        </c:scaling>
        <c:delete val="0"/>
        <c:axPos val="b"/>
        <c:numFmt formatCode="General" sourceLinked="1"/>
        <c:majorTickMark val="none"/>
        <c:minorTickMark val="none"/>
        <c:tickLblPos val="nextTo"/>
        <c:txPr>
          <a:bodyPr/>
          <a:lstStyle/>
          <a:p>
            <a:pPr>
              <a:defRPr sz="1100"/>
            </a:pPr>
            <a:endParaRPr lang="es-CO"/>
          </a:p>
        </c:txPr>
        <c:crossAx val="212412672"/>
        <c:crosses val="autoZero"/>
        <c:auto val="1"/>
        <c:lblAlgn val="ctr"/>
        <c:lblOffset val="100"/>
        <c:noMultiLvlLbl val="0"/>
      </c:catAx>
      <c:valAx>
        <c:axId val="212412672"/>
        <c:scaling>
          <c:orientation val="minMax"/>
        </c:scaling>
        <c:delete val="0"/>
        <c:axPos val="l"/>
        <c:majorGridlines/>
        <c:numFmt formatCode="0.0%" sourceLinked="1"/>
        <c:majorTickMark val="none"/>
        <c:minorTickMark val="none"/>
        <c:tickLblPos val="nextTo"/>
        <c:txPr>
          <a:bodyPr/>
          <a:lstStyle/>
          <a:p>
            <a:pPr>
              <a:defRPr sz="1050"/>
            </a:pPr>
            <a:endParaRPr lang="es-CO"/>
          </a:p>
        </c:txPr>
        <c:crossAx val="217337856"/>
        <c:crosses val="autoZero"/>
        <c:crossBetween val="between"/>
      </c:valAx>
    </c:plotArea>
    <c:legend>
      <c:legendPos val="b"/>
      <c:layout>
        <c:manualLayout>
          <c:xMode val="edge"/>
          <c:yMode val="edge"/>
          <c:x val="0.89768444555290317"/>
          <c:y val="0.25742959705741592"/>
          <c:w val="9.2715478438498367E-2"/>
          <c:h val="0.40383156808727211"/>
        </c:manualLayout>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xmlns="" id="{00000000-0008-0000-0000-000002000000}"/>
            </a:ext>
          </a:extLst>
        </xdr:cNvPr>
        <xdr:cNvGrpSpPr>
          <a:grpSpLocks/>
        </xdr:cNvGrpSpPr>
      </xdr:nvGrpSpPr>
      <xdr:grpSpPr bwMode="auto">
        <a:xfrm>
          <a:off x="372495" y="176894"/>
          <a:ext cx="10024722" cy="1695450"/>
          <a:chOff x="596900" y="2852737"/>
          <a:chExt cx="7950200" cy="1152527"/>
        </a:xfrm>
      </xdr:grpSpPr>
      <xdr:grpSp>
        <xdr:nvGrpSpPr>
          <xdr:cNvPr id="3" name="37 Grupo">
            <a:extLst>
              <a:ext uri="{FF2B5EF4-FFF2-40B4-BE49-F238E27FC236}">
                <a16:creationId xmlns:a16="http://schemas.microsoft.com/office/drawing/2014/main" xmlns=""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xmlns=""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xmlns="" id="{00000000-0008-0000-0100-000004000000}"/>
            </a:ext>
          </a:extLst>
        </xdr:cNvPr>
        <xdr:cNvGrpSpPr>
          <a:grpSpLocks/>
        </xdr:cNvGrpSpPr>
      </xdr:nvGrpSpPr>
      <xdr:grpSpPr bwMode="auto">
        <a:xfrm>
          <a:off x="23814" y="0"/>
          <a:ext cx="10753724" cy="1488281"/>
          <a:chOff x="596900" y="2852737"/>
          <a:chExt cx="7950200" cy="1152527"/>
        </a:xfrm>
      </xdr:grpSpPr>
      <xdr:grpSp>
        <xdr:nvGrpSpPr>
          <xdr:cNvPr id="5" name="37 Grupo">
            <a:extLst>
              <a:ext uri="{FF2B5EF4-FFF2-40B4-BE49-F238E27FC236}">
                <a16:creationId xmlns:a16="http://schemas.microsoft.com/office/drawing/2014/main" xmlns=""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xmlns=""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xmlns=""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xmlns=""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xmlns=""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xmlns=""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xmlns=""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xmlns=""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xmlns=""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xmlns=""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xmlns="" id="{00000000-0008-0000-0200-000002000000}"/>
            </a:ext>
          </a:extLst>
        </xdr:cNvPr>
        <xdr:cNvGrpSpPr>
          <a:grpSpLocks/>
        </xdr:cNvGrpSpPr>
      </xdr:nvGrpSpPr>
      <xdr:grpSpPr bwMode="auto">
        <a:xfrm>
          <a:off x="361950" y="381000"/>
          <a:ext cx="11058525" cy="1304925"/>
          <a:chOff x="596900" y="2852737"/>
          <a:chExt cx="7950200" cy="1152527"/>
        </a:xfrm>
      </xdr:grpSpPr>
      <xdr:grpSp>
        <xdr:nvGrpSpPr>
          <xdr:cNvPr id="3" name="37 Grupo">
            <a:extLst>
              <a:ext uri="{FF2B5EF4-FFF2-40B4-BE49-F238E27FC236}">
                <a16:creationId xmlns:a16="http://schemas.microsoft.com/office/drawing/2014/main" xmlns=""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xmlns=""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xmlns=""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17</xdr:row>
      <xdr:rowOff>63500</xdr:rowOff>
    </xdr:from>
    <xdr:to>
      <xdr:col>10</xdr:col>
      <xdr:colOff>1269999</xdr:colOff>
      <xdr:row>37</xdr:row>
      <xdr:rowOff>63499</xdr:rowOff>
    </xdr:to>
    <xdr:graphicFrame macro="">
      <xdr:nvGraphicFramePr>
        <xdr:cNvPr id="13" name="12 Gráfico">
          <a:extLst>
            <a:ext uri="{FF2B5EF4-FFF2-40B4-BE49-F238E27FC236}">
              <a16:creationId xmlns:a16="http://schemas.microsoft.com/office/drawing/2014/main" xmlns=""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57"/>
  <sheetViews>
    <sheetView showGridLines="0" tabSelected="1" zoomScaleNormal="100"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40.85546875" style="95" customWidth="1"/>
    <col min="15" max="16384" width="12.28515625" style="1"/>
  </cols>
  <sheetData>
    <row r="1" spans="2:13" ht="15.75" thickBot="1" x14ac:dyDescent="0.3"/>
    <row r="2" spans="2:13" x14ac:dyDescent="0.25">
      <c r="B2" s="167"/>
      <c r="C2" s="168"/>
      <c r="D2" s="168"/>
      <c r="E2" s="168"/>
      <c r="F2" s="168"/>
      <c r="G2" s="168"/>
      <c r="H2" s="168"/>
      <c r="I2" s="168"/>
      <c r="J2" s="168"/>
      <c r="K2" s="168"/>
      <c r="L2" s="168"/>
      <c r="M2" s="169"/>
    </row>
    <row r="3" spans="2:13" x14ac:dyDescent="0.25">
      <c r="B3" s="170"/>
      <c r="C3" s="171"/>
      <c r="D3" s="171"/>
      <c r="E3" s="171"/>
      <c r="F3" s="171"/>
      <c r="G3" s="171"/>
      <c r="H3" s="171"/>
      <c r="I3" s="171"/>
      <c r="J3" s="171"/>
      <c r="K3" s="171"/>
      <c r="L3" s="171"/>
      <c r="M3" s="172"/>
    </row>
    <row r="4" spans="2:13" x14ac:dyDescent="0.25">
      <c r="B4" s="170"/>
      <c r="C4" s="171"/>
      <c r="D4" s="171"/>
      <c r="E4" s="171"/>
      <c r="F4" s="171"/>
      <c r="G4" s="171"/>
      <c r="H4" s="171"/>
      <c r="I4" s="171"/>
      <c r="J4" s="171"/>
      <c r="K4" s="171"/>
      <c r="L4" s="171"/>
      <c r="M4" s="172"/>
    </row>
    <row r="5" spans="2:13" x14ac:dyDescent="0.25">
      <c r="B5" s="170"/>
      <c r="C5" s="171"/>
      <c r="D5" s="171"/>
      <c r="E5" s="171"/>
      <c r="F5" s="171"/>
      <c r="G5" s="171"/>
      <c r="H5" s="171"/>
      <c r="I5" s="171"/>
      <c r="J5" s="171"/>
      <c r="K5" s="171"/>
      <c r="L5" s="171"/>
      <c r="M5" s="172"/>
    </row>
    <row r="6" spans="2:13" x14ac:dyDescent="0.25">
      <c r="B6" s="170"/>
      <c r="C6" s="171"/>
      <c r="D6" s="171"/>
      <c r="E6" s="171"/>
      <c r="F6" s="171"/>
      <c r="G6" s="171"/>
      <c r="H6" s="171"/>
      <c r="I6" s="171"/>
      <c r="J6" s="171"/>
      <c r="K6" s="171"/>
      <c r="L6" s="171"/>
      <c r="M6" s="172"/>
    </row>
    <row r="7" spans="2:13" x14ac:dyDescent="0.25">
      <c r="B7" s="170"/>
      <c r="C7" s="171"/>
      <c r="D7" s="171"/>
      <c r="E7" s="171"/>
      <c r="F7" s="171"/>
      <c r="G7" s="171"/>
      <c r="H7" s="171"/>
      <c r="I7" s="171"/>
      <c r="J7" s="171"/>
      <c r="K7" s="171"/>
      <c r="L7" s="171"/>
      <c r="M7" s="172"/>
    </row>
    <row r="8" spans="2:13" x14ac:dyDescent="0.25">
      <c r="B8" s="170"/>
      <c r="C8" s="171"/>
      <c r="D8" s="171"/>
      <c r="E8" s="171"/>
      <c r="F8" s="171"/>
      <c r="G8" s="171"/>
      <c r="H8" s="171"/>
      <c r="I8" s="171"/>
      <c r="J8" s="171"/>
      <c r="K8" s="171"/>
      <c r="L8" s="171"/>
      <c r="M8" s="172"/>
    </row>
    <row r="9" spans="2:13" x14ac:dyDescent="0.25">
      <c r="B9" s="170"/>
      <c r="C9" s="171"/>
      <c r="D9" s="171"/>
      <c r="E9" s="171"/>
      <c r="F9" s="171"/>
      <c r="G9" s="171"/>
      <c r="H9" s="171"/>
      <c r="I9" s="171"/>
      <c r="J9" s="171"/>
      <c r="K9" s="171"/>
      <c r="L9" s="171"/>
      <c r="M9" s="172"/>
    </row>
    <row r="10" spans="2:13" ht="15.75" thickBot="1" x14ac:dyDescent="0.3">
      <c r="B10" s="173"/>
      <c r="C10" s="174"/>
      <c r="D10" s="174"/>
      <c r="E10" s="174"/>
      <c r="F10" s="174"/>
      <c r="G10" s="174"/>
      <c r="H10" s="174"/>
      <c r="I10" s="174"/>
      <c r="J10" s="174"/>
      <c r="K10" s="174"/>
      <c r="L10" s="174"/>
      <c r="M10" s="175"/>
    </row>
    <row r="11" spans="2:13" ht="12.75" customHeight="1" x14ac:dyDescent="0.25">
      <c r="B11" s="2"/>
      <c r="C11" s="3"/>
      <c r="D11" s="3"/>
      <c r="E11" s="3"/>
      <c r="F11" s="4"/>
      <c r="G11" s="3"/>
      <c r="H11" s="3"/>
      <c r="I11" s="3"/>
      <c r="J11" s="3"/>
      <c r="K11" s="3"/>
      <c r="L11" s="3"/>
      <c r="M11" s="5"/>
    </row>
    <row r="12" spans="2:13" ht="23.25" customHeight="1" x14ac:dyDescent="0.25">
      <c r="B12" s="176" t="s">
        <v>0</v>
      </c>
      <c r="C12" s="177"/>
      <c r="D12" s="177"/>
      <c r="E12" s="177"/>
      <c r="F12" s="177"/>
      <c r="G12" s="177"/>
      <c r="H12" s="177"/>
      <c r="I12" s="177"/>
      <c r="J12" s="177"/>
      <c r="K12" s="177"/>
      <c r="L12" s="177"/>
      <c r="M12" s="178"/>
    </row>
    <row r="13" spans="2:13" ht="15.75" customHeight="1" x14ac:dyDescent="0.25">
      <c r="B13" s="6"/>
      <c r="C13" s="7"/>
      <c r="D13" s="8"/>
      <c r="E13" s="8"/>
      <c r="F13" s="7"/>
      <c r="G13" s="7"/>
      <c r="H13" s="7"/>
      <c r="I13" s="8"/>
      <c r="J13" s="8"/>
      <c r="K13" s="7"/>
      <c r="L13" s="7"/>
      <c r="M13" s="9"/>
    </row>
    <row r="14" spans="2:13" ht="12.75" customHeight="1" x14ac:dyDescent="0.25">
      <c r="B14" s="179" t="s">
        <v>1</v>
      </c>
      <c r="C14" s="180"/>
      <c r="D14" s="10"/>
      <c r="E14" s="10"/>
      <c r="F14" s="181" t="s">
        <v>50</v>
      </c>
      <c r="G14" s="181"/>
      <c r="H14" s="181"/>
      <c r="I14" s="10"/>
      <c r="J14" s="10"/>
      <c r="K14" s="181" t="s">
        <v>2</v>
      </c>
      <c r="L14" s="181"/>
      <c r="M14" s="11"/>
    </row>
    <row r="15" spans="2:13" ht="12.75" customHeight="1" x14ac:dyDescent="0.25">
      <c r="B15" s="179"/>
      <c r="C15" s="180"/>
      <c r="D15" s="10"/>
      <c r="E15" s="10"/>
      <c r="F15" s="181"/>
      <c r="G15" s="181"/>
      <c r="H15" s="181"/>
      <c r="I15" s="10"/>
      <c r="J15" s="10"/>
      <c r="K15" s="181"/>
      <c r="L15" s="181"/>
      <c r="M15" s="11"/>
    </row>
    <row r="16" spans="2:13" ht="14.25" customHeight="1" x14ac:dyDescent="0.25">
      <c r="B16" s="12" t="s">
        <v>3</v>
      </c>
      <c r="C16" s="13"/>
      <c r="D16" s="14"/>
      <c r="E16" s="14"/>
      <c r="F16" s="28" t="s">
        <v>42</v>
      </c>
      <c r="G16" s="182"/>
      <c r="H16" s="182"/>
      <c r="I16" s="14"/>
      <c r="J16" s="10"/>
      <c r="K16" s="183" t="s">
        <v>130</v>
      </c>
      <c r="L16" s="184"/>
      <c r="M16" s="11"/>
    </row>
    <row r="17" spans="2:13" x14ac:dyDescent="0.25">
      <c r="B17" s="12" t="s">
        <v>4</v>
      </c>
      <c r="C17" s="13" t="s">
        <v>97</v>
      </c>
      <c r="D17" s="14"/>
      <c r="E17" s="14"/>
      <c r="F17" s="28" t="s">
        <v>43</v>
      </c>
      <c r="G17" s="182"/>
      <c r="H17" s="182"/>
      <c r="I17" s="14"/>
      <c r="J17" s="10"/>
      <c r="K17" s="185"/>
      <c r="L17" s="186"/>
      <c r="M17" s="11"/>
    </row>
    <row r="18" spans="2:13" x14ac:dyDescent="0.25">
      <c r="B18" s="12" t="s">
        <v>5</v>
      </c>
      <c r="C18" s="13"/>
      <c r="D18" s="14"/>
      <c r="E18" s="14"/>
      <c r="F18" s="28" t="s">
        <v>44</v>
      </c>
      <c r="G18" s="182" t="s">
        <v>97</v>
      </c>
      <c r="H18" s="182"/>
      <c r="I18" s="14"/>
      <c r="J18" s="10"/>
      <c r="K18" s="187"/>
      <c r="L18" s="188"/>
      <c r="M18" s="11"/>
    </row>
    <row r="19" spans="2:13" x14ac:dyDescent="0.25">
      <c r="B19" s="12" t="s">
        <v>41</v>
      </c>
      <c r="C19" s="13"/>
      <c r="D19" s="14"/>
      <c r="E19" s="14"/>
      <c r="F19" s="28" t="s">
        <v>40</v>
      </c>
      <c r="G19" s="182"/>
      <c r="H19" s="182"/>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89" t="s">
        <v>6</v>
      </c>
      <c r="C21" s="190"/>
      <c r="D21" s="190"/>
      <c r="E21" s="190"/>
      <c r="F21" s="190"/>
      <c r="G21" s="190"/>
      <c r="H21" s="190"/>
      <c r="I21" s="190"/>
      <c r="J21" s="190"/>
      <c r="K21" s="190"/>
      <c r="L21" s="190"/>
      <c r="M21" s="191"/>
    </row>
    <row r="22" spans="2:13" ht="14.25" customHeight="1" x14ac:dyDescent="0.25">
      <c r="B22" s="192"/>
      <c r="C22" s="193"/>
      <c r="D22" s="193"/>
      <c r="E22" s="193"/>
      <c r="F22" s="193"/>
      <c r="G22" s="193"/>
      <c r="H22" s="193"/>
      <c r="I22" s="193"/>
      <c r="J22" s="193"/>
      <c r="K22" s="193"/>
      <c r="L22" s="193"/>
      <c r="M22" s="194"/>
    </row>
    <row r="23" spans="2:13" ht="21" customHeight="1" x14ac:dyDescent="0.25">
      <c r="B23" s="164" t="s">
        <v>81</v>
      </c>
      <c r="C23" s="151" t="s">
        <v>7</v>
      </c>
      <c r="D23" s="152"/>
      <c r="E23" s="152"/>
      <c r="F23" s="153"/>
      <c r="G23" s="154" t="s">
        <v>127</v>
      </c>
      <c r="H23" s="155"/>
      <c r="I23" s="155"/>
      <c r="J23" s="155"/>
      <c r="K23" s="155"/>
      <c r="L23" s="155"/>
      <c r="M23" s="156"/>
    </row>
    <row r="24" spans="2:13" ht="20.100000000000001" customHeight="1" x14ac:dyDescent="0.25">
      <c r="B24" s="165"/>
      <c r="C24" s="195" t="s">
        <v>8</v>
      </c>
      <c r="D24" s="196"/>
      <c r="E24" s="196"/>
      <c r="F24" s="197"/>
      <c r="G24" s="154" t="s">
        <v>105</v>
      </c>
      <c r="H24" s="155"/>
      <c r="I24" s="155"/>
      <c r="J24" s="155"/>
      <c r="K24" s="155"/>
      <c r="L24" s="155"/>
      <c r="M24" s="156"/>
    </row>
    <row r="25" spans="2:13" ht="20.100000000000001" customHeight="1" x14ac:dyDescent="0.25">
      <c r="B25" s="165"/>
      <c r="C25" s="151" t="s">
        <v>9</v>
      </c>
      <c r="D25" s="152"/>
      <c r="E25" s="152"/>
      <c r="F25" s="153"/>
      <c r="G25" s="154" t="s">
        <v>98</v>
      </c>
      <c r="H25" s="155"/>
      <c r="I25" s="155"/>
      <c r="J25" s="155"/>
      <c r="K25" s="155"/>
      <c r="L25" s="155"/>
      <c r="M25" s="156"/>
    </row>
    <row r="26" spans="2:13" ht="20.100000000000001" customHeight="1" x14ac:dyDescent="0.25">
      <c r="B26" s="165"/>
      <c r="C26" s="151" t="s">
        <v>10</v>
      </c>
      <c r="D26" s="152"/>
      <c r="E26" s="152"/>
      <c r="F26" s="153"/>
      <c r="G26" s="154" t="s">
        <v>99</v>
      </c>
      <c r="H26" s="155"/>
      <c r="I26" s="155"/>
      <c r="J26" s="155"/>
      <c r="K26" s="155"/>
      <c r="L26" s="155"/>
      <c r="M26" s="156"/>
    </row>
    <row r="27" spans="2:13" ht="23.25" customHeight="1" x14ac:dyDescent="0.25">
      <c r="B27" s="164" t="s">
        <v>82</v>
      </c>
      <c r="C27" s="151" t="s">
        <v>11</v>
      </c>
      <c r="D27" s="152"/>
      <c r="E27" s="152"/>
      <c r="F27" s="153"/>
      <c r="G27" s="154" t="s">
        <v>117</v>
      </c>
      <c r="H27" s="155"/>
      <c r="I27" s="155"/>
      <c r="J27" s="155"/>
      <c r="K27" s="155"/>
      <c r="L27" s="155"/>
      <c r="M27" s="156"/>
    </row>
    <row r="28" spans="2:13" ht="23.25" customHeight="1" x14ac:dyDescent="0.25">
      <c r="B28" s="165"/>
      <c r="C28" s="151" t="s">
        <v>12</v>
      </c>
      <c r="D28" s="152"/>
      <c r="E28" s="152"/>
      <c r="F28" s="153"/>
      <c r="G28" s="154" t="s">
        <v>118</v>
      </c>
      <c r="H28" s="155"/>
      <c r="I28" s="155"/>
      <c r="J28" s="155"/>
      <c r="K28" s="155"/>
      <c r="L28" s="155"/>
      <c r="M28" s="156"/>
    </row>
    <row r="29" spans="2:13" ht="23.25" customHeight="1" x14ac:dyDescent="0.25">
      <c r="B29" s="165"/>
      <c r="C29" s="151" t="s">
        <v>13</v>
      </c>
      <c r="D29" s="152"/>
      <c r="E29" s="152"/>
      <c r="F29" s="153"/>
      <c r="G29" s="154" t="s">
        <v>119</v>
      </c>
      <c r="H29" s="155"/>
      <c r="I29" s="155"/>
      <c r="J29" s="155"/>
      <c r="K29" s="155"/>
      <c r="L29" s="155"/>
      <c r="M29" s="156"/>
    </row>
    <row r="30" spans="2:13" ht="23.25" customHeight="1" x14ac:dyDescent="0.25">
      <c r="B30" s="166"/>
      <c r="C30" s="151" t="s">
        <v>14</v>
      </c>
      <c r="D30" s="152"/>
      <c r="E30" s="152"/>
      <c r="F30" s="153"/>
      <c r="G30" s="154" t="s">
        <v>100</v>
      </c>
      <c r="H30" s="155"/>
      <c r="I30" s="155"/>
      <c r="J30" s="155"/>
      <c r="K30" s="155"/>
      <c r="L30" s="155"/>
      <c r="M30" s="156"/>
    </row>
    <row r="31" spans="2:13" ht="25.5" customHeight="1" x14ac:dyDescent="0.25">
      <c r="B31" s="128" t="s">
        <v>83</v>
      </c>
      <c r="C31" s="130" t="s">
        <v>15</v>
      </c>
      <c r="D31" s="130"/>
      <c r="E31" s="130"/>
      <c r="F31" s="130"/>
      <c r="G31" s="131" t="s">
        <v>115</v>
      </c>
      <c r="H31" s="131"/>
      <c r="I31" s="131"/>
      <c r="J31" s="131"/>
      <c r="K31" s="131"/>
      <c r="L31" s="131"/>
      <c r="M31" s="132"/>
    </row>
    <row r="32" spans="2:13" ht="21" customHeight="1" x14ac:dyDescent="0.25">
      <c r="B32" s="129"/>
      <c r="C32" s="130" t="s">
        <v>16</v>
      </c>
      <c r="D32" s="130"/>
      <c r="E32" s="130"/>
      <c r="F32" s="130"/>
      <c r="G32" s="131" t="s">
        <v>115</v>
      </c>
      <c r="H32" s="131"/>
      <c r="I32" s="131"/>
      <c r="J32" s="131"/>
      <c r="K32" s="131"/>
      <c r="L32" s="131"/>
      <c r="M32" s="132"/>
    </row>
    <row r="33" spans="2:14" ht="33" customHeight="1" x14ac:dyDescent="0.25">
      <c r="B33" s="129"/>
      <c r="C33" s="133" t="s">
        <v>17</v>
      </c>
      <c r="D33" s="133"/>
      <c r="E33" s="133"/>
      <c r="F33" s="133"/>
      <c r="G33" s="131" t="s">
        <v>115</v>
      </c>
      <c r="H33" s="131"/>
      <c r="I33" s="131"/>
      <c r="J33" s="131"/>
      <c r="K33" s="131"/>
      <c r="L33" s="131"/>
      <c r="M33" s="132"/>
    </row>
    <row r="34" spans="2:14" ht="28.5" customHeight="1" x14ac:dyDescent="0.25">
      <c r="B34" s="19" t="s">
        <v>84</v>
      </c>
      <c r="C34" s="133" t="s">
        <v>7</v>
      </c>
      <c r="D34" s="133"/>
      <c r="E34" s="133"/>
      <c r="F34" s="133"/>
      <c r="G34" s="131" t="s">
        <v>115</v>
      </c>
      <c r="H34" s="131"/>
      <c r="I34" s="131"/>
      <c r="J34" s="131"/>
      <c r="K34" s="131"/>
      <c r="L34" s="131"/>
      <c r="M34" s="132"/>
    </row>
    <row r="35" spans="2:14" s="20" customFormat="1" ht="28.5" customHeight="1" x14ac:dyDescent="0.25">
      <c r="B35" s="157" t="s">
        <v>18</v>
      </c>
      <c r="C35" s="158"/>
      <c r="D35" s="158"/>
      <c r="E35" s="158"/>
      <c r="F35" s="158"/>
      <c r="G35" s="158"/>
      <c r="H35" s="158"/>
      <c r="I35" s="158"/>
      <c r="J35" s="158"/>
      <c r="K35" s="158"/>
      <c r="L35" s="158"/>
      <c r="M35" s="159"/>
      <c r="N35" s="96"/>
    </row>
    <row r="36" spans="2:14" s="20" customFormat="1" ht="24.75" customHeight="1" x14ac:dyDescent="0.25">
      <c r="B36" s="21" t="s">
        <v>19</v>
      </c>
      <c r="C36" s="160" t="s">
        <v>20</v>
      </c>
      <c r="D36" s="160"/>
      <c r="E36" s="160"/>
      <c r="F36" s="160"/>
      <c r="G36" s="160"/>
      <c r="H36" s="160"/>
      <c r="I36" s="160"/>
      <c r="J36" s="160"/>
      <c r="K36" s="160"/>
      <c r="L36" s="160"/>
      <c r="M36" s="161"/>
      <c r="N36" s="96"/>
    </row>
    <row r="37" spans="2:14" ht="29.25" customHeight="1" x14ac:dyDescent="0.25">
      <c r="B37" s="22" t="s">
        <v>95</v>
      </c>
      <c r="C37" s="162" t="s">
        <v>124</v>
      </c>
      <c r="D37" s="162"/>
      <c r="E37" s="162"/>
      <c r="F37" s="162"/>
      <c r="G37" s="162"/>
      <c r="H37" s="162"/>
      <c r="I37" s="162"/>
      <c r="J37" s="162"/>
      <c r="K37" s="162"/>
      <c r="L37" s="162"/>
      <c r="M37" s="163"/>
    </row>
    <row r="38" spans="2:14" ht="29.25" customHeight="1" x14ac:dyDescent="0.25">
      <c r="B38" s="23" t="s">
        <v>22</v>
      </c>
      <c r="C38" s="106" t="s">
        <v>116</v>
      </c>
      <c r="D38" s="107"/>
      <c r="E38" s="107"/>
      <c r="F38" s="107"/>
      <c r="G38" s="107"/>
      <c r="H38" s="107"/>
      <c r="I38" s="107"/>
      <c r="J38" s="107"/>
      <c r="K38" s="107"/>
      <c r="L38" s="107"/>
      <c r="M38" s="108"/>
    </row>
    <row r="39" spans="2:14" ht="42.75" customHeight="1" x14ac:dyDescent="0.25">
      <c r="B39" s="23" t="s">
        <v>94</v>
      </c>
      <c r="C39" s="142" t="s">
        <v>125</v>
      </c>
      <c r="D39" s="143"/>
      <c r="E39" s="143"/>
      <c r="F39" s="143"/>
      <c r="G39" s="143"/>
      <c r="H39" s="143"/>
      <c r="I39" s="143"/>
      <c r="J39" s="143"/>
      <c r="K39" s="143"/>
      <c r="L39" s="143"/>
      <c r="M39" s="144"/>
      <c r="N39" s="97"/>
    </row>
    <row r="40" spans="2:14" ht="33" customHeight="1" x14ac:dyDescent="0.25">
      <c r="B40" s="24" t="s">
        <v>23</v>
      </c>
      <c r="C40" s="134" t="s">
        <v>122</v>
      </c>
      <c r="D40" s="134"/>
      <c r="E40" s="134"/>
      <c r="F40" s="134"/>
      <c r="G40" s="134"/>
      <c r="H40" s="134"/>
      <c r="I40" s="134"/>
      <c r="J40" s="134"/>
      <c r="K40" s="134"/>
      <c r="L40" s="134"/>
      <c r="M40" s="135"/>
    </row>
    <row r="41" spans="2:14" ht="34.5" customHeight="1" x14ac:dyDescent="0.25">
      <c r="B41" s="24" t="s">
        <v>24</v>
      </c>
      <c r="C41" s="136" t="s">
        <v>121</v>
      </c>
      <c r="D41" s="137"/>
      <c r="E41" s="137"/>
      <c r="F41" s="137"/>
      <c r="G41" s="137"/>
      <c r="H41" s="137"/>
      <c r="I41" s="137"/>
      <c r="J41" s="137"/>
      <c r="K41" s="137"/>
      <c r="L41" s="137"/>
      <c r="M41" s="138"/>
      <c r="N41" s="97"/>
    </row>
    <row r="42" spans="2:14" ht="21.75" customHeight="1" x14ac:dyDescent="0.25">
      <c r="B42" s="24" t="s">
        <v>25</v>
      </c>
      <c r="C42" s="139" t="s">
        <v>109</v>
      </c>
      <c r="D42" s="140"/>
      <c r="E42" s="140"/>
      <c r="F42" s="140"/>
      <c r="G42" s="140"/>
      <c r="H42" s="140"/>
      <c r="I42" s="140"/>
      <c r="J42" s="140"/>
      <c r="K42" s="140"/>
      <c r="L42" s="140"/>
      <c r="M42" s="141"/>
    </row>
    <row r="43" spans="2:14" ht="26.25" customHeight="1" x14ac:dyDescent="0.25">
      <c r="B43" s="25" t="s">
        <v>26</v>
      </c>
      <c r="C43" s="115" t="s">
        <v>107</v>
      </c>
      <c r="D43" s="115"/>
      <c r="E43" s="115"/>
      <c r="F43" s="115"/>
      <c r="G43" s="115"/>
      <c r="H43" s="115"/>
      <c r="I43" s="115"/>
      <c r="J43" s="115"/>
      <c r="K43" s="115"/>
      <c r="L43" s="115"/>
      <c r="M43" s="116"/>
    </row>
    <row r="44" spans="2:14" ht="26.25" customHeight="1" x14ac:dyDescent="0.25">
      <c r="B44" s="25" t="s">
        <v>27</v>
      </c>
      <c r="C44" s="117" t="s">
        <v>101</v>
      </c>
      <c r="D44" s="118"/>
      <c r="E44" s="118"/>
      <c r="F44" s="118"/>
      <c r="G44" s="118"/>
      <c r="H44" s="118"/>
      <c r="I44" s="118"/>
      <c r="J44" s="118"/>
      <c r="K44" s="118"/>
      <c r="L44" s="118"/>
      <c r="M44" s="119"/>
    </row>
    <row r="45" spans="2:14" ht="23.25" customHeight="1" x14ac:dyDescent="0.25">
      <c r="B45" s="127" t="s">
        <v>28</v>
      </c>
      <c r="C45" s="145" t="s">
        <v>123</v>
      </c>
      <c r="D45" s="146"/>
      <c r="E45" s="146"/>
      <c r="F45" s="146"/>
      <c r="G45" s="146"/>
      <c r="H45" s="146"/>
      <c r="I45" s="146"/>
      <c r="J45" s="146"/>
      <c r="K45" s="146"/>
      <c r="L45" s="146"/>
      <c r="M45" s="147"/>
    </row>
    <row r="46" spans="2:14" ht="23.25" customHeight="1" x14ac:dyDescent="0.25">
      <c r="B46" s="127"/>
      <c r="C46" s="148" t="s">
        <v>126</v>
      </c>
      <c r="D46" s="149"/>
      <c r="E46" s="149"/>
      <c r="F46" s="149"/>
      <c r="G46" s="149"/>
      <c r="H46" s="149"/>
      <c r="I46" s="149"/>
      <c r="J46" s="149"/>
      <c r="K46" s="149"/>
      <c r="L46" s="149"/>
      <c r="M46" s="150"/>
    </row>
    <row r="47" spans="2:14" ht="26.25" customHeight="1" x14ac:dyDescent="0.25">
      <c r="B47" s="25" t="s">
        <v>29</v>
      </c>
      <c r="C47" s="106" t="s">
        <v>116</v>
      </c>
      <c r="D47" s="107"/>
      <c r="E47" s="107"/>
      <c r="F47" s="107"/>
      <c r="G47" s="107"/>
      <c r="H47" s="107"/>
      <c r="I47" s="107"/>
      <c r="J47" s="107"/>
      <c r="K47" s="107"/>
      <c r="L47" s="107"/>
      <c r="M47" s="108"/>
    </row>
    <row r="48" spans="2:14" ht="33" customHeight="1" x14ac:dyDescent="0.25">
      <c r="B48" s="25" t="s">
        <v>30</v>
      </c>
      <c r="C48" s="106" t="s">
        <v>116</v>
      </c>
      <c r="D48" s="107"/>
      <c r="E48" s="107"/>
      <c r="F48" s="107"/>
      <c r="G48" s="107"/>
      <c r="H48" s="107"/>
      <c r="I48" s="107"/>
      <c r="J48" s="107"/>
      <c r="K48" s="107"/>
      <c r="L48" s="107"/>
      <c r="M48" s="108"/>
    </row>
    <row r="49" spans="2:14" ht="33" customHeight="1" x14ac:dyDescent="0.25">
      <c r="B49" s="25" t="s">
        <v>31</v>
      </c>
      <c r="C49" s="106" t="s">
        <v>102</v>
      </c>
      <c r="D49" s="107"/>
      <c r="E49" s="107"/>
      <c r="F49" s="107"/>
      <c r="G49" s="107"/>
      <c r="H49" s="107"/>
      <c r="I49" s="107"/>
      <c r="J49" s="107"/>
      <c r="K49" s="107"/>
      <c r="L49" s="107"/>
      <c r="M49" s="108"/>
    </row>
    <row r="50" spans="2:14" ht="27" customHeight="1" x14ac:dyDescent="0.25">
      <c r="B50" s="25" t="s">
        <v>32</v>
      </c>
      <c r="C50" s="109" t="s">
        <v>120</v>
      </c>
      <c r="D50" s="110"/>
      <c r="E50" s="110"/>
      <c r="F50" s="110"/>
      <c r="G50" s="110"/>
      <c r="H50" s="110"/>
      <c r="I50" s="110"/>
      <c r="J50" s="110"/>
      <c r="K50" s="110"/>
      <c r="L50" s="110"/>
      <c r="M50" s="111"/>
    </row>
    <row r="51" spans="2:14" ht="42.75" customHeight="1" x14ac:dyDescent="0.25">
      <c r="B51" s="25" t="s">
        <v>73</v>
      </c>
      <c r="C51" s="112" t="s">
        <v>103</v>
      </c>
      <c r="D51" s="113"/>
      <c r="E51" s="113"/>
      <c r="F51" s="113"/>
      <c r="G51" s="113"/>
      <c r="H51" s="113"/>
      <c r="I51" s="113"/>
      <c r="J51" s="113"/>
      <c r="K51" s="113"/>
      <c r="L51" s="113"/>
      <c r="M51" s="114"/>
    </row>
    <row r="52" spans="2:14" ht="24" customHeight="1" x14ac:dyDescent="0.25">
      <c r="B52" s="25" t="s">
        <v>33</v>
      </c>
      <c r="C52" s="115" t="s">
        <v>104</v>
      </c>
      <c r="D52" s="115"/>
      <c r="E52" s="115"/>
      <c r="F52" s="115"/>
      <c r="G52" s="115"/>
      <c r="H52" s="115"/>
      <c r="I52" s="115"/>
      <c r="J52" s="115"/>
      <c r="K52" s="115"/>
      <c r="L52" s="115"/>
      <c r="M52" s="116"/>
    </row>
    <row r="53" spans="2:14" ht="30" customHeight="1" x14ac:dyDescent="0.25">
      <c r="B53" s="25" t="s">
        <v>34</v>
      </c>
      <c r="C53" s="115" t="s">
        <v>128</v>
      </c>
      <c r="D53" s="115"/>
      <c r="E53" s="115"/>
      <c r="F53" s="115"/>
      <c r="G53" s="115"/>
      <c r="H53" s="115"/>
      <c r="I53" s="115"/>
      <c r="J53" s="115"/>
      <c r="K53" s="115"/>
      <c r="L53" s="115"/>
      <c r="M53" s="116"/>
      <c r="N53" s="97"/>
    </row>
    <row r="54" spans="2:14" ht="27" customHeight="1" x14ac:dyDescent="0.25">
      <c r="B54" s="26" t="s">
        <v>35</v>
      </c>
      <c r="C54" s="117" t="s">
        <v>121</v>
      </c>
      <c r="D54" s="118"/>
      <c r="E54" s="118"/>
      <c r="F54" s="118"/>
      <c r="G54" s="118"/>
      <c r="H54" s="118"/>
      <c r="I54" s="118"/>
      <c r="J54" s="118"/>
      <c r="K54" s="118"/>
      <c r="L54" s="118"/>
      <c r="M54" s="119"/>
    </row>
    <row r="55" spans="2:14" ht="48" customHeight="1" thickBot="1" x14ac:dyDescent="0.3">
      <c r="B55" s="27" t="s">
        <v>36</v>
      </c>
      <c r="C55" s="120" t="s">
        <v>110</v>
      </c>
      <c r="D55" s="121"/>
      <c r="E55" s="121"/>
      <c r="F55" s="121"/>
      <c r="G55" s="122"/>
      <c r="H55" s="123" t="s">
        <v>37</v>
      </c>
      <c r="I55" s="123"/>
      <c r="J55" s="123"/>
      <c r="K55" s="124" t="s">
        <v>129</v>
      </c>
      <c r="L55" s="125"/>
      <c r="M55" s="126"/>
    </row>
    <row r="56" spans="2:14" ht="9" customHeight="1" x14ac:dyDescent="0.25"/>
    <row r="57" spans="2:14" ht="15.75" x14ac:dyDescent="0.25">
      <c r="B57" s="105" t="s">
        <v>38</v>
      </c>
      <c r="C57" s="105"/>
      <c r="D57" s="105"/>
      <c r="E57" s="105"/>
      <c r="F57" s="105"/>
      <c r="G57" s="105"/>
      <c r="H57" s="105"/>
      <c r="I57" s="105"/>
      <c r="J57" s="105"/>
      <c r="K57" s="105"/>
      <c r="L57" s="105"/>
      <c r="M57" s="105"/>
    </row>
  </sheetData>
  <mergeCells count="63">
    <mergeCell ref="B23:B26"/>
    <mergeCell ref="C23:F23"/>
    <mergeCell ref="G23:M23"/>
    <mergeCell ref="C24:F24"/>
    <mergeCell ref="G24:M24"/>
    <mergeCell ref="C25:F25"/>
    <mergeCell ref="G25:M25"/>
    <mergeCell ref="C26:F26"/>
    <mergeCell ref="G26:M26"/>
    <mergeCell ref="G16:H16"/>
    <mergeCell ref="K16:L18"/>
    <mergeCell ref="G17:H17"/>
    <mergeCell ref="G18:H18"/>
    <mergeCell ref="B21:M22"/>
    <mergeCell ref="G19:H19"/>
    <mergeCell ref="B2:M10"/>
    <mergeCell ref="B12:M12"/>
    <mergeCell ref="B14:C15"/>
    <mergeCell ref="F14:H15"/>
    <mergeCell ref="K14:L15"/>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45:B46"/>
    <mergeCell ref="B31:B33"/>
    <mergeCell ref="C31:F31"/>
    <mergeCell ref="G31:M31"/>
    <mergeCell ref="C32:F32"/>
    <mergeCell ref="G32:M32"/>
    <mergeCell ref="C33:F33"/>
    <mergeCell ref="G33:M33"/>
    <mergeCell ref="C40:M40"/>
    <mergeCell ref="C41:M41"/>
    <mergeCell ref="C43:M43"/>
    <mergeCell ref="C44:M44"/>
    <mergeCell ref="C42:M42"/>
    <mergeCell ref="C39:M39"/>
    <mergeCell ref="C45:M45"/>
    <mergeCell ref="C46:M46"/>
    <mergeCell ref="B57:M57"/>
    <mergeCell ref="C47:M47"/>
    <mergeCell ref="C48:M48"/>
    <mergeCell ref="C49:M49"/>
    <mergeCell ref="C50:M50"/>
    <mergeCell ref="C51:M51"/>
    <mergeCell ref="C52:M52"/>
    <mergeCell ref="C53:M53"/>
    <mergeCell ref="C54:M54"/>
    <mergeCell ref="C55:G55"/>
    <mergeCell ref="H55:J55"/>
    <mergeCell ref="K55:M55"/>
  </mergeCells>
  <pageMargins left="0.55118110236220474" right="0.39370078740157483" top="0.39370078740157483" bottom="0.23622047244094491" header="0.31496062992125984" footer="0.19685039370078741"/>
  <pageSetup scale="60" orientation="portrait" horizontalDpi="4294967295" verticalDpi="4294967295"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zoomScaleNormal="100" workbookViewId="0">
      <selection activeCell="D13" sqref="D13"/>
    </sheetView>
  </sheetViews>
  <sheetFormatPr baseColWidth="10"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98" t="s">
        <v>86</v>
      </c>
      <c r="O3" s="198"/>
      <c r="P3" s="198"/>
    </row>
    <row r="4" spans="1:16" x14ac:dyDescent="0.25">
      <c r="A4" s="37"/>
      <c r="B4" s="37"/>
      <c r="C4" s="37"/>
      <c r="G4" s="1"/>
      <c r="I4" s="1"/>
      <c r="J4" s="1"/>
      <c r="N4" s="79" t="s">
        <v>53</v>
      </c>
      <c r="O4" s="92" t="s">
        <v>91</v>
      </c>
      <c r="P4" s="93">
        <v>0.9</v>
      </c>
    </row>
    <row r="5" spans="1:16" x14ac:dyDescent="0.25">
      <c r="A5" s="37"/>
      <c r="B5" s="37"/>
      <c r="C5" s="37"/>
      <c r="G5" s="1"/>
      <c r="I5" s="1"/>
      <c r="J5" s="1"/>
      <c r="N5" s="78" t="s">
        <v>54</v>
      </c>
      <c r="O5" s="92" t="s">
        <v>92</v>
      </c>
      <c r="P5" s="20" t="s">
        <v>90</v>
      </c>
    </row>
    <row r="6" spans="1:16" x14ac:dyDescent="0.25">
      <c r="A6" s="37"/>
      <c r="B6" s="37"/>
      <c r="C6" s="37"/>
      <c r="G6" s="1"/>
      <c r="I6" s="1"/>
      <c r="J6" s="1"/>
      <c r="N6" s="80" t="s">
        <v>85</v>
      </c>
      <c r="O6" s="92" t="s">
        <v>93</v>
      </c>
      <c r="P6" s="93">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204" t="s">
        <v>39</v>
      </c>
      <c r="B9" s="204"/>
      <c r="C9" s="204"/>
      <c r="D9" s="205" t="str">
        <f>+'Ficha Técnica Formulación'!G31</f>
        <v xml:space="preserve">No aplica </v>
      </c>
      <c r="E9" s="205"/>
      <c r="F9" s="205"/>
      <c r="G9" s="205"/>
      <c r="H9" s="205"/>
      <c r="I9" s="205"/>
      <c r="J9" s="205"/>
      <c r="K9" s="205"/>
      <c r="L9" s="205"/>
    </row>
    <row r="10" spans="1:16" ht="24.75" customHeight="1" x14ac:dyDescent="0.25">
      <c r="A10" s="206" t="s">
        <v>71</v>
      </c>
      <c r="B10" s="206"/>
      <c r="C10" s="206"/>
      <c r="D10" s="200"/>
      <c r="E10" s="201"/>
      <c r="F10" s="201"/>
      <c r="G10" s="201"/>
      <c r="H10" s="201"/>
      <c r="I10" s="202" t="s">
        <v>88</v>
      </c>
      <c r="J10" s="202"/>
      <c r="K10" s="203"/>
      <c r="L10" s="39"/>
    </row>
    <row r="11" spans="1:16" ht="12" customHeight="1" x14ac:dyDescent="0.25">
      <c r="A11" s="199"/>
      <c r="B11" s="199"/>
      <c r="C11" s="199"/>
      <c r="D11" s="199"/>
      <c r="E11" s="199"/>
      <c r="F11" s="199"/>
      <c r="G11" s="199"/>
      <c r="H11" s="199"/>
      <c r="I11" s="199"/>
      <c r="J11" s="199"/>
      <c r="K11" s="199"/>
      <c r="L11" s="199"/>
    </row>
    <row r="12" spans="1:16" ht="76.5" customHeight="1" x14ac:dyDescent="0.25">
      <c r="A12" s="86" t="s">
        <v>74</v>
      </c>
      <c r="B12" s="87" t="s">
        <v>75</v>
      </c>
      <c r="C12" s="87" t="s">
        <v>76</v>
      </c>
      <c r="D12" s="87" t="s">
        <v>77</v>
      </c>
      <c r="E12" s="88" t="s">
        <v>87</v>
      </c>
      <c r="F12" s="87" t="s">
        <v>78</v>
      </c>
      <c r="G12" s="87" t="s">
        <v>55</v>
      </c>
      <c r="H12" s="88" t="s">
        <v>79</v>
      </c>
      <c r="I12" s="88" t="s">
        <v>80</v>
      </c>
      <c r="J12" s="87" t="s">
        <v>56</v>
      </c>
      <c r="K12" s="87" t="s">
        <v>89</v>
      </c>
      <c r="L12" s="89" t="s">
        <v>72</v>
      </c>
    </row>
    <row r="13" spans="1:16" s="44" customFormat="1" ht="30" customHeight="1" x14ac:dyDescent="0.25">
      <c r="A13" s="40" t="s">
        <v>57</v>
      </c>
      <c r="B13" s="41"/>
      <c r="C13" s="41"/>
      <c r="D13" s="41"/>
      <c r="E13" s="41"/>
      <c r="F13" s="46"/>
      <c r="G13" s="42"/>
      <c r="H13" s="42"/>
      <c r="I13" s="42"/>
      <c r="J13" s="42"/>
      <c r="K13" s="42"/>
      <c r="L13" s="43"/>
      <c r="N13" s="1"/>
      <c r="O13" s="1"/>
      <c r="P13" s="1"/>
    </row>
    <row r="14" spans="1:16" ht="30" customHeight="1" x14ac:dyDescent="0.25">
      <c r="A14" s="45" t="s">
        <v>59</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0"/>
      <c r="L14" s="91"/>
    </row>
    <row r="15" spans="1:16" ht="30" customHeight="1" x14ac:dyDescent="0.25">
      <c r="A15" s="45" t="s">
        <v>60</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61</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62</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63</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64</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65</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66</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67</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68</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69</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70</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58</v>
      </c>
      <c r="B26" s="56">
        <f>SUM(B14:B25)</f>
        <v>0</v>
      </c>
      <c r="C26" s="56">
        <f>+B26+F13</f>
        <v>0</v>
      </c>
      <c r="D26" s="56">
        <f>SUM(D14:D25)</f>
        <v>0</v>
      </c>
      <c r="E26" s="57" t="str">
        <f>IF(D26&gt;C26,"Error",IF(C26=0,"",D26/C26))</f>
        <v/>
      </c>
      <c r="F26" s="56">
        <f>+F25</f>
        <v>0</v>
      </c>
      <c r="G26" s="94"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48</v>
      </c>
      <c r="C46" s="14"/>
      <c r="D46" s="14"/>
      <c r="E46" s="14"/>
      <c r="F46" s="14" t="s">
        <v>49</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18" priority="4" operator="containsText" text="Critico">
      <formula>NOT(ISERROR(SEARCH("Critico",G14)))</formula>
    </cfRule>
    <cfRule type="containsText" dxfId="17" priority="5" operator="containsText" text="Satisfactorio">
      <formula>NOT(ISERROR(SEARCH("Satisfactorio",G14)))</formula>
    </cfRule>
    <cfRule type="containsText" dxfId="16" priority="6" operator="containsText" text="Medio">
      <formula>NOT(ISERROR(SEARCH("Medio",G14)))</formula>
    </cfRule>
  </conditionalFormatting>
  <conditionalFormatting sqref="J14:J27">
    <cfRule type="containsText" dxfId="15" priority="1" operator="containsText" text="Critico">
      <formula>NOT(ISERROR(SEARCH("Critico",J14)))</formula>
    </cfRule>
    <cfRule type="containsText" dxfId="14" priority="2" operator="containsText" text="Satisfactorio">
      <formula>NOT(ISERROR(SEARCH("Satisfactorio",J14)))</formula>
    </cfRule>
    <cfRule type="containsText" dxfId="13"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O39"/>
  <sheetViews>
    <sheetView showGridLines="0" topLeftCell="A11" zoomScaleNormal="100" workbookViewId="0">
      <selection activeCell="G14" sqref="G14"/>
    </sheetView>
  </sheetViews>
  <sheetFormatPr baseColWidth="10" defaultColWidth="14.140625" defaultRowHeight="15" x14ac:dyDescent="0.25"/>
  <cols>
    <col min="1" max="1" width="5.42578125" customWidth="1"/>
    <col min="2" max="2" width="18.4257812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26.14062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211" t="s">
        <v>86</v>
      </c>
      <c r="N6" s="211"/>
      <c r="O6" s="211"/>
    </row>
    <row r="7" spans="2:15" x14ac:dyDescent="0.25">
      <c r="B7" s="10"/>
      <c r="C7" s="10"/>
      <c r="D7" s="10"/>
      <c r="E7" s="29"/>
      <c r="F7" s="29"/>
      <c r="G7" s="29"/>
      <c r="H7" s="29"/>
      <c r="I7" s="29"/>
      <c r="J7" s="29"/>
      <c r="K7" s="1"/>
      <c r="M7" s="79" t="s">
        <v>112</v>
      </c>
      <c r="N7" s="92" t="s">
        <v>91</v>
      </c>
      <c r="O7" s="93">
        <v>0.9</v>
      </c>
    </row>
    <row r="8" spans="2:15" x14ac:dyDescent="0.25">
      <c r="B8" s="29"/>
      <c r="C8" s="29"/>
      <c r="D8" s="29"/>
      <c r="E8" s="29"/>
      <c r="F8" s="29"/>
      <c r="G8" s="29"/>
      <c r="H8" s="29"/>
      <c r="I8" s="29"/>
      <c r="J8" s="29"/>
      <c r="K8" s="1"/>
      <c r="M8" s="78" t="s">
        <v>113</v>
      </c>
      <c r="N8" s="92" t="s">
        <v>92</v>
      </c>
      <c r="O8" s="20" t="s">
        <v>90</v>
      </c>
    </row>
    <row r="9" spans="2:15" ht="18.75" customHeight="1" x14ac:dyDescent="0.25">
      <c r="B9" s="29"/>
      <c r="C9" s="29"/>
      <c r="D9" s="29"/>
      <c r="E9" s="29"/>
      <c r="F9" s="29"/>
      <c r="G9" s="29"/>
      <c r="H9" s="29"/>
      <c r="I9" s="29"/>
      <c r="J9" s="29"/>
      <c r="K9" s="1"/>
      <c r="L9" s="30"/>
      <c r="M9" s="80" t="s">
        <v>114</v>
      </c>
      <c r="N9" s="92" t="s">
        <v>93</v>
      </c>
      <c r="O9" s="93">
        <v>0.7</v>
      </c>
    </row>
    <row r="10" spans="2:15" ht="41.25" customHeight="1" x14ac:dyDescent="0.25">
      <c r="B10" s="206" t="s">
        <v>21</v>
      </c>
      <c r="C10" s="206"/>
      <c r="D10" s="206"/>
      <c r="E10" s="208" t="str">
        <f>'Ficha Técnica Formulación'!C37</f>
        <v xml:space="preserve">Verificar el cumplimiento de las obligaciones tributarias de ICA en la siguiente vigencia de los contribuyentes fiscalizados e identificados como inexactos                                                                                                                                                                                                                                                                                                                                                                                                                                                                                                                                                                                                                                                                                                                                                                                                                                                                                        </v>
      </c>
      <c r="F10" s="209"/>
      <c r="G10" s="209"/>
      <c r="H10" s="209"/>
      <c r="I10" s="209"/>
      <c r="J10" s="209"/>
      <c r="K10" s="210"/>
      <c r="L10" s="31"/>
    </row>
    <row r="11" spans="2:15" ht="10.5" customHeight="1" x14ac:dyDescent="0.25">
      <c r="L11" s="30"/>
    </row>
    <row r="12" spans="2:15" ht="90.75" customHeight="1" x14ac:dyDescent="0.25">
      <c r="B12" s="84" t="s">
        <v>45</v>
      </c>
      <c r="C12" s="84" t="s">
        <v>96</v>
      </c>
      <c r="D12" s="84" t="s">
        <v>51</v>
      </c>
      <c r="E12" s="85" t="str">
        <f>'Ficha Técnica Formulación'!C45</f>
        <v xml:space="preserve">V1=Número de contribuyentes que presentaron y/o pago de la declaración de ICA en el año gravable siguiente a la fiscalización </v>
      </c>
      <c r="F12" s="85" t="str">
        <f>'Ficha Técnica Formulación'!C46</f>
        <v>V2=Número total de contribuyentes fiscalizados de ICA e identificados como inexactos en el año gravable fiscalizado</v>
      </c>
      <c r="G12" s="85" t="s">
        <v>52</v>
      </c>
      <c r="H12" s="207" t="s">
        <v>47</v>
      </c>
      <c r="I12" s="207"/>
      <c r="J12" s="85" t="s">
        <v>46</v>
      </c>
      <c r="K12" s="85" t="s">
        <v>72</v>
      </c>
      <c r="L12" s="30"/>
    </row>
    <row r="13" spans="2:15" ht="198" customHeight="1" x14ac:dyDescent="0.25">
      <c r="B13" s="212" t="s">
        <v>106</v>
      </c>
      <c r="C13" s="215" t="s">
        <v>108</v>
      </c>
      <c r="D13" s="103">
        <v>0.125</v>
      </c>
      <c r="E13" s="98">
        <v>300</v>
      </c>
      <c r="F13" s="100">
        <v>2400</v>
      </c>
      <c r="G13" s="81">
        <f>IF(E13="","",E13/F13)</f>
        <v>0.125</v>
      </c>
      <c r="H13" s="82">
        <f>IF(G13="","",G13/D13)</f>
        <v>1</v>
      </c>
      <c r="I13" s="83" t="str">
        <f>IF(H13&lt;$O$9,"Critico",IF(H13&lt;$O$7,"Medio",IF(H13="","","Satisfactorio")))</f>
        <v>Satisfactorio</v>
      </c>
      <c r="J13" s="218" t="s">
        <v>111</v>
      </c>
      <c r="K13" s="218"/>
      <c r="L13" s="30"/>
    </row>
    <row r="14" spans="2:15" x14ac:dyDescent="0.25">
      <c r="B14" s="213"/>
      <c r="C14" s="216"/>
      <c r="D14" s="104">
        <v>0.375</v>
      </c>
      <c r="E14" s="99">
        <v>904</v>
      </c>
      <c r="F14" s="101">
        <v>2400</v>
      </c>
      <c r="G14" s="76">
        <f>IF(E14="","",E14/F14)</f>
        <v>0.37666666666666665</v>
      </c>
      <c r="H14" s="77">
        <f t="shared" ref="H14" si="0">IF(G14="","",G14/D14)</f>
        <v>1.0044444444444445</v>
      </c>
      <c r="I14" s="83" t="str">
        <f t="shared" ref="I14:I16" si="1">IF(H14&lt;$O$9,"Critico",IF(H14&lt;$O$7,"Medio",IF(H14="","","Satisfactorio")))</f>
        <v>Satisfactorio</v>
      </c>
      <c r="J14" s="219"/>
      <c r="K14" s="219"/>
      <c r="L14" s="30"/>
    </row>
    <row r="15" spans="2:15" x14ac:dyDescent="0.25">
      <c r="B15" s="213"/>
      <c r="C15" s="216"/>
      <c r="D15" s="104">
        <v>0.375</v>
      </c>
      <c r="E15" s="99"/>
      <c r="F15" s="101">
        <v>2400</v>
      </c>
      <c r="G15" s="76" t="str">
        <f>IF(E15="","",E15/F15)</f>
        <v/>
      </c>
      <c r="H15" s="77" t="str">
        <f>IF(G15="","",G15/D15)</f>
        <v/>
      </c>
      <c r="I15" s="83" t="str">
        <f t="shared" si="1"/>
        <v/>
      </c>
      <c r="J15" s="219"/>
      <c r="K15" s="219"/>
      <c r="L15" s="30"/>
    </row>
    <row r="16" spans="2:15" ht="42" customHeight="1" x14ac:dyDescent="0.25">
      <c r="B16" s="214"/>
      <c r="C16" s="217"/>
      <c r="D16" s="104">
        <v>0.125</v>
      </c>
      <c r="E16" s="99"/>
      <c r="F16" s="102">
        <v>2400</v>
      </c>
      <c r="G16" s="76" t="str">
        <f>IF(E16="","",E16/F16)</f>
        <v/>
      </c>
      <c r="H16" s="77" t="str">
        <f t="shared" ref="H16" si="2">IF(G16="","",G16/D16)</f>
        <v/>
      </c>
      <c r="I16" s="83" t="str">
        <f t="shared" si="1"/>
        <v/>
      </c>
      <c r="J16" s="220"/>
      <c r="K16" s="220"/>
      <c r="L16" s="30"/>
    </row>
    <row r="17" spans="2:12" x14ac:dyDescent="0.25">
      <c r="C17" s="32"/>
      <c r="D17" s="32"/>
      <c r="E17" s="32"/>
      <c r="F17" s="32"/>
      <c r="G17" s="32"/>
      <c r="H17" s="32"/>
      <c r="I17" s="32"/>
      <c r="J17" s="32"/>
      <c r="K17" s="32"/>
      <c r="L17" s="30"/>
    </row>
    <row r="18" spans="2:12" x14ac:dyDescent="0.25">
      <c r="B18" s="32"/>
      <c r="C18" s="32"/>
      <c r="D18" s="32"/>
      <c r="E18" s="32"/>
      <c r="F18" s="32"/>
      <c r="G18" s="32"/>
      <c r="H18" s="32"/>
      <c r="I18" s="32"/>
      <c r="J18" s="32"/>
      <c r="K18" s="32"/>
      <c r="L18" s="30"/>
    </row>
    <row r="19" spans="2:12" x14ac:dyDescent="0.25">
      <c r="B19" s="32"/>
      <c r="C19" s="32"/>
      <c r="D19" s="32"/>
      <c r="E19" s="32"/>
      <c r="F19" s="32"/>
      <c r="G19" s="32"/>
      <c r="H19" s="32"/>
      <c r="I19" s="32"/>
      <c r="J19" s="32"/>
      <c r="K19" s="32"/>
      <c r="L19" s="30"/>
    </row>
    <row r="20" spans="2:12" x14ac:dyDescent="0.25">
      <c r="B20" s="32"/>
      <c r="C20" s="32"/>
      <c r="D20" s="32"/>
      <c r="E20" s="32"/>
      <c r="F20" s="32"/>
      <c r="G20" s="32"/>
      <c r="H20" s="32"/>
      <c r="I20" s="32"/>
      <c r="J20" s="32"/>
      <c r="K20" s="32"/>
      <c r="L20" s="30"/>
    </row>
    <row r="21" spans="2:12" x14ac:dyDescent="0.25">
      <c r="B21" s="32"/>
      <c r="C21" s="32"/>
      <c r="D21" s="32"/>
      <c r="E21" s="32"/>
      <c r="F21" s="32"/>
      <c r="G21" s="32"/>
      <c r="H21" s="32"/>
      <c r="I21" s="32"/>
      <c r="J21" s="32"/>
      <c r="K21" s="32"/>
      <c r="L21" s="30"/>
    </row>
    <row r="22" spans="2:12" x14ac:dyDescent="0.25">
      <c r="B22" s="32"/>
      <c r="C22" s="32"/>
      <c r="D22" s="32"/>
      <c r="E22" s="32"/>
      <c r="F22" s="32"/>
      <c r="G22" s="32"/>
      <c r="H22" s="32"/>
      <c r="I22" s="32"/>
      <c r="J22" s="32"/>
      <c r="K22" s="32"/>
      <c r="L22" s="30"/>
    </row>
    <row r="23" spans="2:12" x14ac:dyDescent="0.25">
      <c r="B23" s="32"/>
      <c r="C23" s="32"/>
      <c r="D23" s="32"/>
      <c r="E23" s="32"/>
      <c r="F23" s="32"/>
      <c r="G23" s="32"/>
      <c r="H23" s="32"/>
      <c r="I23" s="32"/>
      <c r="J23" s="32"/>
      <c r="K23" s="32"/>
      <c r="L23" s="30"/>
    </row>
    <row r="24" spans="2:12" x14ac:dyDescent="0.25">
      <c r="B24" s="32"/>
      <c r="C24" s="32"/>
      <c r="D24" s="32"/>
      <c r="E24" s="32"/>
      <c r="F24" s="32"/>
      <c r="G24" s="32"/>
      <c r="H24" s="32"/>
      <c r="I24" s="32"/>
      <c r="J24" s="32"/>
      <c r="K24" s="32"/>
      <c r="L24" s="30"/>
    </row>
    <row r="25" spans="2:12" x14ac:dyDescent="0.25">
      <c r="B25" s="32"/>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ht="15" customHeight="1"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ht="15" customHeight="1" x14ac:dyDescent="0.25">
      <c r="B34" s="30"/>
      <c r="C34" s="30"/>
      <c r="D34" s="30"/>
      <c r="E34" s="33"/>
      <c r="F34" s="30"/>
      <c r="G34" s="30"/>
      <c r="H34" s="30"/>
      <c r="I34" s="30"/>
      <c r="J34" s="30"/>
      <c r="K34" s="30"/>
      <c r="L34" s="30"/>
    </row>
    <row r="35" spans="2:12" x14ac:dyDescent="0.25">
      <c r="B35" s="30"/>
      <c r="C35" s="30"/>
      <c r="D35" s="30"/>
      <c r="E35" s="34"/>
      <c r="F35" s="30"/>
      <c r="G35" s="30"/>
      <c r="H35" s="30"/>
      <c r="I35" s="30"/>
      <c r="J35" s="30"/>
      <c r="K35" s="30"/>
      <c r="L35" s="30"/>
    </row>
    <row r="36" spans="2:12" x14ac:dyDescent="0.25">
      <c r="B36" s="30"/>
      <c r="C36" s="30"/>
      <c r="D36" s="30"/>
      <c r="E36" s="34"/>
      <c r="F36" s="30"/>
      <c r="G36" s="30"/>
      <c r="H36" s="30"/>
      <c r="I36" s="30"/>
      <c r="J36" s="30"/>
      <c r="K36" s="30"/>
      <c r="L36" s="30"/>
    </row>
    <row r="37" spans="2:12" x14ac:dyDescent="0.25">
      <c r="B37" s="30"/>
      <c r="C37" s="30"/>
      <c r="D37" s="30"/>
      <c r="E37" s="34"/>
      <c r="F37" s="30"/>
      <c r="G37" s="30"/>
      <c r="H37" s="30"/>
      <c r="I37" s="30"/>
      <c r="J37" s="30"/>
      <c r="K37" s="30"/>
      <c r="L37" s="30"/>
    </row>
    <row r="38" spans="2:12" x14ac:dyDescent="0.25">
      <c r="B38" s="30"/>
      <c r="C38" s="30"/>
      <c r="D38" s="30"/>
      <c r="E38" s="34"/>
      <c r="F38" s="30"/>
      <c r="G38" s="30"/>
      <c r="H38" s="30"/>
      <c r="I38" s="30"/>
      <c r="J38" s="30"/>
      <c r="K38" s="30"/>
      <c r="L38" s="30"/>
    </row>
    <row r="39" spans="2:12" x14ac:dyDescent="0.25">
      <c r="B39" s="30"/>
      <c r="C39" s="30"/>
      <c r="D39" s="30"/>
      <c r="E39" s="30"/>
      <c r="F39" s="30"/>
      <c r="G39" s="30"/>
      <c r="H39" s="30"/>
      <c r="I39" s="30"/>
      <c r="J39" s="30"/>
      <c r="K39" s="30"/>
      <c r="L39" s="30"/>
    </row>
  </sheetData>
  <mergeCells count="8">
    <mergeCell ref="H12:I12"/>
    <mergeCell ref="B10:D10"/>
    <mergeCell ref="E10:K10"/>
    <mergeCell ref="M6:O6"/>
    <mergeCell ref="B13:B16"/>
    <mergeCell ref="C13:C16"/>
    <mergeCell ref="J13:J16"/>
    <mergeCell ref="K13:K16"/>
  </mergeCells>
  <conditionalFormatting sqref="H13:H16">
    <cfRule type="cellIs" dxfId="12" priority="61" stopIfTrue="1" operator="between">
      <formula>0.66</formula>
      <formula>0.79</formula>
    </cfRule>
    <cfRule type="cellIs" dxfId="11" priority="62" stopIfTrue="1" operator="lessThan">
      <formula>0.66</formula>
    </cfRule>
    <cfRule type="cellIs" dxfId="10" priority="63" stopIfTrue="1" operator="between">
      <formula>0.8</formula>
      <formula>1</formula>
    </cfRule>
  </conditionalFormatting>
  <conditionalFormatting sqref="H13:H16">
    <cfRule type="expression" dxfId="9" priority="60">
      <formula>ISERROR(H13)</formula>
    </cfRule>
  </conditionalFormatting>
  <conditionalFormatting sqref="H13:H16">
    <cfRule type="cellIs" dxfId="8" priority="57" stopIfTrue="1" operator="between">
      <formula>0.66</formula>
      <formula>0.79</formula>
    </cfRule>
    <cfRule type="cellIs" dxfId="7" priority="58" stopIfTrue="1" operator="lessThan">
      <formula>0.66</formula>
    </cfRule>
    <cfRule type="cellIs" dxfId="6" priority="59" stopIfTrue="1" operator="greaterThanOrEqual">
      <formula>0.8</formula>
    </cfRule>
  </conditionalFormatting>
  <conditionalFormatting sqref="B13:C13 G13:G16 I13:I16 J13:K13">
    <cfRule type="containsText" dxfId="5" priority="16" operator="containsText" text="Critico">
      <formula>NOT(ISERROR(SEARCH("Critico",B13)))</formula>
    </cfRule>
    <cfRule type="containsText" dxfId="4" priority="17" operator="containsText" text="Satisfactorio">
      <formula>NOT(ISERROR(SEARCH("Satisfactorio",B13)))</formula>
    </cfRule>
    <cfRule type="containsText" dxfId="3" priority="18" operator="containsText" text="Medio">
      <formula>NOT(ISERROR(SEARCH("Medio",B13)))</formula>
    </cfRule>
  </conditionalFormatting>
  <conditionalFormatting sqref="D13:D16">
    <cfRule type="containsText" dxfId="2" priority="1" operator="containsText" text="Critico">
      <formula>NOT(ISERROR(SEARCH("Critico",D13)))</formula>
    </cfRule>
    <cfRule type="containsText" dxfId="1" priority="2" operator="containsText" text="Satisfactorio">
      <formula>NOT(ISERROR(SEARCH("Satisfactorio",D13)))</formula>
    </cfRule>
    <cfRule type="containsText" dxfId="0" priority="3" operator="containsText" text="Medio">
      <formula>NOT(ISERROR(SEARCH("Medio",D13)))</formula>
    </cfRule>
  </conditionalFormatting>
  <pageMargins left="0.51181102362204722" right="0.23622047244094491" top="0.43307086614173229" bottom="0.23622047244094491" header="0.31496062992125984" footer="0.31496062992125984"/>
  <pageSetup scale="59" orientation="landscape" horizontalDpi="4294967294" verticalDpi="4294967294"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cp:lastPrinted>2019-01-03T21:48:11Z</cp:lastPrinted>
  <dcterms:created xsi:type="dcterms:W3CDTF">2017-09-28T15:09:54Z</dcterms:created>
  <dcterms:modified xsi:type="dcterms:W3CDTF">2019-08-05T23:12:50Z</dcterms:modified>
</cp:coreProperties>
</file>