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31. ADMINISTRACIÓN DE TESORERÍA\"/>
    </mc:Choice>
  </mc:AlternateContent>
  <xr:revisionPtr revIDLastSave="0" documentId="13_ncr:1_{B1E8D77C-1E2B-447B-93C0-518B3EA95697}" xr6:coauthVersionLast="36" xr6:coauthVersionMax="36" xr10:uidLastSave="{00000000-0000-0000-0000-000000000000}"/>
  <bookViews>
    <workbookView xWindow="0" yWindow="0" windowWidth="28800" windowHeight="13125" xr2:uid="{00000000-000D-0000-FFFF-FFFF00000000}"/>
  </bookViews>
  <sheets>
    <sheet name="Ficha Técnica Formulación" sheetId="1" r:id="rId1"/>
    <sheet name="Ficha T Seguimiento" sheetId="3" r:id="rId2"/>
    <sheet name="Datos Indicador" sheetId="4" r:id="rId3"/>
    <sheet name="Rentas Varias " sheetId="5" r:id="rId4"/>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4" l="1"/>
  <c r="H11" i="4" l="1"/>
  <c r="H10" i="4" l="1"/>
  <c r="H9" i="4" l="1"/>
  <c r="J9" i="4" l="1"/>
  <c r="J10" i="4"/>
  <c r="E16" i="3" s="1"/>
  <c r="J11" i="4"/>
  <c r="E17" i="3" s="1"/>
  <c r="J12" i="4"/>
  <c r="J13" i="4"/>
  <c r="J14" i="4"/>
  <c r="J15" i="4"/>
  <c r="J16" i="4"/>
  <c r="K16" i="4" s="1"/>
  <c r="J17" i="4"/>
  <c r="J18" i="4"/>
  <c r="F9" i="4"/>
  <c r="F10" i="4"/>
  <c r="F16" i="3" s="1"/>
  <c r="F11" i="4"/>
  <c r="F17" i="3" s="1"/>
  <c r="F12" i="4"/>
  <c r="F13" i="4"/>
  <c r="F14" i="4"/>
  <c r="F15" i="4"/>
  <c r="F17" i="4"/>
  <c r="K17" i="4" s="1"/>
  <c r="F18" i="4"/>
  <c r="J8" i="4"/>
  <c r="F8" i="4"/>
  <c r="J7" i="4"/>
  <c r="F7" i="4"/>
  <c r="K7" i="4" l="1"/>
  <c r="K18" i="4"/>
  <c r="K8" i="4"/>
  <c r="K15" i="4"/>
  <c r="K14" i="4"/>
  <c r="K13" i="4"/>
  <c r="K12" i="4"/>
  <c r="K11" i="4"/>
  <c r="K10" i="4"/>
  <c r="K9" i="4"/>
  <c r="G22" i="3"/>
  <c r="H22" i="3" s="1"/>
  <c r="G23" i="3"/>
  <c r="H23" i="3" s="1"/>
  <c r="I19" i="4" l="1"/>
  <c r="G19" i="4"/>
  <c r="E19" i="4"/>
  <c r="C19" i="4"/>
  <c r="G17" i="3"/>
  <c r="G18" i="3"/>
  <c r="H18" i="3" s="1"/>
  <c r="G19" i="3"/>
  <c r="H19" i="3" s="1"/>
  <c r="G20" i="3"/>
  <c r="H20" i="3" s="1"/>
  <c r="G21" i="3"/>
  <c r="H21" i="3" s="1"/>
  <c r="G24" i="3"/>
  <c r="H24" i="3" s="1"/>
  <c r="D19" i="4" l="1"/>
  <c r="H19" i="4"/>
  <c r="G16" i="3"/>
  <c r="H16" i="3" s="1"/>
  <c r="J19" i="4" l="1"/>
  <c r="K19" i="4"/>
  <c r="F19" i="4"/>
  <c r="I19" i="3"/>
  <c r="G14" i="3"/>
  <c r="H14" i="3" s="1"/>
  <c r="I14" i="3" s="1"/>
  <c r="G15" i="3"/>
  <c r="H15" i="3" s="1"/>
  <c r="I15" i="3" s="1"/>
  <c r="I16" i="3"/>
  <c r="H17" i="3"/>
  <c r="I17" i="3" s="1"/>
  <c r="I18" i="3"/>
  <c r="I20" i="3"/>
  <c r="I21" i="3"/>
  <c r="I22" i="3"/>
  <c r="I23" i="3"/>
  <c r="I24" i="3"/>
  <c r="G13" i="3"/>
  <c r="H13" i="3" s="1"/>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<sst xmlns="http://schemas.openxmlformats.org/spreadsheetml/2006/main" count="320" uniqueCount="259">
  <si>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</si>
  <si>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</si>
  <si>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</si>
  <si>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</si>
  <si>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</si>
  <si>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</si>
  <si>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</si>
  <si>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</si>
  <si>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</si>
  <si>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</si>
  <si>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</si>
  <si>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</si>
  <si>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</si>
  <si>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</si>
  <si>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</si>
  <si>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</si>
  <si>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</si>
  <si>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</si>
  <si>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</si>
  <si>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</si>
  <si>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</si>
  <si>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</si>
  <si>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</si>
  <si>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</si>
  <si>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</si>
  <si>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</si>
  <si>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</si>
  <si>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</si>
  <si>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</si>
  <si>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</si>
  <si>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</si>
  <si>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</si>
  <si>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</si>
  <si>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</si>
  <si>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</si>
  <si>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</si>
  <si>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</si>
  <si>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</si>
  <si>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</si>
  <si>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</si>
  <si>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</si>
  <si>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</si>
  <si>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</si>
  <si>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</si>
  <si>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</si>
  <si>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</si>
  <si>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</si>
  <si>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</si>
  <si>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</si>
  <si>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</si>
  <si>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</si>
  <si>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</si>
  <si>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</si>
  <si>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</si>
  <si>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</si>
  <si>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</si>
  <si>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</si>
  <si>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</si>
  <si>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</si>
  <si>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</si>
  <si>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</si>
  <si>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</si>
  <si>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</si>
  <si>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</si>
  <si>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X</t>
  </si>
  <si>
    <t>Cali Progresa Contigo, 2016 – 2019</t>
  </si>
  <si>
    <t>Porcentaje</t>
  </si>
  <si>
    <t>Ninguna</t>
  </si>
  <si>
    <t>22/Marz/2018</t>
  </si>
  <si>
    <t>PRLD</t>
  </si>
  <si>
    <t>93% (Vigencia 2016)</t>
  </si>
  <si>
    <t>Cumplimiento satisfactorio &gt; 90%
Cumplimiento Medio Entre 70% y 90%
Cumplimiento Critico &lt; 70%</t>
  </si>
  <si>
    <t>Medir la operación de registro en el Sistema SGAFT-SAP, del valor de los recaudos de Libre Destinación(Fiducia), reportados por los establecimientos bancarios.</t>
  </si>
  <si>
    <t>PRLD=(V1/V2)*100</t>
  </si>
  <si>
    <t>V1=Valor del recaudo registrado en Sistema de Gestón Administrativo y Financiera Territorial-SAP de Libre Destinación</t>
  </si>
  <si>
    <t>No.5 Cali Participativa y Bien Gobernada</t>
  </si>
  <si>
    <t>5.1 Gerencia Pública basada en resultados y la defensa de lo público</t>
  </si>
  <si>
    <t>5.1.1 Finanzas públicas sostenibles</t>
  </si>
  <si>
    <t>Mensual</t>
  </si>
  <si>
    <t>Porcentaje de recaudos de Libre Destinación registrados en el Sistema de Gestión Administrativa  Financiera Territorial - SGAFT -SAP</t>
  </si>
  <si>
    <t>V2=Valor total del recaudo de recursos de Libre Destinación reportado por los establecimientos bancarios</t>
  </si>
  <si>
    <t>V1= Valor del recaudo registrado en Sistema de Gestón Administrativo y Financiera Territorial-SAP de Libre Destinación</t>
  </si>
  <si>
    <t>V2= Valor total del recaudo de recursos de Libre Destinación reportado por los establecimientos bancarios</t>
  </si>
  <si>
    <t>MAHP03.02.02.18.P01</t>
  </si>
  <si>
    <t>No aplica</t>
  </si>
  <si>
    <t>Se calcula la suma en pesos de los valores de los pagos registrados en el mes en el sistema SAP, y se calcula la suma en pesos de los valores de los pagos reportados el archivos.</t>
  </si>
  <si>
    <t>Departamento Administrativo de Hacienda/Subdirección de Tesorería/Luis Eduardo Ocampo Hincapié</t>
  </si>
  <si>
    <t>Gestión de Hacienda Pública MAHP03</t>
  </si>
  <si>
    <t>Administración de Tesorería MAHP03.02</t>
  </si>
  <si>
    <t>Administración de Ingresos MAHP03.02.02</t>
  </si>
  <si>
    <t>Enero</t>
  </si>
  <si>
    <t>Febrero</t>
  </si>
  <si>
    <t>Marzo</t>
  </si>
  <si>
    <t>Abril</t>
  </si>
  <si>
    <t>Mayo</t>
  </si>
  <si>
    <t>Junio</t>
  </si>
  <si>
    <t>Julio</t>
  </si>
  <si>
    <t>Agosto</t>
  </si>
  <si>
    <t>Septiembre</t>
  </si>
  <si>
    <t>Octubre</t>
  </si>
  <si>
    <t>Noviembre</t>
  </si>
  <si>
    <t>Diciembre</t>
  </si>
  <si>
    <t>Departamento Administrativo de Hacienda/Subdirección de Tesorería/Subproceso de Administración de Ingresos/Base de Datos</t>
  </si>
  <si>
    <t>Los recaudos de libre destinación corresponden a los ingresos donde la Administración Municipal tiene la potestad de invertirlos en funcionamiento y/o proyectos de inversión, estos se registran en la plataforma SAP (Sistema de Gestión Administrativa  Financiera Territorial) para que sean administrados por el Municipio de Santiago de Cali.</t>
  </si>
  <si>
    <t>MAHP03.02.18.FT02</t>
  </si>
  <si>
    <t>satisfactorio</t>
  </si>
  <si>
    <t>medio</t>
  </si>
  <si>
    <t>critico</t>
  </si>
  <si>
    <t xml:space="preserve">Informe de Recaudo </t>
  </si>
  <si>
    <t>Presupuesto</t>
  </si>
  <si>
    <t xml:space="preserve">VALOR RECAUDO </t>
  </si>
  <si>
    <t>VALOR INGRESOS SAP *</t>
  </si>
  <si>
    <t>OBSERVACIONES</t>
  </si>
  <si>
    <t xml:space="preserve">PERIODO </t>
  </si>
  <si>
    <t>IPU</t>
  </si>
  <si>
    <t xml:space="preserve">ICA - RETEICA </t>
  </si>
  <si>
    <t xml:space="preserve">RENTAS VARIAS </t>
  </si>
  <si>
    <t xml:space="preserve">TOTAL </t>
  </si>
  <si>
    <t>DIFERENCIA (SAP-CERTF)</t>
  </si>
  <si>
    <t xml:space="preserve">Febrero </t>
  </si>
  <si>
    <t xml:space="preserve">Marzo </t>
  </si>
  <si>
    <t xml:space="preserve">Junio </t>
  </si>
  <si>
    <t xml:space="preserve">Julio </t>
  </si>
  <si>
    <t>* Incluye anulaciones y clarificaciones</t>
  </si>
  <si>
    <t>NOTAS:</t>
  </si>
  <si>
    <t>Nombre</t>
  </si>
  <si>
    <t xml:space="preserve">Detalle </t>
  </si>
  <si>
    <t xml:space="preserve">Fuente </t>
  </si>
  <si>
    <t xml:space="preserve">VALOR DEL RECAUDO </t>
  </si>
  <si>
    <t xml:space="preserve">Corresponde a la información suministrada por las entidades Bancarias, que corresponde al recaudo mensualizado de las diferentes rentas </t>
  </si>
  <si>
    <t xml:space="preserve">IPU </t>
  </si>
  <si>
    <t xml:space="preserve">Reacudo de Impuesto Predial remitido por las entidades financieras </t>
  </si>
  <si>
    <t xml:space="preserve">Informemensual de  certifiación Grupo de Recaudos Impuesto Predial </t>
  </si>
  <si>
    <t xml:space="preserve">ICA-RETEICA </t>
  </si>
  <si>
    <t xml:space="preserve">Recaudo de Impuesto de Industria y Comercio y Retención de Industria y cOmercio remitido por las entidades financieras en la certificaión Bancaria </t>
  </si>
  <si>
    <t xml:space="preserve">Informe mensual de  certifiación Grupo de Recaudos, Impuesto Industria y ocmercio y retención en la fuente de industria y comercio </t>
  </si>
  <si>
    <t xml:space="preserve">Reacudo de Rentas Varias remitida por el centro de procesos </t>
  </si>
  <si>
    <t xml:space="preserve">Informe mensual Centro de Procesos - Rentas Varias </t>
  </si>
  <si>
    <t xml:space="preserve">VALOR INGRESO SAP </t>
  </si>
  <si>
    <t xml:space="preserve">Recaudo registrado en el sistema SAP </t>
  </si>
  <si>
    <t>Recaudo registrado en el sistema SAP, valor arojado de recuado por lotes, seleccionado los usuarios autorizados para su registro ( SANDVALM, HENHERL, CHRYCATU, WEBSERVICE2)</t>
  </si>
  <si>
    <t>Sistema SAP /ZPT7</t>
  </si>
  <si>
    <t>Recaudo registrado en el sistema SAP  valor arojado de recuado por lotes, seleccionado los usuarios autorizados para su registro (MARTBELR)</t>
  </si>
  <si>
    <t>Sistema SAP /FPT7</t>
  </si>
  <si>
    <t xml:space="preserve">Recaudo registrado en el sistema SAP , Z185, seleccionado las pos-pre </t>
  </si>
  <si>
    <t>Sistema SAP /Z185</t>
  </si>
  <si>
    <t xml:space="preserve">CONCEPTOS DE RENTAS VARIAS </t>
  </si>
  <si>
    <t>Fondo: 0-1201 y -0-1101</t>
  </si>
  <si>
    <t>zta</t>
  </si>
  <si>
    <t>Pos.presupuestaria</t>
  </si>
  <si>
    <t>ESTAMPILLA PRO DESARROLLO</t>
  </si>
  <si>
    <t>1-101026303</t>
  </si>
  <si>
    <t>IMPUESTO DELINEACIÓN</t>
  </si>
  <si>
    <t>1-101024902</t>
  </si>
  <si>
    <t>IMPUESTO PUBLICIDAD VISUAL</t>
  </si>
  <si>
    <t>1-1010247</t>
  </si>
  <si>
    <t>ESPECTACULOS PUBLICOS MPAL.CULTURA</t>
  </si>
  <si>
    <t>1-101025105</t>
  </si>
  <si>
    <t>VENTA FORMULARIOS Y OTROS</t>
  </si>
  <si>
    <t>1-10201013702</t>
  </si>
  <si>
    <t>OTROS INGRESOS NO TRIBUTARIOSFONDOCOFINANCICOMUNES</t>
  </si>
  <si>
    <t>1-102980303</t>
  </si>
  <si>
    <t>VENTAS CERTIFICADOS CATASTRALES</t>
  </si>
  <si>
    <t>1-1020101370402</t>
  </si>
  <si>
    <t>COPIAS HELIOGRAFICAS</t>
  </si>
  <si>
    <t>1-1020101370403</t>
  </si>
  <si>
    <t>SERVICIOS CATASTRALES</t>
  </si>
  <si>
    <t>1-1020101370401</t>
  </si>
  <si>
    <t>VENTA PLANOS DIGITALES</t>
  </si>
  <si>
    <t>1-1020101370404</t>
  </si>
  <si>
    <t>OTROS INGRESOS NO TRIBUTARIOS</t>
  </si>
  <si>
    <t>FOTOCOPIAS</t>
  </si>
  <si>
    <t>PUBLICACIÓN DE CONTRATOS</t>
  </si>
  <si>
    <t>PLIEGO DE LICITACIONES</t>
  </si>
  <si>
    <t>SOBRETASA COMBUSTIBLE - SANEAM.FISCAL 23,5</t>
  </si>
  <si>
    <t>1-101026101</t>
  </si>
  <si>
    <t>DIVIDENDOS</t>
  </si>
  <si>
    <t>1-202030303</t>
  </si>
  <si>
    <t>INDEMNIZACIONES</t>
  </si>
  <si>
    <t>1-2029801</t>
  </si>
  <si>
    <t>MULTAS TRABAJADORES Y EMPLEADOS</t>
  </si>
  <si>
    <t>1-102980301</t>
  </si>
  <si>
    <t>ARRENDAMIENTOS INMUEBLES</t>
  </si>
  <si>
    <t>1-10201013901</t>
  </si>
  <si>
    <t>VENTA ACTIVOS FDOS.COMUNES</t>
  </si>
  <si>
    <t>1-20202</t>
  </si>
  <si>
    <t>APROVECHAMIENTO Y TRATAMIENTO</t>
  </si>
  <si>
    <t>1-102980104</t>
  </si>
  <si>
    <t>INTERESES DE MORA APROVECHAMIENTO Y TRATAMIENTO</t>
  </si>
  <si>
    <t>MANTENIMIENTO DE ACERAS Y VIAS</t>
  </si>
  <si>
    <t>RECARGOS CONTRIBUCION PAVIMENTACION</t>
  </si>
  <si>
    <t>LINEAS DE DEMARCACION</t>
  </si>
  <si>
    <t>1-101024901</t>
  </si>
  <si>
    <t>ESQUEMAS BASICOS</t>
  </si>
  <si>
    <t>1-101024903</t>
  </si>
  <si>
    <t>PLACAS CERTIF NOMENCALTURA</t>
  </si>
  <si>
    <t>1-10201013706</t>
  </si>
  <si>
    <t>DOCUMENTOS ORDENAMIENTO-USO DEL SUELO</t>
  </si>
  <si>
    <t>1-10201013701</t>
  </si>
  <si>
    <t>MULTAS DE CARÁCTER URBANO</t>
  </si>
  <si>
    <t>1-10201039801</t>
  </si>
  <si>
    <t>PERMISOS PROV Y SU REFRENDACION</t>
  </si>
  <si>
    <t>1-10201013101</t>
  </si>
  <si>
    <t>MULTAS CONVIVENCIA Y SEGURIDAD</t>
  </si>
  <si>
    <t>1-102010309</t>
  </si>
  <si>
    <t>ESPECTACULOS PUBLICOS DEL DEPORTE</t>
  </si>
  <si>
    <t>1-101025103</t>
  </si>
  <si>
    <t>REINTEGRO DE CAJAS MENORES</t>
  </si>
  <si>
    <t>REINTEGRO NOMINA</t>
  </si>
  <si>
    <t>REINTEGROS SENTENCIA JUDICIALES</t>
  </si>
  <si>
    <t>1-2020105</t>
  </si>
  <si>
    <t>EXPLOTACION AMOBLAMIENTO URBANO EUCOL</t>
  </si>
  <si>
    <t>1-10201013903</t>
  </si>
  <si>
    <t>REINTEGRO RIESGOS PROFESIONALES-ARP</t>
  </si>
  <si>
    <t>1-102980903</t>
  </si>
  <si>
    <t>REINTEGRO EMPLEADOS</t>
  </si>
  <si>
    <t>REINTEGRO CONTRATOS</t>
  </si>
  <si>
    <t>OTROS INGRE.NO TRIBUTARIOS COSTAS JUDICIALES</t>
  </si>
  <si>
    <t>CONVENIO IMPUESTO CIRC. Y TRANSITO COAC.</t>
  </si>
  <si>
    <t>1-101013401</t>
  </si>
  <si>
    <t>SANCIONES DISCIPLINARIAS CONTRALORIA</t>
  </si>
  <si>
    <t>DERECHOS MANTENIMIENTO Y SUPERVISIÓN</t>
  </si>
  <si>
    <t>1-10201013708</t>
  </si>
  <si>
    <t>PLANES EJECUTADOS - VIVIENDA</t>
  </si>
  <si>
    <t>1-102980103</t>
  </si>
  <si>
    <t>PROGRAMA ASOCIATIVOS NUEVOS</t>
  </si>
  <si>
    <t>REINTEGRO EPS</t>
  </si>
  <si>
    <t>REMATES CONTRALORIA GENERAL DEL MUNIC.85% VTA ACTI</t>
  </si>
  <si>
    <t>RETENCIONES IND Y COMERCIO POR CAJA MENOR</t>
  </si>
  <si>
    <t>1-101023901</t>
  </si>
  <si>
    <t>RETENCION DIAN- CAJA MENOR</t>
  </si>
  <si>
    <t>X-NORELEVANTE</t>
  </si>
  <si>
    <t>REINTEGRO CDAV CONSUMO ENERGIA</t>
  </si>
  <si>
    <t>1-102980902</t>
  </si>
  <si>
    <t>LICENCIAS TEMPORALES-ESPACIO PUBLICO  SEC GOBIERNO</t>
  </si>
  <si>
    <t>1-10201013705</t>
  </si>
  <si>
    <t>CONTRIBUCION PLUSVALIA</t>
  </si>
  <si>
    <t>1-10201059802</t>
  </si>
  <si>
    <t xml:space="preserve">TASA POR CONGESTION </t>
  </si>
  <si>
    <t>1-10201010108</t>
  </si>
  <si>
    <t xml:space="preserve">CODIGO DE POLICIA </t>
  </si>
  <si>
    <t>1-10201031001</t>
  </si>
  <si>
    <t>1-10201031002</t>
  </si>
  <si>
    <t xml:space="preserve">LIQUIDACIÓN DIRECTA TELEFONÍA URBANA </t>
  </si>
  <si>
    <t>1-101026203</t>
  </si>
  <si>
    <t>INDICADOR DE INGRESOS 2019</t>
  </si>
  <si>
    <t xml:space="preserve">Las diferencias corresponden a ajustes efectuados por la Subdirección de Impuestos de Rentas Municipales </t>
  </si>
  <si>
    <t xml:space="preserve">Las diferencias corresponden a ajustes efectuados por la Subdirección de Impuestos de Rentas Municipales que se compensan con los valores que resultan como pendientes en las cuenta 24 por clarificar  y en la cuenta 24  en saldo a favor </t>
  </si>
  <si>
    <t>Fuente: Informe Certificación de Ingresos 2019 y Sistema SAP - transacción Z185.</t>
  </si>
  <si>
    <t>Las diferencias corresponden a ajustes efectuados por la Subdirección de Impuestos de Rentas Municipales que se compensan con los valores que resultan como pendientes en las cuenta 24 por clarificar  y en la cuenta 24  en saldo a favor, la ejecución de ingresos no se afecta solo directamente por tesoreria, tambien lo afectan registros, cruces de cuentas y compensaciones desde la Subdirección de Impuestos y Rentas Municipales al igual que la Subdireccion de Finanzas Públicas.</t>
  </si>
  <si>
    <t>Las diferencias corresponden a ajustes efectuados por la Subdirección de Impuestos de Rentas Municipales, al igual que movimientos generados desde la Subdirección de Finanzas Publicas</t>
  </si>
  <si>
    <t>Las diferencias corresponden a ajustes efectuados por la Subdirección de Impuestos de Rentas Municipales que se compensan con los valores que resultan como pendientes en las cuenta 24 por clarificar  y en la cuenta 24  en saldo a favor, la ejecución de ingresos no se afecta solo directamente por la Subdirección de Tesoreria Municipal, tambien lo afectan registros, cruces de cuentas y compensaciones desde la Subdirección de Impuestos y Rentas Municipales al igual que la Subdireccion de Finanzas Públicas.</t>
  </si>
  <si>
    <t>Las diferencias corresponden a ajustes efectuados por la Subdirección de Impuestos de Rentas Municipales, inconsistencias en los archivos asobancaria recepcionados en el servidor del municipio a lo cual se les solicita corrección a las entidades bancarias, al igual que movimientos generados desde la Subdirección de Finanzas Publicas</t>
  </si>
  <si>
    <t>Las diferencias corresponden a ajustes efectuados por la Subdirección de Impuestos de Rentas Municipales que se compensan con los valores que resultan como pendientes en las cuenta 24 por clarificar  y en la cuenta 24  en saldo a favor, la ejecución de ingresos no se afecta solo directamente por la Subdirección de Tesoreria Municipal, tambien lo afectan registros, cruces de cuentas y compensaciones desde la Subdirección de Impuestos y Rentas Municipales al igual que la Subdireccion de Finanzas Públicas.        De igual manera se evidencia que algunos archivos asobancaria tienen incosistencias por ende se solicita correcion a las entidades financieras.</t>
  </si>
  <si>
    <t>Las diferencias corresponden a ajustes efectuados por la Subdirección de Impuestos de Rentas Municipales que se compensan con los valores que resultan como pendientes en las cuenta 24 por clarificar  y en la cuenta 24  en saldo a favor, la ejecución de ingresos no se afecta solo directamente por la Subdirección de Tesoreria Municipal, tambien lo afectan registros, cruces de cuentas y compensaciones desde la Subdirección de Impuestos y Rentas Municipales al igual que la Subdireccion de Finanzas Públicas.  De igual manera se evidencia reclasificaciones desde la Contaduria General del Municipio de santiago de Cali, especialmente en los registros de RETEICA.</t>
  </si>
  <si>
    <t>Las diferencias corresponden a ajustes efectuados por la Subdirección de Impuestos de Rentas Municipales,  movimientos generados desde la Subdirección de Finanzas Publicas, se evidencia reclasificaciones desde la Contaduria General del Municipio de santiago de Cali, especialmente en los registros de RETEICA.</t>
  </si>
  <si>
    <t>Las diferencias corresponden a ajustes efectuados por la Subdirección de Impuestos de Rentas Municipales, se evidencia reclasificaciones desde la Contaduria General del Municipio de santiago de Cali, especialmente en los registros de IPU.</t>
  </si>
  <si>
    <t>Las diferencias corresponden a ajustes efectuados por la Subdirección de Impuestos de Rentas Municipales que se compensan con los valores que resultan como pendientes en las cuenta 24 por clarificar  y en la cuenta 24  en saldo a favor, el recaudo no se afecta solo directamente por la Subdirección de Tesoreria Municipal,  se evidencia reclasificaciones desde la Contaduria General del Municipio de santiago de Cali, especialmente en los registros de IPU</t>
  </si>
  <si>
    <t>LOS VALORES REFLEJADOS CONSISTEN EN UNA ESTIMACION A PARTIR DEL USO DE METODOS MATEMATICOS ESTADISTICOS, LA FICHA NORMALMENTE REGISTRA VALORES REALES, POR LO TANTO, EN EL ANEXO EXCEL, SE EVIDENCIA LAS HOJAS "DATOS INDICADOR" LA CUAL BRINDA INFORMACION HISTORICA QUE A APARTIR DE ELLA PERMITE PROYECTAR LOS ULTIMOS DOS MESES DE LA VIGENCIA CON LA INFORMACION DE LOS MESES 8, 9 Y 10 DE LA VIGENCIA, Y LA HOJA EXCEL "PROYECCIONES" CON DOS (2) METODOS POSIBLES PARA ESTIMAR LOS VALORES A RECAUDAR Y REGISTRAR, TOMANDO COMO REFERENCIA EL VALOR MAS ALTO.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</si>
</sst>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quot;$&quot;\ #,##0_);[Red]\(&quot;$&quot;\ #,##0\)"/>
    <numFmt numFmtId="165" formatCode="_(&quot;$&quot;\ * #,##0.00_);_(&quot;$&quot;\ * \(#,##0.00\);_(&quot;$&quot;\ * &quot;-&quot;??_);_(@_)"/>
    <numFmt numFmtId="166" formatCode="_(* #,##0.00_);_(* \(#,##0.00\);_(* &quot;-&quot;??_);_(@_)"/>
    <numFmt numFmtId="167" formatCode="_-* #,##0.00\ &quot;€&quot;_-;\-* #,##0.00\ &quot;€&quot;_-;_-* &quot;-&quot;??\ &quot;€&quot;_-;_-@_-"/>
    <numFmt numFmtId="168" formatCode="0.0%"/>
    <numFmt numFmtId="169" formatCode="0.0"/>
    <numFmt numFmtId="170" formatCode="_ &quot;$&quot;\ * #,##0.00_ ;_ &quot;$&quot;\ * \-#,##0.00_ ;_ &quot;$&quot;\ * &quot;-&quot;??_ ;_ @_ "/>
    <numFmt numFmtId="171" formatCode="_ &quot;$&quot;\ * #,##0_ ;_ &quot;$&quot;\ * \-#,##0_ ;_ &quot;$&quot;\ * &quot;-&quot;??_ ;_ @_ "/>
    <numFmt numFmtId="172" formatCode="#,##0\-;#,##0_-;&quot; &quot;"/>
    <numFmt numFmtId="173" formatCode="_(&quot;$&quot;\ * #,##0_);_(&quot;$&quot;\ * \(#,##0\);_(&quot;$&quot;\ * &quot;-&quot;??_);_(@_)"/>
    <numFmt numFmtId="174" formatCode="_(* #,##0_);_(* \(#,##0\);_(* &quot;-&quot;??_);_(@_)"/>
  </numFmts>
  <fonts count="25"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Arial"/>
      <family val="2"/>
    </font>
    <font>
      <b/>
      <sz val="11"/>
      <color theme="1"/>
      <name val="Calibri"/>
      <family val="2"/>
      <scheme val="minor"/>
    </font>
    <font>
      <b/>
      <sz val="10"/>
      <name val="Arial"/>
      <family val="2"/>
    </font>
    <font>
      <b/>
      <u/>
      <sz val="11"/>
      <color theme="1"/>
      <name val="Calibri"/>
      <family val="2"/>
      <scheme val="minor"/>
    </font>
    <font>
      <sz val="11"/>
      <name val="Calibri"/>
      <family val="2"/>
      <scheme val="minor"/>
    </font>
    <font>
      <sz val="9"/>
      <color theme="1"/>
      <name val="Arial"/>
      <family val="2"/>
    </font>
  </fonts>
  <fills count="20">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theme="4" tint="0.79998168889431442"/>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6">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7"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70" fontId="17" fillId="0" borderId="0" applyFont="0" applyFill="0" applyBorder="0" applyAlignment="0" applyProtection="0"/>
    <xf numFmtId="41" fontId="11" fillId="0" borderId="0" applyFont="0" applyFill="0" applyBorder="0" applyAlignment="0" applyProtection="0"/>
  </cellStyleXfs>
  <cellXfs count="17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14" xfId="0" applyFont="1" applyFill="1" applyBorder="1" applyAlignment="1">
      <alignmen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9" fontId="0" fillId="0" borderId="0" xfId="0" applyNumberFormat="1"/>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8"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9" fontId="7" fillId="0" borderId="0" xfId="1" applyFont="1" applyAlignment="1">
      <alignment horizontal="center" vertical="center"/>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168" fontId="7" fillId="8" borderId="38" xfId="1" applyNumberFormat="1" applyFont="1" applyFill="1" applyBorder="1" applyAlignment="1" applyProtection="1">
      <alignment horizontal="center" vertical="center"/>
      <protection hidden="1"/>
    </xf>
    <xf numFmtId="168" fontId="7" fillId="0" borderId="40" xfId="1" applyNumberFormat="1" applyFont="1" applyBorder="1" applyAlignment="1">
      <alignment horizontal="center" vertical="center"/>
    </xf>
    <xf numFmtId="168" fontId="7" fillId="0" borderId="39" xfId="1" applyNumberFormat="1" applyFont="1" applyBorder="1" applyAlignment="1">
      <alignment horizontal="center" vertical="center"/>
    </xf>
    <xf numFmtId="0" fontId="0" fillId="2" borderId="0" xfId="0" applyFill="1"/>
    <xf numFmtId="171" fontId="17" fillId="2" borderId="0" xfId="14" applyNumberFormat="1" applyFill="1"/>
    <xf numFmtId="172" fontId="21" fillId="2" borderId="0" xfId="0" applyNumberFormat="1" applyFont="1" applyFill="1"/>
    <xf numFmtId="0" fontId="0" fillId="2" borderId="0" xfId="0" applyFill="1" applyAlignment="1">
      <alignment wrapText="1"/>
    </xf>
    <xf numFmtId="0" fontId="20" fillId="2" borderId="0" xfId="0" applyFont="1" applyFill="1"/>
    <xf numFmtId="173" fontId="0" fillId="2" borderId="0" xfId="0" applyNumberFormat="1" applyFill="1"/>
    <xf numFmtId="0" fontId="22" fillId="2" borderId="0" xfId="0" applyFont="1" applyFill="1"/>
    <xf numFmtId="0" fontId="20" fillId="15" borderId="27" xfId="0" applyFont="1" applyFill="1" applyBorder="1" applyAlignment="1">
      <alignment wrapText="1"/>
    </xf>
    <xf numFmtId="0" fontId="20" fillId="2" borderId="15" xfId="0" applyFont="1" applyFill="1" applyBorder="1"/>
    <xf numFmtId="0" fontId="20" fillId="2" borderId="15" xfId="0" applyFont="1" applyFill="1" applyBorder="1" applyAlignment="1">
      <alignment horizontal="center" vertical="center"/>
    </xf>
    <xf numFmtId="0" fontId="20" fillId="2" borderId="15" xfId="0" applyFont="1" applyFill="1" applyBorder="1" applyAlignment="1">
      <alignment horizontal="center" vertical="center" wrapText="1"/>
    </xf>
    <xf numFmtId="0" fontId="0" fillId="2" borderId="15" xfId="0" applyFill="1" applyBorder="1" applyAlignment="1">
      <alignment horizontal="left" vertical="center"/>
    </xf>
    <xf numFmtId="173" fontId="23" fillId="16" borderId="15" xfId="13" applyNumberFormat="1" applyFont="1" applyFill="1" applyBorder="1" applyAlignment="1">
      <alignment vertical="center"/>
    </xf>
    <xf numFmtId="173" fontId="20" fillId="16" borderId="15" xfId="13" applyNumberFormat="1" applyFont="1" applyFill="1" applyBorder="1" applyAlignment="1">
      <alignment vertical="center"/>
    </xf>
    <xf numFmtId="173" fontId="11" fillId="17" borderId="15" xfId="13" applyNumberFormat="1" applyFill="1" applyBorder="1" applyAlignment="1">
      <alignment vertical="center"/>
    </xf>
    <xf numFmtId="173" fontId="20" fillId="17" borderId="15" xfId="13" applyNumberFormat="1" applyFont="1" applyFill="1" applyBorder="1" applyAlignment="1">
      <alignment vertical="center"/>
    </xf>
    <xf numFmtId="164" fontId="0" fillId="18" borderId="15" xfId="0" quotePrefix="1" applyNumberFormat="1" applyFill="1" applyBorder="1" applyAlignment="1">
      <alignment vertical="center" wrapText="1"/>
    </xf>
    <xf numFmtId="173" fontId="11" fillId="16" borderId="15" xfId="13" applyNumberFormat="1" applyFill="1" applyBorder="1" applyAlignment="1">
      <alignment vertical="center"/>
    </xf>
    <xf numFmtId="164" fontId="0" fillId="18" borderId="15" xfId="0" applyNumberFormat="1" applyFill="1" applyBorder="1" applyAlignment="1">
      <alignment vertical="center" wrapText="1"/>
    </xf>
    <xf numFmtId="0" fontId="0" fillId="2" borderId="15" xfId="0" applyFill="1" applyBorder="1"/>
    <xf numFmtId="173" fontId="11" fillId="2" borderId="15" xfId="13" applyNumberFormat="1" applyFill="1" applyBorder="1"/>
    <xf numFmtId="3" fontId="0" fillId="2" borderId="15" xfId="0" applyNumberFormat="1" applyFill="1" applyBorder="1" applyAlignment="1">
      <alignment wrapText="1"/>
    </xf>
    <xf numFmtId="174" fontId="11" fillId="2" borderId="0" xfId="12" applyNumberFormat="1" applyFill="1"/>
    <xf numFmtId="174" fontId="0" fillId="2" borderId="0" xfId="0" applyNumberFormat="1" applyFill="1"/>
    <xf numFmtId="173" fontId="11" fillId="2" borderId="0" xfId="13" applyNumberFormat="1" applyFill="1"/>
    <xf numFmtId="2" fontId="0" fillId="2" borderId="0" xfId="0" applyNumberFormat="1" applyFill="1"/>
    <xf numFmtId="171" fontId="17" fillId="2" borderId="0" xfId="14" applyNumberFormat="1" applyFill="1" applyAlignment="1">
      <alignment vertical="center"/>
    </xf>
    <xf numFmtId="173" fontId="24" fillId="2" borderId="0" xfId="13" applyNumberFormat="1" applyFont="1" applyFill="1" applyAlignment="1">
      <alignment horizontal="right"/>
    </xf>
    <xf numFmtId="0" fontId="0" fillId="14" borderId="15" xfId="0" applyFill="1" applyBorder="1" applyAlignment="1">
      <alignment vertical="center" wrapText="1"/>
    </xf>
    <xf numFmtId="0" fontId="0" fillId="2" borderId="15" xfId="0" applyFill="1" applyBorder="1" applyAlignment="1">
      <alignment vertical="center"/>
    </xf>
    <xf numFmtId="0" fontId="0" fillId="2" borderId="15" xfId="0" applyFill="1" applyBorder="1" applyAlignment="1">
      <alignment vertical="center" wrapText="1"/>
    </xf>
    <xf numFmtId="0" fontId="20" fillId="19" borderId="15" xfId="0" applyFont="1" applyFill="1" applyBorder="1" applyAlignment="1">
      <alignment horizontal="center"/>
    </xf>
    <xf numFmtId="41" fontId="0" fillId="2" borderId="0" xfId="15" applyFont="1" applyFill="1"/>
    <xf numFmtId="174" fontId="0" fillId="2" borderId="0" xfId="12" applyNumberFormat="1" applyFont="1" applyFill="1"/>
    <xf numFmtId="3" fontId="7" fillId="0" borderId="39" xfId="0" applyNumberFormat="1" applyFont="1" applyBorder="1" applyAlignment="1">
      <alignment horizontal="center" vertical="center"/>
    </xf>
    <xf numFmtId="3" fontId="0" fillId="0" borderId="0" xfId="0" applyNumberFormat="1"/>
    <xf numFmtId="41" fontId="24" fillId="0" borderId="0" xfId="15" applyFont="1" applyAlignment="1">
      <alignment horizontal="right"/>
    </xf>
    <xf numFmtId="3" fontId="0" fillId="2" borderId="0" xfId="0" applyNumberFormat="1" applyFill="1"/>
    <xf numFmtId="0" fontId="7" fillId="0" borderId="40" xfId="0" quotePrefix="1" applyFont="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lignment horizontal="left" vertical="center"/>
    </xf>
    <xf numFmtId="0" fontId="7" fillId="2" borderId="31" xfId="0" applyFont="1" applyFill="1" applyBorder="1" applyAlignment="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2" borderId="20"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2" borderId="27"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0" fillId="0" borderId="0" xfId="0" applyAlignment="1">
      <alignment horizontal="center" vertical="center"/>
    </xf>
    <xf numFmtId="0" fontId="20" fillId="13" borderId="27" xfId="0" applyFont="1" applyFill="1" applyBorder="1" applyAlignment="1">
      <alignment horizontal="center"/>
    </xf>
    <xf numFmtId="0" fontId="20" fillId="13" borderId="10" xfId="0" applyFont="1" applyFill="1" applyBorder="1" applyAlignment="1">
      <alignment horizontal="center"/>
    </xf>
    <xf numFmtId="0" fontId="20" fillId="14" borderId="15" xfId="0" applyFont="1" applyFill="1" applyBorder="1" applyAlignment="1">
      <alignment horizontal="center"/>
    </xf>
    <xf numFmtId="0" fontId="20" fillId="2" borderId="0" xfId="0" applyFont="1" applyFill="1" applyAlignment="1">
      <alignment horizontal="center"/>
    </xf>
  </cellXfs>
  <cellStyles count="16">
    <cellStyle name="Euro" xfId="4" xr:uid="{00000000-0005-0000-0000-000000000000}"/>
    <cellStyle name="Millares" xfId="12" builtinId="3"/>
    <cellStyle name="Millares [0]" xfId="15" builtinId="6"/>
    <cellStyle name="Millares 2" xfId="3" xr:uid="{00000000-0005-0000-0000-000003000000}"/>
    <cellStyle name="Moneda" xfId="13" builtinId="4"/>
    <cellStyle name="Moneda 4" xfId="14" xr:uid="{00000000-0005-0000-0000-000005000000}"/>
    <cellStyle name="Normal" xfId="0" builtinId="0"/>
    <cellStyle name="Normal 2" xfId="2" xr:uid="{00000000-0005-0000-0000-000007000000}"/>
    <cellStyle name="Normal 2 2" xfId="5" xr:uid="{00000000-0005-0000-0000-000008000000}"/>
    <cellStyle name="Normal 2 3" xfId="6" xr:uid="{00000000-0005-0000-0000-000009000000}"/>
    <cellStyle name="Normal 2 4" xfId="7" xr:uid="{00000000-0005-0000-0000-00000A000000}"/>
    <cellStyle name="Normal 3" xfId="8" xr:uid="{00000000-0005-0000-0000-00000B000000}"/>
    <cellStyle name="Porcentaje" xfId="1" builtinId="5"/>
    <cellStyle name="Porcentaje 2" xfId="9" xr:uid="{00000000-0005-0000-0000-00000D000000}"/>
    <cellStyle name="Porcentual 2" xfId="10" xr:uid="{00000000-0005-0000-0000-00000E000000}"/>
    <cellStyle name="Porcentual 2 2" xfId="11" xr:uid="{00000000-0005-0000-0000-00000F000000}"/>
  </cellStyles>
  <dxfs count="17">
    <dxf>
      <font>
        <color rgb="FF9C0006"/>
      </font>
      <fill>
        <patternFill>
          <bgColor rgb="FFFFC7CE"/>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0.0%</c:formatCode>
                <c:ptCount val="12"/>
                <c:pt idx="0">
                  <c:v>1.0041230897450135</c:v>
                </c:pt>
                <c:pt idx="1">
                  <c:v>1.0085321600457651</c:v>
                </c:pt>
                <c:pt idx="2">
                  <c:v>0.99692388111725827</c:v>
                </c:pt>
                <c:pt idx="3">
                  <c:v>0.98917698946903199</c:v>
                </c:pt>
                <c:pt idx="4">
                  <c:v>1.1551433586995148</c:v>
                </c:pt>
                <c:pt idx="5">
                  <c:v>1.0077634066067778</c:v>
                </c:pt>
                <c:pt idx="6">
                  <c:v>0.99182806847445359</c:v>
                </c:pt>
                <c:pt idx="7">
                  <c:v>1.0426829722030635</c:v>
                </c:pt>
                <c:pt idx="8">
                  <c:v>0.99561391918613174</c:v>
                </c:pt>
                <c:pt idx="9">
                  <c:v>0.98608136077047404</c:v>
                </c:pt>
                <c:pt idx="10">
                  <c:v>0.97058738386213617</c:v>
                </c:pt>
                <c:pt idx="11">
                  <c:v>0.95726139146411071</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62480240"/>
        <c:axId val="262479152"/>
      </c:barChart>
      <c:catAx>
        <c:axId val="262480240"/>
        <c:scaling>
          <c:orientation val="minMax"/>
        </c:scaling>
        <c:delete val="0"/>
        <c:axPos val="b"/>
        <c:numFmt formatCode="General" sourceLinked="1"/>
        <c:majorTickMark val="none"/>
        <c:minorTickMark val="none"/>
        <c:tickLblPos val="nextTo"/>
        <c:txPr>
          <a:bodyPr/>
          <a:lstStyle/>
          <a:p>
            <a:pPr>
              <a:defRPr sz="1100"/>
            </a:pPr>
            <a:endParaRPr lang="es-CO"/>
          </a:p>
        </c:txPr>
        <c:crossAx val="262479152"/>
        <c:crosses val="autoZero"/>
        <c:auto val="1"/>
        <c:lblAlgn val="ctr"/>
        <c:lblOffset val="100"/>
        <c:noMultiLvlLbl val="0"/>
      </c:catAx>
      <c:valAx>
        <c:axId val="26247915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6248024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7393" y="381000"/>
          <a:ext cx="20923703" cy="1307646"/>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tabSelected="1" topLeftCell="A16" zoomScaleNormal="100" workbookViewId="0">
      <selection activeCell="N23" sqref="N23"/>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5"/>
      <c r="C2" s="136"/>
      <c r="D2" s="136"/>
      <c r="E2" s="136"/>
      <c r="F2" s="136"/>
      <c r="G2" s="136"/>
      <c r="H2" s="136"/>
      <c r="I2" s="136"/>
      <c r="J2" s="136"/>
      <c r="K2" s="136"/>
      <c r="L2" s="136"/>
      <c r="M2" s="137"/>
    </row>
    <row r="3" spans="2:13" x14ac:dyDescent="0.25">
      <c r="B3" s="138"/>
      <c r="C3" s="139"/>
      <c r="D3" s="139"/>
      <c r="E3" s="139"/>
      <c r="F3" s="139"/>
      <c r="G3" s="139"/>
      <c r="H3" s="139"/>
      <c r="I3" s="139"/>
      <c r="J3" s="139"/>
      <c r="K3" s="139"/>
      <c r="L3" s="139"/>
      <c r="M3" s="140"/>
    </row>
    <row r="4" spans="2:13" x14ac:dyDescent="0.25">
      <c r="B4" s="138"/>
      <c r="C4" s="139"/>
      <c r="D4" s="139"/>
      <c r="E4" s="139"/>
      <c r="F4" s="139"/>
      <c r="G4" s="139"/>
      <c r="H4" s="139"/>
      <c r="I4" s="139"/>
      <c r="J4" s="139"/>
      <c r="K4" s="139"/>
      <c r="L4" s="139"/>
      <c r="M4" s="140"/>
    </row>
    <row r="5" spans="2:13" x14ac:dyDescent="0.25">
      <c r="B5" s="138"/>
      <c r="C5" s="139"/>
      <c r="D5" s="139"/>
      <c r="E5" s="139"/>
      <c r="F5" s="139"/>
      <c r="G5" s="139"/>
      <c r="H5" s="139"/>
      <c r="I5" s="139"/>
      <c r="J5" s="139"/>
      <c r="K5" s="139"/>
      <c r="L5" s="139"/>
      <c r="M5" s="140"/>
    </row>
    <row r="6" spans="2:13" x14ac:dyDescent="0.25">
      <c r="B6" s="138"/>
      <c r="C6" s="139"/>
      <c r="D6" s="139"/>
      <c r="E6" s="139"/>
      <c r="F6" s="139"/>
      <c r="G6" s="139"/>
      <c r="H6" s="139"/>
      <c r="I6" s="139"/>
      <c r="J6" s="139"/>
      <c r="K6" s="139"/>
      <c r="L6" s="139"/>
      <c r="M6" s="140"/>
    </row>
    <row r="7" spans="2:13" x14ac:dyDescent="0.25">
      <c r="B7" s="138"/>
      <c r="C7" s="139"/>
      <c r="D7" s="139"/>
      <c r="E7" s="139"/>
      <c r="F7" s="139"/>
      <c r="G7" s="139"/>
      <c r="H7" s="139"/>
      <c r="I7" s="139"/>
      <c r="J7" s="139"/>
      <c r="K7" s="139"/>
      <c r="L7" s="139"/>
      <c r="M7" s="140"/>
    </row>
    <row r="8" spans="2:13" x14ac:dyDescent="0.25">
      <c r="B8" s="138"/>
      <c r="C8" s="139"/>
      <c r="D8" s="139"/>
      <c r="E8" s="139"/>
      <c r="F8" s="139"/>
      <c r="G8" s="139"/>
      <c r="H8" s="139"/>
      <c r="I8" s="139"/>
      <c r="J8" s="139"/>
      <c r="K8" s="139"/>
      <c r="L8" s="139"/>
      <c r="M8" s="140"/>
    </row>
    <row r="9" spans="2:13" x14ac:dyDescent="0.25">
      <c r="B9" s="138"/>
      <c r="C9" s="139"/>
      <c r="D9" s="139"/>
      <c r="E9" s="139"/>
      <c r="F9" s="139"/>
      <c r="G9" s="139"/>
      <c r="H9" s="139"/>
      <c r="I9" s="139"/>
      <c r="J9" s="139"/>
      <c r="K9" s="139"/>
      <c r="L9" s="139"/>
      <c r="M9" s="140"/>
    </row>
    <row r="10" spans="2:13" ht="15.75" thickBot="1" x14ac:dyDescent="0.3">
      <c r="B10" s="141"/>
      <c r="C10" s="142"/>
      <c r="D10" s="142"/>
      <c r="E10" s="142"/>
      <c r="F10" s="142"/>
      <c r="G10" s="142"/>
      <c r="H10" s="142"/>
      <c r="I10" s="142"/>
      <c r="J10" s="142"/>
      <c r="K10" s="142"/>
      <c r="L10" s="142"/>
      <c r="M10" s="143"/>
    </row>
    <row r="11" spans="2:13" ht="12.75" customHeight="1" x14ac:dyDescent="0.25">
      <c r="B11" s="2"/>
      <c r="C11" s="3"/>
      <c r="D11" s="3"/>
      <c r="E11" s="3"/>
      <c r="F11" s="4"/>
      <c r="G11" s="3"/>
      <c r="H11" s="3"/>
      <c r="I11" s="3"/>
      <c r="J11" s="3"/>
      <c r="K11" s="3"/>
      <c r="L11" s="3"/>
      <c r="M11" s="5"/>
    </row>
    <row r="12" spans="2:13" ht="23.25" customHeight="1" x14ac:dyDescent="0.25">
      <c r="B12" s="144" t="s">
        <v>0</v>
      </c>
      <c r="C12" s="145"/>
      <c r="D12" s="145"/>
      <c r="E12" s="145"/>
      <c r="F12" s="145"/>
      <c r="G12" s="145"/>
      <c r="H12" s="145"/>
      <c r="I12" s="145"/>
      <c r="J12" s="145"/>
      <c r="K12" s="145"/>
      <c r="L12" s="145"/>
      <c r="M12" s="146"/>
    </row>
    <row r="13" spans="2:13" ht="15.75" customHeight="1" x14ac:dyDescent="0.25">
      <c r="B13" s="6"/>
      <c r="C13" s="7"/>
      <c r="D13" s="8"/>
      <c r="E13" s="8"/>
      <c r="F13" s="7"/>
      <c r="G13" s="7"/>
      <c r="H13" s="7"/>
      <c r="I13" s="8"/>
      <c r="J13" s="8"/>
      <c r="K13" s="7"/>
      <c r="L13" s="7"/>
      <c r="M13" s="9"/>
    </row>
    <row r="14" spans="2:13" ht="12.75" customHeight="1" x14ac:dyDescent="0.25">
      <c r="B14" s="147" t="s">
        <v>1</v>
      </c>
      <c r="C14" s="148"/>
      <c r="D14" s="10"/>
      <c r="E14" s="10"/>
      <c r="F14" s="149" t="s">
        <v>47</v>
      </c>
      <c r="G14" s="149"/>
      <c r="H14" s="149"/>
      <c r="I14" s="10"/>
      <c r="J14" s="10"/>
      <c r="K14" s="149" t="s">
        <v>2</v>
      </c>
      <c r="L14" s="149"/>
      <c r="M14" s="11"/>
    </row>
    <row r="15" spans="2:13" ht="12.75" customHeight="1" x14ac:dyDescent="0.25">
      <c r="B15" s="147"/>
      <c r="C15" s="148"/>
      <c r="D15" s="10"/>
      <c r="E15" s="10"/>
      <c r="F15" s="149"/>
      <c r="G15" s="149"/>
      <c r="H15" s="149"/>
      <c r="I15" s="10"/>
      <c r="J15" s="10"/>
      <c r="K15" s="149"/>
      <c r="L15" s="149"/>
      <c r="M15" s="11"/>
    </row>
    <row r="16" spans="2:13" ht="14.25" customHeight="1" x14ac:dyDescent="0.25">
      <c r="B16" s="12" t="s">
        <v>3</v>
      </c>
      <c r="C16" s="13"/>
      <c r="F16" s="27" t="s">
        <v>41</v>
      </c>
      <c r="G16" s="150"/>
      <c r="H16" s="150"/>
      <c r="J16" s="10"/>
      <c r="K16" s="151" t="s">
        <v>104</v>
      </c>
      <c r="L16" s="152"/>
      <c r="M16" s="11"/>
    </row>
    <row r="17" spans="2:13" x14ac:dyDescent="0.25">
      <c r="B17" s="12" t="s">
        <v>4</v>
      </c>
      <c r="C17" s="13" t="s">
        <v>64</v>
      </c>
      <c r="F17" s="27" t="s">
        <v>42</v>
      </c>
      <c r="G17" s="150" t="s">
        <v>64</v>
      </c>
      <c r="H17" s="150"/>
      <c r="J17" s="10"/>
      <c r="K17" s="153"/>
      <c r="L17" s="154"/>
      <c r="M17" s="11"/>
    </row>
    <row r="18" spans="2:13" x14ac:dyDescent="0.25">
      <c r="B18" s="12" t="s">
        <v>5</v>
      </c>
      <c r="C18" s="13"/>
      <c r="F18" s="27" t="s">
        <v>43</v>
      </c>
      <c r="G18" s="150"/>
      <c r="H18" s="150"/>
      <c r="J18" s="10"/>
      <c r="K18" s="155"/>
      <c r="L18" s="156"/>
      <c r="M18" s="11"/>
    </row>
    <row r="19" spans="2:13" x14ac:dyDescent="0.25">
      <c r="B19" s="12" t="s">
        <v>40</v>
      </c>
      <c r="C19" s="13"/>
      <c r="F19" s="27" t="s">
        <v>39</v>
      </c>
      <c r="G19" s="150"/>
      <c r="H19" s="150"/>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157" t="s">
        <v>6</v>
      </c>
      <c r="C21" s="158"/>
      <c r="D21" s="158"/>
      <c r="E21" s="158"/>
      <c r="F21" s="158"/>
      <c r="G21" s="158"/>
      <c r="H21" s="158"/>
      <c r="I21" s="158"/>
      <c r="J21" s="158"/>
      <c r="K21" s="158"/>
      <c r="L21" s="158"/>
      <c r="M21" s="159"/>
    </row>
    <row r="22" spans="2:13" ht="14.25" customHeight="1" x14ac:dyDescent="0.25">
      <c r="B22" s="160"/>
      <c r="C22" s="161"/>
      <c r="D22" s="161"/>
      <c r="E22" s="161"/>
      <c r="F22" s="161"/>
      <c r="G22" s="161"/>
      <c r="H22" s="161"/>
      <c r="I22" s="161"/>
      <c r="J22" s="161"/>
      <c r="K22" s="161"/>
      <c r="L22" s="161"/>
      <c r="M22" s="162"/>
    </row>
    <row r="23" spans="2:13" ht="35.25" customHeight="1" x14ac:dyDescent="0.25">
      <c r="B23" s="132" t="s">
        <v>52</v>
      </c>
      <c r="C23" s="119" t="s">
        <v>7</v>
      </c>
      <c r="D23" s="120"/>
      <c r="E23" s="120"/>
      <c r="F23" s="121"/>
      <c r="G23" s="163" t="s">
        <v>65</v>
      </c>
      <c r="H23" s="164"/>
      <c r="I23" s="164"/>
      <c r="J23" s="164"/>
      <c r="K23" s="164"/>
      <c r="L23" s="164"/>
      <c r="M23" s="165"/>
    </row>
    <row r="24" spans="2:13" ht="20.100000000000001" customHeight="1" x14ac:dyDescent="0.25">
      <c r="B24" s="133"/>
      <c r="C24" s="119" t="s">
        <v>8</v>
      </c>
      <c r="D24" s="120"/>
      <c r="E24" s="120"/>
      <c r="F24" s="121"/>
      <c r="G24" s="122" t="s">
        <v>75</v>
      </c>
      <c r="H24" s="123"/>
      <c r="I24" s="123"/>
      <c r="J24" s="123"/>
      <c r="K24" s="123"/>
      <c r="L24" s="123"/>
      <c r="M24" s="124"/>
    </row>
    <row r="25" spans="2:13" ht="20.100000000000001" customHeight="1" x14ac:dyDescent="0.25">
      <c r="B25" s="133"/>
      <c r="C25" s="119" t="s">
        <v>9</v>
      </c>
      <c r="D25" s="120"/>
      <c r="E25" s="120"/>
      <c r="F25" s="121"/>
      <c r="G25" s="122" t="s">
        <v>76</v>
      </c>
      <c r="H25" s="123"/>
      <c r="I25" s="123"/>
      <c r="J25" s="123"/>
      <c r="K25" s="123"/>
      <c r="L25" s="123"/>
      <c r="M25" s="124"/>
    </row>
    <row r="26" spans="2:13" ht="20.100000000000001" customHeight="1" x14ac:dyDescent="0.25">
      <c r="B26" s="133"/>
      <c r="C26" s="119" t="s">
        <v>10</v>
      </c>
      <c r="D26" s="120"/>
      <c r="E26" s="120"/>
      <c r="F26" s="121"/>
      <c r="G26" s="122" t="s">
        <v>77</v>
      </c>
      <c r="H26" s="123"/>
      <c r="I26" s="123"/>
      <c r="J26" s="123"/>
      <c r="K26" s="123"/>
      <c r="L26" s="123"/>
      <c r="M26" s="124"/>
    </row>
    <row r="27" spans="2:13" ht="23.25" customHeight="1" x14ac:dyDescent="0.25">
      <c r="B27" s="132" t="s">
        <v>53</v>
      </c>
      <c r="C27" s="119" t="s">
        <v>11</v>
      </c>
      <c r="D27" s="120"/>
      <c r="E27" s="120"/>
      <c r="F27" s="121"/>
      <c r="G27" s="122" t="s">
        <v>87</v>
      </c>
      <c r="H27" s="123"/>
      <c r="I27" s="123"/>
      <c r="J27" s="123"/>
      <c r="K27" s="123"/>
      <c r="L27" s="123"/>
      <c r="M27" s="124"/>
    </row>
    <row r="28" spans="2:13" ht="23.25" customHeight="1" x14ac:dyDescent="0.25">
      <c r="B28" s="133"/>
      <c r="C28" s="119" t="s">
        <v>12</v>
      </c>
      <c r="D28" s="120"/>
      <c r="E28" s="120"/>
      <c r="F28" s="121"/>
      <c r="G28" s="122" t="s">
        <v>88</v>
      </c>
      <c r="H28" s="123"/>
      <c r="I28" s="123"/>
      <c r="J28" s="123"/>
      <c r="K28" s="123"/>
      <c r="L28" s="123"/>
      <c r="M28" s="124"/>
    </row>
    <row r="29" spans="2:13" ht="23.25" customHeight="1" x14ac:dyDescent="0.25">
      <c r="B29" s="133"/>
      <c r="C29" s="119" t="s">
        <v>13</v>
      </c>
      <c r="D29" s="120"/>
      <c r="E29" s="120"/>
      <c r="F29" s="121"/>
      <c r="G29" s="122" t="s">
        <v>89</v>
      </c>
      <c r="H29" s="123"/>
      <c r="I29" s="123"/>
      <c r="J29" s="123"/>
      <c r="K29" s="123"/>
      <c r="L29" s="123"/>
      <c r="M29" s="124"/>
    </row>
    <row r="30" spans="2:13" ht="23.25" customHeight="1" x14ac:dyDescent="0.25">
      <c r="B30" s="134"/>
      <c r="C30" s="119" t="s">
        <v>14</v>
      </c>
      <c r="D30" s="120"/>
      <c r="E30" s="120"/>
      <c r="F30" s="121"/>
      <c r="G30" s="122" t="s">
        <v>83</v>
      </c>
      <c r="H30" s="123"/>
      <c r="I30" s="123"/>
      <c r="J30" s="123"/>
      <c r="K30" s="123"/>
      <c r="L30" s="123"/>
      <c r="M30" s="124"/>
    </row>
    <row r="31" spans="2:13" ht="25.5" customHeight="1" x14ac:dyDescent="0.25">
      <c r="B31" s="113" t="s">
        <v>54</v>
      </c>
      <c r="C31" s="115" t="s">
        <v>15</v>
      </c>
      <c r="D31" s="115"/>
      <c r="E31" s="115"/>
      <c r="F31" s="115"/>
      <c r="G31" s="116" t="s">
        <v>84</v>
      </c>
      <c r="H31" s="116"/>
      <c r="I31" s="116"/>
      <c r="J31" s="116"/>
      <c r="K31" s="116"/>
      <c r="L31" s="116"/>
      <c r="M31" s="117"/>
    </row>
    <row r="32" spans="2:13" ht="21" customHeight="1" x14ac:dyDescent="0.25">
      <c r="B32" s="114"/>
      <c r="C32" s="115" t="s">
        <v>16</v>
      </c>
      <c r="D32" s="115"/>
      <c r="E32" s="115"/>
      <c r="F32" s="115"/>
      <c r="G32" s="116" t="s">
        <v>84</v>
      </c>
      <c r="H32" s="116"/>
      <c r="I32" s="116"/>
      <c r="J32" s="116"/>
      <c r="K32" s="116"/>
      <c r="L32" s="116"/>
      <c r="M32" s="117"/>
    </row>
    <row r="33" spans="2:13" ht="33" customHeight="1" x14ac:dyDescent="0.25">
      <c r="B33" s="114"/>
      <c r="C33" s="118" t="s">
        <v>17</v>
      </c>
      <c r="D33" s="118"/>
      <c r="E33" s="118"/>
      <c r="F33" s="118"/>
      <c r="G33" s="116" t="s">
        <v>84</v>
      </c>
      <c r="H33" s="116"/>
      <c r="I33" s="116"/>
      <c r="J33" s="116"/>
      <c r="K33" s="116"/>
      <c r="L33" s="116"/>
      <c r="M33" s="117"/>
    </row>
    <row r="34" spans="2:13" ht="28.5" customHeight="1" x14ac:dyDescent="0.25">
      <c r="B34" s="18" t="s">
        <v>55</v>
      </c>
      <c r="C34" s="118" t="s">
        <v>7</v>
      </c>
      <c r="D34" s="118"/>
      <c r="E34" s="118"/>
      <c r="F34" s="118"/>
      <c r="G34" s="116" t="s">
        <v>84</v>
      </c>
      <c r="H34" s="116"/>
      <c r="I34" s="116"/>
      <c r="J34" s="116"/>
      <c r="K34" s="116"/>
      <c r="L34" s="116"/>
      <c r="M34" s="117"/>
    </row>
    <row r="35" spans="2:13" s="19" customFormat="1" ht="28.5" customHeight="1" x14ac:dyDescent="0.25">
      <c r="B35" s="125" t="s">
        <v>18</v>
      </c>
      <c r="C35" s="126"/>
      <c r="D35" s="126"/>
      <c r="E35" s="126"/>
      <c r="F35" s="126"/>
      <c r="G35" s="126"/>
      <c r="H35" s="126"/>
      <c r="I35" s="126"/>
      <c r="J35" s="126"/>
      <c r="K35" s="126"/>
      <c r="L35" s="126"/>
      <c r="M35" s="127"/>
    </row>
    <row r="36" spans="2:13" s="19" customFormat="1" ht="24.75" customHeight="1" x14ac:dyDescent="0.25">
      <c r="B36" s="20" t="s">
        <v>19</v>
      </c>
      <c r="C36" s="128" t="s">
        <v>20</v>
      </c>
      <c r="D36" s="128"/>
      <c r="E36" s="128"/>
      <c r="F36" s="128"/>
      <c r="G36" s="128"/>
      <c r="H36" s="128"/>
      <c r="I36" s="128"/>
      <c r="J36" s="128"/>
      <c r="K36" s="128"/>
      <c r="L36" s="128"/>
      <c r="M36" s="129"/>
    </row>
    <row r="37" spans="2:13" ht="29.25" customHeight="1" x14ac:dyDescent="0.25">
      <c r="B37" s="21" t="s">
        <v>62</v>
      </c>
      <c r="C37" s="130" t="s">
        <v>79</v>
      </c>
      <c r="D37" s="130"/>
      <c r="E37" s="130"/>
      <c r="F37" s="130"/>
      <c r="G37" s="130"/>
      <c r="H37" s="130"/>
      <c r="I37" s="130"/>
      <c r="J37" s="130"/>
      <c r="K37" s="130"/>
      <c r="L37" s="130"/>
      <c r="M37" s="131"/>
    </row>
    <row r="38" spans="2:13" ht="29.25" customHeight="1" x14ac:dyDescent="0.25">
      <c r="B38" s="22" t="s">
        <v>22</v>
      </c>
      <c r="C38" s="94" t="s">
        <v>69</v>
      </c>
      <c r="D38" s="95"/>
      <c r="E38" s="95"/>
      <c r="F38" s="95"/>
      <c r="G38" s="95"/>
      <c r="H38" s="95"/>
      <c r="I38" s="95"/>
      <c r="J38" s="95"/>
      <c r="K38" s="95"/>
      <c r="L38" s="95"/>
      <c r="M38" s="96"/>
    </row>
    <row r="39" spans="2:13" ht="47.25" customHeight="1" x14ac:dyDescent="0.25">
      <c r="B39" s="22" t="s">
        <v>61</v>
      </c>
      <c r="C39" s="94" t="s">
        <v>103</v>
      </c>
      <c r="D39" s="95"/>
      <c r="E39" s="95"/>
      <c r="F39" s="95"/>
      <c r="G39" s="95"/>
      <c r="H39" s="95"/>
      <c r="I39" s="95"/>
      <c r="J39" s="95"/>
      <c r="K39" s="95"/>
      <c r="L39" s="95"/>
      <c r="M39" s="96"/>
    </row>
    <row r="40" spans="2:13" ht="33" customHeight="1" x14ac:dyDescent="0.25">
      <c r="B40" s="23" t="s">
        <v>23</v>
      </c>
      <c r="C40" s="97" t="s">
        <v>72</v>
      </c>
      <c r="D40" s="97"/>
      <c r="E40" s="97"/>
      <c r="F40" s="97"/>
      <c r="G40" s="97"/>
      <c r="H40" s="97"/>
      <c r="I40" s="97"/>
      <c r="J40" s="97"/>
      <c r="K40" s="97"/>
      <c r="L40" s="97"/>
      <c r="M40" s="98"/>
    </row>
    <row r="41" spans="2:13" ht="34.5" customHeight="1" x14ac:dyDescent="0.25">
      <c r="B41" s="23" t="s">
        <v>24</v>
      </c>
      <c r="C41" s="102" t="s">
        <v>85</v>
      </c>
      <c r="D41" s="103"/>
      <c r="E41" s="103"/>
      <c r="F41" s="103"/>
      <c r="G41" s="103"/>
      <c r="H41" s="103"/>
      <c r="I41" s="103"/>
      <c r="J41" s="103"/>
      <c r="K41" s="103"/>
      <c r="L41" s="103"/>
      <c r="M41" s="104"/>
    </row>
    <row r="42" spans="2:13" ht="62.25" customHeight="1" x14ac:dyDescent="0.25">
      <c r="B42" s="23" t="s">
        <v>25</v>
      </c>
      <c r="C42" s="102" t="s">
        <v>71</v>
      </c>
      <c r="D42" s="103"/>
      <c r="E42" s="103"/>
      <c r="F42" s="103"/>
      <c r="G42" s="43"/>
      <c r="H42" s="43"/>
      <c r="I42" s="43"/>
      <c r="J42" s="43"/>
      <c r="K42" s="43"/>
      <c r="L42" s="43"/>
      <c r="M42" s="44"/>
    </row>
    <row r="43" spans="2:13" ht="26.25" customHeight="1" x14ac:dyDescent="0.25">
      <c r="B43" s="24" t="s">
        <v>26</v>
      </c>
      <c r="C43" s="97" t="s">
        <v>66</v>
      </c>
      <c r="D43" s="97"/>
      <c r="E43" s="97"/>
      <c r="F43" s="97"/>
      <c r="G43" s="97"/>
      <c r="H43" s="97"/>
      <c r="I43" s="97"/>
      <c r="J43" s="97"/>
      <c r="K43" s="97"/>
      <c r="L43" s="97"/>
      <c r="M43" s="98"/>
    </row>
    <row r="44" spans="2:13" ht="26.25" customHeight="1" x14ac:dyDescent="0.25">
      <c r="B44" s="24" t="s">
        <v>27</v>
      </c>
      <c r="C44" s="102" t="s">
        <v>73</v>
      </c>
      <c r="D44" s="103"/>
      <c r="E44" s="103"/>
      <c r="F44" s="103"/>
      <c r="G44" s="103"/>
      <c r="H44" s="103"/>
      <c r="I44" s="103"/>
      <c r="J44" s="103"/>
      <c r="K44" s="103"/>
      <c r="L44" s="103"/>
      <c r="M44" s="104"/>
    </row>
    <row r="45" spans="2:13" ht="23.25" customHeight="1" x14ac:dyDescent="0.25">
      <c r="B45" s="112" t="s">
        <v>28</v>
      </c>
      <c r="C45" s="102" t="s">
        <v>74</v>
      </c>
      <c r="D45" s="103"/>
      <c r="E45" s="103"/>
      <c r="F45" s="103"/>
      <c r="G45" s="103"/>
      <c r="H45" s="103"/>
      <c r="I45" s="103"/>
      <c r="J45" s="103"/>
      <c r="K45" s="103"/>
      <c r="L45" s="103"/>
      <c r="M45" s="104"/>
    </row>
    <row r="46" spans="2:13" ht="23.25" customHeight="1" x14ac:dyDescent="0.25">
      <c r="B46" s="112"/>
      <c r="C46" s="102" t="s">
        <v>80</v>
      </c>
      <c r="D46" s="103"/>
      <c r="E46" s="103"/>
      <c r="F46" s="103"/>
      <c r="G46" s="103"/>
      <c r="H46" s="103"/>
      <c r="I46" s="103"/>
      <c r="J46" s="103"/>
      <c r="K46" s="103"/>
      <c r="L46" s="103"/>
      <c r="M46" s="104"/>
    </row>
    <row r="47" spans="2:13" ht="26.25" customHeight="1" x14ac:dyDescent="0.25">
      <c r="B47" s="24" t="s">
        <v>29</v>
      </c>
      <c r="C47" s="94" t="s">
        <v>84</v>
      </c>
      <c r="D47" s="95"/>
      <c r="E47" s="95"/>
      <c r="F47" s="95"/>
      <c r="G47" s="95"/>
      <c r="H47" s="95"/>
      <c r="I47" s="95"/>
      <c r="J47" s="95"/>
      <c r="K47" s="95"/>
      <c r="L47" s="95"/>
      <c r="M47" s="96"/>
    </row>
    <row r="48" spans="2:13" ht="33" customHeight="1" x14ac:dyDescent="0.25">
      <c r="B48" s="24" t="s">
        <v>30</v>
      </c>
      <c r="C48" s="94" t="s">
        <v>84</v>
      </c>
      <c r="D48" s="95"/>
      <c r="E48" s="95"/>
      <c r="F48" s="95"/>
      <c r="G48" s="95"/>
      <c r="H48" s="95"/>
      <c r="I48" s="95"/>
      <c r="J48" s="95"/>
      <c r="K48" s="95"/>
      <c r="L48" s="95"/>
      <c r="M48" s="96"/>
    </row>
    <row r="49" spans="2:13" ht="33" customHeight="1" x14ac:dyDescent="0.25">
      <c r="B49" s="24" t="s">
        <v>31</v>
      </c>
      <c r="C49" s="94" t="s">
        <v>84</v>
      </c>
      <c r="D49" s="95"/>
      <c r="E49" s="95"/>
      <c r="F49" s="95"/>
      <c r="G49" s="95"/>
      <c r="H49" s="95"/>
      <c r="I49" s="95"/>
      <c r="J49" s="95"/>
      <c r="K49" s="95"/>
      <c r="L49" s="95"/>
      <c r="M49" s="96"/>
    </row>
    <row r="50" spans="2:13" ht="27" customHeight="1" x14ac:dyDescent="0.25">
      <c r="B50" s="24" t="s">
        <v>32</v>
      </c>
      <c r="C50" s="97" t="s">
        <v>70</v>
      </c>
      <c r="D50" s="97"/>
      <c r="E50" s="97"/>
      <c r="F50" s="97"/>
      <c r="G50" s="97"/>
      <c r="H50" s="97"/>
      <c r="I50" s="97"/>
      <c r="J50" s="97"/>
      <c r="K50" s="97"/>
      <c r="L50" s="97"/>
      <c r="M50" s="98"/>
    </row>
    <row r="51" spans="2:13" ht="42.75" customHeight="1" x14ac:dyDescent="0.25">
      <c r="B51" s="24" t="s">
        <v>51</v>
      </c>
      <c r="C51" s="99" t="s">
        <v>78</v>
      </c>
      <c r="D51" s="100"/>
      <c r="E51" s="100"/>
      <c r="F51" s="100"/>
      <c r="G51" s="100"/>
      <c r="H51" s="100"/>
      <c r="I51" s="100"/>
      <c r="J51" s="100"/>
      <c r="K51" s="100"/>
      <c r="L51" s="100"/>
      <c r="M51" s="101"/>
    </row>
    <row r="52" spans="2:13" ht="28.5" customHeight="1" x14ac:dyDescent="0.25">
      <c r="B52" s="24" t="s">
        <v>33</v>
      </c>
      <c r="C52" s="97" t="s">
        <v>102</v>
      </c>
      <c r="D52" s="97"/>
      <c r="E52" s="97"/>
      <c r="F52" s="97"/>
      <c r="G52" s="97"/>
      <c r="H52" s="97"/>
      <c r="I52" s="97"/>
      <c r="J52" s="97"/>
      <c r="K52" s="97"/>
      <c r="L52" s="97"/>
      <c r="M52" s="98"/>
    </row>
    <row r="53" spans="2:13" ht="27" customHeight="1" x14ac:dyDescent="0.25">
      <c r="B53" s="24" t="s">
        <v>34</v>
      </c>
      <c r="C53" s="97" t="s">
        <v>86</v>
      </c>
      <c r="D53" s="97"/>
      <c r="E53" s="97"/>
      <c r="F53" s="97"/>
      <c r="G53" s="97"/>
      <c r="H53" s="97"/>
      <c r="I53" s="97"/>
      <c r="J53" s="97"/>
      <c r="K53" s="97"/>
      <c r="L53" s="97"/>
      <c r="M53" s="98"/>
    </row>
    <row r="54" spans="2:13" ht="27" customHeight="1" x14ac:dyDescent="0.25">
      <c r="B54" s="25" t="s">
        <v>35</v>
      </c>
      <c r="C54" s="102" t="s">
        <v>67</v>
      </c>
      <c r="D54" s="103"/>
      <c r="E54" s="103"/>
      <c r="F54" s="103"/>
      <c r="G54" s="103"/>
      <c r="H54" s="103"/>
      <c r="I54" s="103"/>
      <c r="J54" s="103"/>
      <c r="K54" s="103"/>
      <c r="L54" s="103"/>
      <c r="M54" s="104"/>
    </row>
    <row r="55" spans="2:13" ht="48" customHeight="1" thickBot="1" x14ac:dyDescent="0.3">
      <c r="B55" s="26" t="s">
        <v>36</v>
      </c>
      <c r="C55" s="105" t="s">
        <v>68</v>
      </c>
      <c r="D55" s="106"/>
      <c r="E55" s="106"/>
      <c r="F55" s="106"/>
      <c r="G55" s="107"/>
      <c r="H55" s="108" t="s">
        <v>37</v>
      </c>
      <c r="I55" s="108"/>
      <c r="J55" s="108"/>
      <c r="K55" s="109"/>
      <c r="L55" s="110"/>
      <c r="M55" s="111"/>
    </row>
    <row r="56" spans="2:13" ht="9" customHeight="1" x14ac:dyDescent="0.25"/>
    <row r="57" spans="2:13" ht="15.75" x14ac:dyDescent="0.25">
      <c r="B57" s="93" t="s">
        <v>38</v>
      </c>
      <c r="C57" s="93"/>
      <c r="D57" s="93"/>
      <c r="E57" s="93"/>
      <c r="F57" s="93"/>
      <c r="G57" s="93"/>
      <c r="H57" s="93"/>
      <c r="I57" s="93"/>
      <c r="J57" s="93"/>
      <c r="K57" s="93"/>
      <c r="L57" s="93"/>
      <c r="M57" s="93"/>
    </row>
  </sheetData>
  <mergeCells count="63">
    <mergeCell ref="B23:B26"/>
    <mergeCell ref="C23:F23"/>
    <mergeCell ref="G23:M23"/>
    <mergeCell ref="C24:F24"/>
    <mergeCell ref="G24:M24"/>
    <mergeCell ref="C25:F25"/>
    <mergeCell ref="G25:M25"/>
    <mergeCell ref="C26:F26"/>
    <mergeCell ref="G26:M26"/>
    <mergeCell ref="G16:H16"/>
    <mergeCell ref="K16:L18"/>
    <mergeCell ref="G17:H17"/>
    <mergeCell ref="G18:H18"/>
    <mergeCell ref="B21:M22"/>
    <mergeCell ref="G19:H19"/>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45:B46"/>
    <mergeCell ref="C45:M45"/>
    <mergeCell ref="C46:M46"/>
    <mergeCell ref="B31:B33"/>
    <mergeCell ref="C31:F31"/>
    <mergeCell ref="G31:M31"/>
    <mergeCell ref="C32:F32"/>
    <mergeCell ref="G32:M32"/>
    <mergeCell ref="C33:F33"/>
    <mergeCell ref="G33:M33"/>
    <mergeCell ref="C40:M40"/>
    <mergeCell ref="C41:M41"/>
    <mergeCell ref="C43:M43"/>
    <mergeCell ref="C44:M44"/>
    <mergeCell ref="C42:F42"/>
    <mergeCell ref="C39:M39"/>
    <mergeCell ref="B57:M57"/>
    <mergeCell ref="C47:M47"/>
    <mergeCell ref="C48:M48"/>
    <mergeCell ref="C49:M49"/>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6"/>
  <sheetViews>
    <sheetView showGridLines="0" topLeftCell="B1" zoomScale="70" zoomScaleNormal="70" workbookViewId="0">
      <pane ySplit="12" topLeftCell="A13" activePane="bottomLeft" state="frozen"/>
      <selection pane="bottomLeft" activeCell="J16" sqref="J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32.140625" customWidth="1"/>
    <col min="6" max="6" width="25.140625" bestFit="1" customWidth="1"/>
    <col min="7" max="7" width="12.28515625" customWidth="1"/>
    <col min="8" max="8" width="9.42578125" customWidth="1"/>
    <col min="9" max="9" width="12.42578125" customWidth="1"/>
    <col min="10" max="10" width="101.140625" customWidth="1"/>
    <col min="11" max="11" width="71.570312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8"/>
      <c r="F3" s="28"/>
      <c r="G3" s="28"/>
      <c r="H3" s="28"/>
      <c r="I3" s="28"/>
      <c r="J3" s="28"/>
      <c r="K3" s="1"/>
    </row>
    <row r="4" spans="2:15" x14ac:dyDescent="0.25">
      <c r="B4" s="10"/>
      <c r="C4" s="10"/>
      <c r="D4" s="10"/>
      <c r="E4" s="28"/>
      <c r="F4" s="28"/>
      <c r="G4" s="28"/>
      <c r="H4" s="28"/>
      <c r="I4" s="28"/>
      <c r="J4" s="28"/>
      <c r="K4" s="1"/>
    </row>
    <row r="5" spans="2:15" x14ac:dyDescent="0.25">
      <c r="B5" s="10"/>
      <c r="C5" s="10"/>
      <c r="D5" s="10"/>
      <c r="E5" s="28"/>
      <c r="F5" s="28"/>
      <c r="G5" s="28"/>
      <c r="H5" s="28"/>
      <c r="I5" s="28"/>
      <c r="J5" s="28"/>
      <c r="K5" s="1"/>
    </row>
    <row r="6" spans="2:15" ht="18" customHeight="1" x14ac:dyDescent="0.25">
      <c r="B6" s="10"/>
      <c r="C6" s="10"/>
      <c r="D6" s="10"/>
      <c r="E6" s="28"/>
      <c r="F6" s="28"/>
      <c r="G6" s="28"/>
      <c r="H6" s="28"/>
      <c r="I6" s="28"/>
      <c r="J6" s="28"/>
      <c r="K6" s="1"/>
      <c r="M6" s="171" t="s">
        <v>56</v>
      </c>
      <c r="N6" s="171"/>
      <c r="O6" s="171"/>
    </row>
    <row r="7" spans="2:15" x14ac:dyDescent="0.25">
      <c r="B7" s="10"/>
      <c r="C7" s="10"/>
      <c r="D7" s="10"/>
      <c r="E7" s="28"/>
      <c r="F7" s="28"/>
      <c r="G7" s="28"/>
      <c r="H7" s="28"/>
      <c r="I7" s="28"/>
      <c r="J7" s="28"/>
      <c r="K7" s="1"/>
      <c r="M7" s="36" t="s">
        <v>105</v>
      </c>
      <c r="N7" s="45" t="s">
        <v>58</v>
      </c>
      <c r="O7" s="46">
        <v>0.9</v>
      </c>
    </row>
    <row r="8" spans="2:15" x14ac:dyDescent="0.25">
      <c r="B8" s="28"/>
      <c r="C8" s="28"/>
      <c r="D8" s="28"/>
      <c r="E8" s="28"/>
      <c r="F8" s="28"/>
      <c r="G8" s="28"/>
      <c r="H8" s="28"/>
      <c r="I8" s="28"/>
      <c r="J8" s="28"/>
      <c r="K8" s="1"/>
      <c r="M8" s="35" t="s">
        <v>106</v>
      </c>
      <c r="N8" s="45" t="s">
        <v>59</v>
      </c>
      <c r="O8" s="19" t="s">
        <v>57</v>
      </c>
    </row>
    <row r="9" spans="2:15" ht="18.75" customHeight="1" x14ac:dyDescent="0.25">
      <c r="B9" s="28"/>
      <c r="C9" s="28"/>
      <c r="D9" s="28"/>
      <c r="E9" s="28"/>
      <c r="F9" s="28"/>
      <c r="G9" s="28"/>
      <c r="H9" s="28"/>
      <c r="I9" s="28"/>
      <c r="J9" s="28"/>
      <c r="K9" s="1"/>
      <c r="M9" s="37" t="s">
        <v>107</v>
      </c>
      <c r="N9" s="45" t="s">
        <v>60</v>
      </c>
      <c r="O9" s="46">
        <v>0.7</v>
      </c>
    </row>
    <row r="10" spans="2:15" ht="51.75" customHeight="1" x14ac:dyDescent="0.25">
      <c r="B10" s="167" t="s">
        <v>21</v>
      </c>
      <c r="C10" s="167"/>
      <c r="D10" s="167"/>
      <c r="E10" s="168" t="str">
        <f>'Ficha Técnica Formulación'!C37</f>
        <v>Porcentaje de recaudos de Libre Destinación registrados en el Sistema de Gestión Administrativa  Financiera Territorial - SGAFT -SAP</v>
      </c>
      <c r="F10" s="169"/>
      <c r="G10" s="169"/>
      <c r="H10" s="169"/>
      <c r="I10" s="169"/>
      <c r="J10" s="169"/>
      <c r="K10" s="170"/>
      <c r="L10" s="29"/>
    </row>
    <row r="11" spans="2:15" ht="10.5" customHeight="1" x14ac:dyDescent="0.25"/>
    <row r="12" spans="2:15" ht="68.25" customHeight="1" x14ac:dyDescent="0.25">
      <c r="B12" s="41" t="s">
        <v>44</v>
      </c>
      <c r="C12" s="41" t="s">
        <v>63</v>
      </c>
      <c r="D12" s="41" t="s">
        <v>48</v>
      </c>
      <c r="E12" s="42" t="s">
        <v>81</v>
      </c>
      <c r="F12" s="42" t="s">
        <v>82</v>
      </c>
      <c r="G12" s="42" t="s">
        <v>49</v>
      </c>
      <c r="H12" s="166" t="s">
        <v>46</v>
      </c>
      <c r="I12" s="166"/>
      <c r="J12" s="42" t="s">
        <v>45</v>
      </c>
      <c r="K12" s="42" t="s">
        <v>50</v>
      </c>
    </row>
    <row r="13" spans="2:15" ht="42.75" x14ac:dyDescent="0.25">
      <c r="B13" s="47">
        <v>2019</v>
      </c>
      <c r="C13" s="38" t="s">
        <v>90</v>
      </c>
      <c r="D13" s="38">
        <v>1</v>
      </c>
      <c r="E13" s="40">
        <v>73264401639</v>
      </c>
      <c r="F13" s="32">
        <v>72963566307</v>
      </c>
      <c r="G13" s="52">
        <f>IF(E13="","",E13/F13)</f>
        <v>1.0041230897450135</v>
      </c>
      <c r="H13" s="51">
        <f>IF(G13="","",G13/D13)</f>
        <v>1.0041230897450135</v>
      </c>
      <c r="I13" s="39" t="str">
        <f>IF(H13&lt;$O$9,"Critico",IF(H13&lt;$O$7,"Medio",IF(H13="","","Satisfactorio")))</f>
        <v>Satisfactorio</v>
      </c>
      <c r="J13" s="92" t="s">
        <v>247</v>
      </c>
      <c r="K13" s="49"/>
    </row>
    <row r="14" spans="2:15" ht="42.75" x14ac:dyDescent="0.25">
      <c r="B14" s="47">
        <v>2019</v>
      </c>
      <c r="C14" s="33" t="s">
        <v>91</v>
      </c>
      <c r="D14" s="38">
        <v>1</v>
      </c>
      <c r="E14" s="32">
        <v>104050145585</v>
      </c>
      <c r="F14" s="32">
        <v>103169883626</v>
      </c>
      <c r="G14" s="53">
        <f>IF(E14="","",E14/F14)</f>
        <v>1.0085321600457651</v>
      </c>
      <c r="H14" s="34">
        <f t="shared" ref="H14" si="0">IF(G14="","",G14/D14)</f>
        <v>1.0085321600457651</v>
      </c>
      <c r="I14" s="39" t="str">
        <f t="shared" ref="I14:I24" si="1">IF(H14&lt;$O$9,"Critico",IF(H14&lt;$O$7,"Medio",IF(H14="","","Satisfactorio")))</f>
        <v>Satisfactorio</v>
      </c>
      <c r="J14" s="92" t="s">
        <v>247</v>
      </c>
      <c r="K14" s="49"/>
    </row>
    <row r="15" spans="2:15" ht="42.75" x14ac:dyDescent="0.25">
      <c r="B15" s="47">
        <v>2019</v>
      </c>
      <c r="C15" s="38" t="s">
        <v>92</v>
      </c>
      <c r="D15" s="38">
        <v>1</v>
      </c>
      <c r="E15" s="32">
        <v>208434101716</v>
      </c>
      <c r="F15" s="32">
        <v>209077248187.10001</v>
      </c>
      <c r="G15" s="53">
        <f>IF(E15="","",E15/F15)</f>
        <v>0.99692388111725827</v>
      </c>
      <c r="H15" s="34">
        <f>IF(G15="","",G15/D15)</f>
        <v>0.99692388111725827</v>
      </c>
      <c r="I15" s="39" t="str">
        <f t="shared" si="1"/>
        <v>Satisfactorio</v>
      </c>
      <c r="J15" s="92" t="s">
        <v>247</v>
      </c>
      <c r="K15" s="50"/>
    </row>
    <row r="16" spans="2:15" ht="71.25" x14ac:dyDescent="0.25">
      <c r="B16" s="47">
        <v>2019</v>
      </c>
      <c r="C16" s="33" t="s">
        <v>93</v>
      </c>
      <c r="D16" s="38">
        <v>1</v>
      </c>
      <c r="E16" s="32">
        <f>'Datos Indicador'!J10</f>
        <v>516498730070</v>
      </c>
      <c r="F16" s="32">
        <f>'Datos Indicador'!F10</f>
        <v>522149964636</v>
      </c>
      <c r="G16" s="53">
        <f>IF(E16="","",E16/F16)</f>
        <v>0.98917698946903199</v>
      </c>
      <c r="H16" s="34">
        <f>IF(G16="","",G16/D16)</f>
        <v>0.98917698946903199</v>
      </c>
      <c r="I16" s="39" t="str">
        <f t="shared" si="1"/>
        <v>Satisfactorio</v>
      </c>
      <c r="J16" s="92" t="s">
        <v>249</v>
      </c>
      <c r="K16" s="49"/>
    </row>
    <row r="17" spans="2:13" ht="85.5" x14ac:dyDescent="0.25">
      <c r="B17" s="47">
        <v>2019</v>
      </c>
      <c r="C17" s="38" t="s">
        <v>94</v>
      </c>
      <c r="D17" s="38">
        <v>1</v>
      </c>
      <c r="E17" s="32">
        <f>'Datos Indicador'!J11</f>
        <v>79570418810</v>
      </c>
      <c r="F17" s="32">
        <f>'Datos Indicador'!F11</f>
        <v>68883587661</v>
      </c>
      <c r="G17" s="53">
        <f t="shared" ref="G17:G24" si="2">IF(E17="","",E17/F17)</f>
        <v>1.1551433586995148</v>
      </c>
      <c r="H17" s="34">
        <f t="shared" ref="H17:H24" si="3">IF(G17="","",G17/D17)</f>
        <v>1.1551433586995148</v>
      </c>
      <c r="I17" s="39" t="str">
        <f t="shared" si="1"/>
        <v>Satisfactorio</v>
      </c>
      <c r="J17" s="92" t="s">
        <v>251</v>
      </c>
      <c r="K17" s="49"/>
    </row>
    <row r="18" spans="2:13" ht="85.5" x14ac:dyDescent="0.25">
      <c r="B18" s="47">
        <v>2019</v>
      </c>
      <c r="C18" s="33" t="s">
        <v>95</v>
      </c>
      <c r="D18" s="38">
        <v>1</v>
      </c>
      <c r="E18" s="32">
        <v>84408504489</v>
      </c>
      <c r="F18" s="32">
        <v>83758255098</v>
      </c>
      <c r="G18" s="53">
        <f t="shared" si="2"/>
        <v>1.0077634066067778</v>
      </c>
      <c r="H18" s="34">
        <f t="shared" si="3"/>
        <v>1.0077634066067778</v>
      </c>
      <c r="I18" s="39" t="str">
        <f t="shared" si="1"/>
        <v>Satisfactorio</v>
      </c>
      <c r="J18" s="92" t="s">
        <v>251</v>
      </c>
      <c r="K18" s="49"/>
    </row>
    <row r="19" spans="2:13" ht="99.75" x14ac:dyDescent="0.25">
      <c r="B19" s="47">
        <v>2019</v>
      </c>
      <c r="C19" s="38" t="s">
        <v>96</v>
      </c>
      <c r="D19" s="38">
        <v>1</v>
      </c>
      <c r="E19" s="32">
        <v>53515566157</v>
      </c>
      <c r="F19" s="32">
        <v>53956494939</v>
      </c>
      <c r="G19" s="53">
        <f t="shared" si="2"/>
        <v>0.99182806847445359</v>
      </c>
      <c r="H19" s="34">
        <f t="shared" si="3"/>
        <v>0.99182806847445359</v>
      </c>
      <c r="I19" s="39" t="str">
        <f>IF(H19&lt;$O$9,"Critico",IF(H19&lt;$O$7,"Medio",IF(H19="","","Satisfactorio")))</f>
        <v>Satisfactorio</v>
      </c>
      <c r="J19" s="92" t="s">
        <v>253</v>
      </c>
      <c r="K19" s="33"/>
    </row>
    <row r="20" spans="2:13" ht="99.75" x14ac:dyDescent="0.25">
      <c r="B20" s="47">
        <v>2019</v>
      </c>
      <c r="C20" s="33" t="s">
        <v>97</v>
      </c>
      <c r="D20" s="38">
        <v>1</v>
      </c>
      <c r="E20" s="32">
        <v>26629721894</v>
      </c>
      <c r="F20" s="32">
        <v>25539615208</v>
      </c>
      <c r="G20" s="53">
        <f t="shared" si="2"/>
        <v>1.0426829722030635</v>
      </c>
      <c r="H20" s="34">
        <f t="shared" si="3"/>
        <v>1.0426829722030635</v>
      </c>
      <c r="I20" s="39" t="str">
        <f t="shared" si="1"/>
        <v>Satisfactorio</v>
      </c>
      <c r="J20" s="92" t="s">
        <v>254</v>
      </c>
      <c r="K20" s="33"/>
    </row>
    <row r="21" spans="2:13" ht="99.75" x14ac:dyDescent="0.25">
      <c r="B21" s="47">
        <v>2019</v>
      </c>
      <c r="C21" s="38" t="s">
        <v>98</v>
      </c>
      <c r="D21" s="38">
        <v>1</v>
      </c>
      <c r="E21" s="32">
        <v>69188440062</v>
      </c>
      <c r="F21" s="32">
        <v>69493243042</v>
      </c>
      <c r="G21" s="53">
        <f t="shared" si="2"/>
        <v>0.99561391918613174</v>
      </c>
      <c r="H21" s="34">
        <f t="shared" si="3"/>
        <v>0.99561391918613174</v>
      </c>
      <c r="I21" s="39" t="str">
        <f t="shared" si="1"/>
        <v>Satisfactorio</v>
      </c>
      <c r="J21" s="92" t="s">
        <v>254</v>
      </c>
      <c r="K21" s="88"/>
      <c r="M21" s="89"/>
    </row>
    <row r="22" spans="2:13" ht="71.25" x14ac:dyDescent="0.25">
      <c r="B22" s="47">
        <v>2019</v>
      </c>
      <c r="C22" s="33" t="s">
        <v>99</v>
      </c>
      <c r="D22" s="38">
        <v>1</v>
      </c>
      <c r="E22" s="32">
        <v>30921086749</v>
      </c>
      <c r="F22" s="32">
        <v>31357541050</v>
      </c>
      <c r="G22" s="53">
        <f t="shared" si="2"/>
        <v>0.98608136077047404</v>
      </c>
      <c r="H22" s="34">
        <f t="shared" si="3"/>
        <v>0.98608136077047404</v>
      </c>
      <c r="I22" s="39" t="str">
        <f t="shared" si="1"/>
        <v>Satisfactorio</v>
      </c>
      <c r="J22" s="92" t="s">
        <v>257</v>
      </c>
      <c r="K22" s="88"/>
      <c r="M22" s="89"/>
    </row>
    <row r="23" spans="2:13" ht="114" x14ac:dyDescent="0.25">
      <c r="B23" s="47">
        <v>2019</v>
      </c>
      <c r="C23" s="38" t="s">
        <v>100</v>
      </c>
      <c r="D23" s="38">
        <v>1</v>
      </c>
      <c r="E23" s="32">
        <v>46537781090</v>
      </c>
      <c r="F23" s="32">
        <v>47948058942.223282</v>
      </c>
      <c r="G23" s="53">
        <f t="shared" si="2"/>
        <v>0.97058738386213617</v>
      </c>
      <c r="H23" s="34">
        <f t="shared" si="3"/>
        <v>0.97058738386213617</v>
      </c>
      <c r="I23" s="39" t="str">
        <f t="shared" si="1"/>
        <v>Satisfactorio</v>
      </c>
      <c r="J23" s="92" t="s">
        <v>258</v>
      </c>
      <c r="K23" s="33"/>
    </row>
    <row r="24" spans="2:13" ht="114" x14ac:dyDescent="0.25">
      <c r="B24" s="47">
        <v>2019</v>
      </c>
      <c r="C24" s="33" t="s">
        <v>101</v>
      </c>
      <c r="D24" s="38">
        <v>1</v>
      </c>
      <c r="E24" s="32">
        <v>48683463517.5</v>
      </c>
      <c r="F24" s="32">
        <v>50857021866.346962</v>
      </c>
      <c r="G24" s="53">
        <f t="shared" si="2"/>
        <v>0.95726139146411071</v>
      </c>
      <c r="H24" s="34">
        <f t="shared" si="3"/>
        <v>0.95726139146411071</v>
      </c>
      <c r="I24" s="39" t="str">
        <f t="shared" si="1"/>
        <v>Satisfactorio</v>
      </c>
      <c r="J24" s="92" t="s">
        <v>258</v>
      </c>
      <c r="K24" s="33"/>
    </row>
    <row r="25" spans="2:13" x14ac:dyDescent="0.25">
      <c r="C25" s="30"/>
      <c r="D25" s="48"/>
      <c r="E25" s="30"/>
      <c r="F25" s="30"/>
      <c r="G25" s="30"/>
      <c r="H25" s="30"/>
      <c r="I25" s="30"/>
      <c r="J25" s="30"/>
      <c r="K25" s="30"/>
    </row>
    <row r="26" spans="2:13" x14ac:dyDescent="0.25">
      <c r="B26" s="30"/>
      <c r="C26" s="30"/>
      <c r="D26" s="30"/>
      <c r="E26" s="30"/>
      <c r="F26" s="30"/>
      <c r="G26" s="30"/>
      <c r="H26" s="30"/>
      <c r="I26" s="30"/>
      <c r="J26" s="30"/>
      <c r="K26" s="30"/>
    </row>
    <row r="27" spans="2:13" x14ac:dyDescent="0.25">
      <c r="B27" s="30"/>
      <c r="C27" s="30"/>
      <c r="D27" s="30"/>
      <c r="E27" s="30"/>
      <c r="F27" s="30"/>
      <c r="G27" s="30"/>
      <c r="H27" s="30"/>
      <c r="I27" s="30"/>
      <c r="J27" s="30"/>
      <c r="K27" s="30"/>
    </row>
    <row r="28" spans="2:13" x14ac:dyDescent="0.25">
      <c r="B28" s="30"/>
      <c r="C28" s="30"/>
      <c r="D28" s="30"/>
      <c r="E28" s="30"/>
      <c r="F28" s="30"/>
      <c r="G28" s="30"/>
      <c r="H28" s="30"/>
      <c r="I28" s="30"/>
      <c r="J28" s="30"/>
      <c r="K28" s="30"/>
    </row>
    <row r="29" spans="2:13" x14ac:dyDescent="0.25">
      <c r="B29" s="30"/>
      <c r="C29" s="30"/>
      <c r="D29" s="30"/>
      <c r="E29" s="30"/>
      <c r="F29" s="30"/>
      <c r="G29" s="30"/>
      <c r="H29" s="30"/>
      <c r="I29" s="30"/>
      <c r="J29" s="30"/>
      <c r="K29" s="30"/>
    </row>
    <row r="30" spans="2:13" x14ac:dyDescent="0.25">
      <c r="B30" s="30"/>
      <c r="C30" s="30"/>
      <c r="D30" s="30"/>
      <c r="E30" s="30"/>
      <c r="F30" s="30"/>
      <c r="G30" s="30"/>
      <c r="H30" s="30"/>
      <c r="I30" s="30"/>
      <c r="J30" s="30"/>
      <c r="K30" s="30"/>
    </row>
    <row r="31" spans="2:13" x14ac:dyDescent="0.25">
      <c r="B31" s="30"/>
      <c r="C31" s="30"/>
      <c r="D31" s="30"/>
      <c r="E31" s="30"/>
      <c r="F31" s="30"/>
      <c r="G31" s="30"/>
      <c r="H31" s="30"/>
      <c r="I31" s="30"/>
      <c r="J31" s="30"/>
      <c r="K31" s="30"/>
    </row>
    <row r="32" spans="2:13" x14ac:dyDescent="0.25">
      <c r="B32" s="30"/>
      <c r="C32" s="30"/>
      <c r="D32" s="30"/>
      <c r="E32" s="30"/>
      <c r="F32" s="30"/>
      <c r="G32" s="30"/>
      <c r="H32" s="30"/>
      <c r="I32" s="30"/>
      <c r="J32" s="30"/>
      <c r="K32" s="30"/>
    </row>
    <row r="33" spans="2:11" x14ac:dyDescent="0.25">
      <c r="B33" s="30"/>
      <c r="C33" s="30"/>
      <c r="D33" s="30"/>
      <c r="E33" s="30"/>
      <c r="F33" s="30"/>
      <c r="G33" s="30"/>
      <c r="H33" s="30"/>
      <c r="I33" s="30"/>
      <c r="J33" s="30"/>
      <c r="K33" s="30"/>
    </row>
    <row r="34" spans="2:11" x14ac:dyDescent="0.25">
      <c r="B34" s="30"/>
      <c r="C34" s="30"/>
      <c r="D34" s="30"/>
      <c r="E34" s="30"/>
      <c r="F34" s="30"/>
      <c r="G34" s="30"/>
      <c r="H34" s="30"/>
      <c r="I34" s="30"/>
      <c r="J34" s="30"/>
      <c r="K34" s="30"/>
    </row>
    <row r="35" spans="2:11" x14ac:dyDescent="0.25">
      <c r="B35" s="30"/>
      <c r="C35" s="30"/>
      <c r="D35" s="30"/>
      <c r="E35" s="30"/>
      <c r="F35" s="30"/>
      <c r="G35" s="30"/>
      <c r="H35" s="30"/>
      <c r="I35" s="30"/>
      <c r="J35" s="30"/>
      <c r="K35" s="30"/>
    </row>
    <row r="36" spans="2:11" x14ac:dyDescent="0.25">
      <c r="B36" s="30"/>
      <c r="C36" s="30"/>
      <c r="D36" s="30"/>
      <c r="E36" s="30"/>
      <c r="F36" s="30"/>
      <c r="G36" s="30"/>
      <c r="H36" s="30"/>
      <c r="I36" s="30"/>
      <c r="J36" s="30"/>
      <c r="K36" s="30"/>
    </row>
    <row r="37" spans="2:11" ht="15" customHeight="1" x14ac:dyDescent="0.25">
      <c r="B37" s="30"/>
      <c r="C37" s="30"/>
      <c r="D37" s="30"/>
      <c r="E37" s="30"/>
      <c r="F37" s="30"/>
      <c r="G37" s="30"/>
      <c r="H37" s="30"/>
      <c r="I37" s="30"/>
      <c r="J37" s="30"/>
      <c r="K37" s="30"/>
    </row>
    <row r="38" spans="2:11" x14ac:dyDescent="0.25">
      <c r="B38" s="30"/>
      <c r="C38" s="30"/>
      <c r="D38" s="30"/>
      <c r="E38" s="30"/>
      <c r="F38" s="30"/>
      <c r="G38" s="30"/>
      <c r="H38" s="30"/>
      <c r="I38" s="30"/>
      <c r="J38" s="30"/>
      <c r="K38" s="30"/>
    </row>
    <row r="39" spans="2:11" x14ac:dyDescent="0.25">
      <c r="B39" s="30"/>
      <c r="C39" s="30"/>
      <c r="D39" s="30"/>
      <c r="E39" s="30"/>
      <c r="F39" s="30"/>
      <c r="G39" s="30"/>
      <c r="H39" s="30"/>
      <c r="I39" s="30"/>
      <c r="J39" s="30"/>
      <c r="K39" s="30"/>
    </row>
    <row r="40" spans="2:11" x14ac:dyDescent="0.25">
      <c r="B40" s="30"/>
      <c r="C40" s="30"/>
      <c r="D40" s="30"/>
      <c r="E40" s="30"/>
      <c r="F40" s="30"/>
      <c r="G40" s="30"/>
      <c r="H40" s="30"/>
      <c r="I40" s="30"/>
      <c r="J40" s="30"/>
      <c r="K40" s="30"/>
    </row>
    <row r="41" spans="2:11" x14ac:dyDescent="0.25">
      <c r="B41" s="30"/>
      <c r="C41" s="30"/>
      <c r="D41" s="30"/>
      <c r="E41" s="30"/>
      <c r="F41" s="30"/>
      <c r="G41" s="30"/>
      <c r="H41" s="30"/>
      <c r="I41" s="30"/>
      <c r="J41" s="30"/>
      <c r="K41" s="30"/>
    </row>
    <row r="42" spans="2:11" ht="15" customHeight="1" x14ac:dyDescent="0.25"/>
    <row r="43" spans="2:11" x14ac:dyDescent="0.25">
      <c r="E43" s="31"/>
    </row>
    <row r="44" spans="2:11" x14ac:dyDescent="0.25">
      <c r="E44" s="31"/>
    </row>
    <row r="45" spans="2:11" x14ac:dyDescent="0.25">
      <c r="E45" s="31"/>
    </row>
    <row r="46" spans="2:11" x14ac:dyDescent="0.25">
      <c r="E46" s="31"/>
    </row>
  </sheetData>
  <mergeCells count="4">
    <mergeCell ref="H12:I12"/>
    <mergeCell ref="B10:D10"/>
    <mergeCell ref="E10:K10"/>
    <mergeCell ref="M6:O6"/>
  </mergeCells>
  <conditionalFormatting sqref="H13:H24">
    <cfRule type="cellIs" dxfId="16" priority="58" stopIfTrue="1" operator="between">
      <formula>0.66</formula>
      <formula>0.79</formula>
    </cfRule>
    <cfRule type="cellIs" dxfId="15" priority="59" stopIfTrue="1" operator="lessThan">
      <formula>0.66</formula>
    </cfRule>
    <cfRule type="cellIs" dxfId="14" priority="60" stopIfTrue="1" operator="between">
      <formula>0.8</formula>
      <formula>1</formula>
    </cfRule>
  </conditionalFormatting>
  <conditionalFormatting sqref="H13:H24">
    <cfRule type="expression" dxfId="13" priority="57">
      <formula>ISERROR(H13)</formula>
    </cfRule>
  </conditionalFormatting>
  <conditionalFormatting sqref="H13:H24">
    <cfRule type="cellIs" dxfId="12" priority="54" stopIfTrue="1" operator="between">
      <formula>0.66</formula>
      <formula>0.79</formula>
    </cfRule>
    <cfRule type="cellIs" dxfId="11" priority="55" stopIfTrue="1" operator="lessThan">
      <formula>0.66</formula>
    </cfRule>
    <cfRule type="cellIs" dxfId="10" priority="56" stopIfTrue="1" operator="greaterThanOrEqual">
      <formula>0.8</formula>
    </cfRule>
  </conditionalFormatting>
  <conditionalFormatting sqref="I13:K24">
    <cfRule type="containsText" dxfId="9" priority="13" operator="containsText" text="Critico">
      <formula>NOT(ISERROR(SEARCH("Critico",I13)))</formula>
    </cfRule>
    <cfRule type="containsText" dxfId="8" priority="14" operator="containsText" text="Satisfactorio">
      <formula>NOT(ISERROR(SEARCH("Satisfactorio",I13)))</formula>
    </cfRule>
    <cfRule type="containsText" dxfId="7" priority="15" operator="containsText" text="Medio">
      <formula>NOT(ISERROR(SEARCH("Medio",I13)))</formula>
    </cfRule>
  </conditionalFormatting>
  <conditionalFormatting sqref="B13:D13 D14:D25 B14:C24">
    <cfRule type="containsText" dxfId="6" priority="10" operator="containsText" text="Critico">
      <formula>NOT(ISERROR(SEARCH("Critico",B13)))</formula>
    </cfRule>
    <cfRule type="containsText" dxfId="5" priority="11" operator="containsText" text="Satisfactorio">
      <formula>NOT(ISERROR(SEARCH("Satisfactorio",B13)))</formula>
    </cfRule>
    <cfRule type="containsText" dxfId="4" priority="12" operator="containsText" text="Medio">
      <formula>NOT(ISERROR(SEARCH("Medio",B13)))</formula>
    </cfRule>
  </conditionalFormatting>
  <conditionalFormatting sqref="G13:G24">
    <cfRule type="containsText" dxfId="3" priority="4" operator="containsText" text="Critico">
      <formula>NOT(ISERROR(SEARCH("Critico",G13)))</formula>
    </cfRule>
    <cfRule type="containsText" dxfId="2" priority="5" operator="containsText" text="Satisfactorio">
      <formula>NOT(ISERROR(SEARCH("Satisfactorio",G13)))</formula>
    </cfRule>
    <cfRule type="containsText" dxfId="1"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5"/>
  <sheetViews>
    <sheetView zoomScaleNormal="100" workbookViewId="0">
      <pane ySplit="6" topLeftCell="A10" activePane="bottomLeft" state="frozen"/>
      <selection pane="bottomLeft" activeCell="C16" sqref="C16"/>
    </sheetView>
  </sheetViews>
  <sheetFormatPr baseColWidth="10" defaultRowHeight="15" x14ac:dyDescent="0.25"/>
  <cols>
    <col min="1" max="1" width="13.28515625" style="54" customWidth="1"/>
    <col min="2" max="2" width="14.28515625" style="54" customWidth="1"/>
    <col min="3" max="3" width="19.42578125" style="54" bestFit="1" customWidth="1"/>
    <col min="4" max="4" width="18.5703125" style="54" customWidth="1"/>
    <col min="5" max="5" width="19.28515625" style="54" customWidth="1"/>
    <col min="6" max="6" width="21.140625" style="54" customWidth="1"/>
    <col min="7" max="7" width="17.5703125" style="54" customWidth="1"/>
    <col min="8" max="8" width="24.5703125" style="54" customWidth="1"/>
    <col min="9" max="9" width="18.140625" style="54" customWidth="1"/>
    <col min="10" max="10" width="20.7109375" style="54" customWidth="1"/>
    <col min="11" max="11" width="22.42578125" style="54" customWidth="1"/>
    <col min="12" max="12" width="159.140625" style="57" customWidth="1"/>
    <col min="13" max="256" width="11.42578125" style="54"/>
    <col min="257" max="257" width="13.28515625" style="54" customWidth="1"/>
    <col min="258" max="258" width="14.28515625" style="54" customWidth="1"/>
    <col min="259" max="259" width="19.42578125" style="54" bestFit="1" customWidth="1"/>
    <col min="260" max="260" width="18.5703125" style="54" customWidth="1"/>
    <col min="261" max="261" width="19.28515625" style="54" customWidth="1"/>
    <col min="262" max="262" width="21.140625" style="54" customWidth="1"/>
    <col min="263" max="263" width="17.5703125" style="54" customWidth="1"/>
    <col min="264" max="264" width="24.5703125" style="54" customWidth="1"/>
    <col min="265" max="265" width="18.140625" style="54" customWidth="1"/>
    <col min="266" max="266" width="20.7109375" style="54" customWidth="1"/>
    <col min="267" max="267" width="22.42578125" style="54" customWidth="1"/>
    <col min="268" max="268" width="159.140625" style="54" customWidth="1"/>
    <col min="269" max="512" width="11.42578125" style="54"/>
    <col min="513" max="513" width="13.28515625" style="54" customWidth="1"/>
    <col min="514" max="514" width="14.28515625" style="54" customWidth="1"/>
    <col min="515" max="515" width="19.42578125" style="54" bestFit="1" customWidth="1"/>
    <col min="516" max="516" width="18.5703125" style="54" customWidth="1"/>
    <col min="517" max="517" width="19.28515625" style="54" customWidth="1"/>
    <col min="518" max="518" width="21.140625" style="54" customWidth="1"/>
    <col min="519" max="519" width="17.5703125" style="54" customWidth="1"/>
    <col min="520" max="520" width="24.5703125" style="54" customWidth="1"/>
    <col min="521" max="521" width="18.140625" style="54" customWidth="1"/>
    <col min="522" max="522" width="20.7109375" style="54" customWidth="1"/>
    <col min="523" max="523" width="22.42578125" style="54" customWidth="1"/>
    <col min="524" max="524" width="159.140625" style="54" customWidth="1"/>
    <col min="525" max="768" width="11.42578125" style="54"/>
    <col min="769" max="769" width="13.28515625" style="54" customWidth="1"/>
    <col min="770" max="770" width="14.28515625" style="54" customWidth="1"/>
    <col min="771" max="771" width="19.42578125" style="54" bestFit="1" customWidth="1"/>
    <col min="772" max="772" width="18.5703125" style="54" customWidth="1"/>
    <col min="773" max="773" width="19.28515625" style="54" customWidth="1"/>
    <col min="774" max="774" width="21.140625" style="54" customWidth="1"/>
    <col min="775" max="775" width="17.5703125" style="54" customWidth="1"/>
    <col min="776" max="776" width="24.5703125" style="54" customWidth="1"/>
    <col min="777" max="777" width="18.140625" style="54" customWidth="1"/>
    <col min="778" max="778" width="20.7109375" style="54" customWidth="1"/>
    <col min="779" max="779" width="22.42578125" style="54" customWidth="1"/>
    <col min="780" max="780" width="159.140625" style="54" customWidth="1"/>
    <col min="781" max="1024" width="11.42578125" style="54"/>
    <col min="1025" max="1025" width="13.28515625" style="54" customWidth="1"/>
    <col min="1026" max="1026" width="14.28515625" style="54" customWidth="1"/>
    <col min="1027" max="1027" width="19.42578125" style="54" bestFit="1" customWidth="1"/>
    <col min="1028" max="1028" width="18.5703125" style="54" customWidth="1"/>
    <col min="1029" max="1029" width="19.28515625" style="54" customWidth="1"/>
    <col min="1030" max="1030" width="21.140625" style="54" customWidth="1"/>
    <col min="1031" max="1031" width="17.5703125" style="54" customWidth="1"/>
    <col min="1032" max="1032" width="24.5703125" style="54" customWidth="1"/>
    <col min="1033" max="1033" width="18.140625" style="54" customWidth="1"/>
    <col min="1034" max="1034" width="20.7109375" style="54" customWidth="1"/>
    <col min="1035" max="1035" width="22.42578125" style="54" customWidth="1"/>
    <col min="1036" max="1036" width="159.140625" style="54" customWidth="1"/>
    <col min="1037" max="1280" width="11.42578125" style="54"/>
    <col min="1281" max="1281" width="13.28515625" style="54" customWidth="1"/>
    <col min="1282" max="1282" width="14.28515625" style="54" customWidth="1"/>
    <col min="1283" max="1283" width="19.42578125" style="54" bestFit="1" customWidth="1"/>
    <col min="1284" max="1284" width="18.5703125" style="54" customWidth="1"/>
    <col min="1285" max="1285" width="19.28515625" style="54" customWidth="1"/>
    <col min="1286" max="1286" width="21.140625" style="54" customWidth="1"/>
    <col min="1287" max="1287" width="17.5703125" style="54" customWidth="1"/>
    <col min="1288" max="1288" width="24.5703125" style="54" customWidth="1"/>
    <col min="1289" max="1289" width="18.140625" style="54" customWidth="1"/>
    <col min="1290" max="1290" width="20.7109375" style="54" customWidth="1"/>
    <col min="1291" max="1291" width="22.42578125" style="54" customWidth="1"/>
    <col min="1292" max="1292" width="159.140625" style="54" customWidth="1"/>
    <col min="1293" max="1536" width="11.42578125" style="54"/>
    <col min="1537" max="1537" width="13.28515625" style="54" customWidth="1"/>
    <col min="1538" max="1538" width="14.28515625" style="54" customWidth="1"/>
    <col min="1539" max="1539" width="19.42578125" style="54" bestFit="1" customWidth="1"/>
    <col min="1540" max="1540" width="18.5703125" style="54" customWidth="1"/>
    <col min="1541" max="1541" width="19.28515625" style="54" customWidth="1"/>
    <col min="1542" max="1542" width="21.140625" style="54" customWidth="1"/>
    <col min="1543" max="1543" width="17.5703125" style="54" customWidth="1"/>
    <col min="1544" max="1544" width="24.5703125" style="54" customWidth="1"/>
    <col min="1545" max="1545" width="18.140625" style="54" customWidth="1"/>
    <col min="1546" max="1546" width="20.7109375" style="54" customWidth="1"/>
    <col min="1547" max="1547" width="22.42578125" style="54" customWidth="1"/>
    <col min="1548" max="1548" width="159.140625" style="54" customWidth="1"/>
    <col min="1549" max="1792" width="11.42578125" style="54"/>
    <col min="1793" max="1793" width="13.28515625" style="54" customWidth="1"/>
    <col min="1794" max="1794" width="14.28515625" style="54" customWidth="1"/>
    <col min="1795" max="1795" width="19.42578125" style="54" bestFit="1" customWidth="1"/>
    <col min="1796" max="1796" width="18.5703125" style="54" customWidth="1"/>
    <col min="1797" max="1797" width="19.28515625" style="54" customWidth="1"/>
    <col min="1798" max="1798" width="21.140625" style="54" customWidth="1"/>
    <col min="1799" max="1799" width="17.5703125" style="54" customWidth="1"/>
    <col min="1800" max="1800" width="24.5703125" style="54" customWidth="1"/>
    <col min="1801" max="1801" width="18.140625" style="54" customWidth="1"/>
    <col min="1802" max="1802" width="20.7109375" style="54" customWidth="1"/>
    <col min="1803" max="1803" width="22.42578125" style="54" customWidth="1"/>
    <col min="1804" max="1804" width="159.140625" style="54" customWidth="1"/>
    <col min="1805" max="2048" width="11.42578125" style="54"/>
    <col min="2049" max="2049" width="13.28515625" style="54" customWidth="1"/>
    <col min="2050" max="2050" width="14.28515625" style="54" customWidth="1"/>
    <col min="2051" max="2051" width="19.42578125" style="54" bestFit="1" customWidth="1"/>
    <col min="2052" max="2052" width="18.5703125" style="54" customWidth="1"/>
    <col min="2053" max="2053" width="19.28515625" style="54" customWidth="1"/>
    <col min="2054" max="2054" width="21.140625" style="54" customWidth="1"/>
    <col min="2055" max="2055" width="17.5703125" style="54" customWidth="1"/>
    <col min="2056" max="2056" width="24.5703125" style="54" customWidth="1"/>
    <col min="2057" max="2057" width="18.140625" style="54" customWidth="1"/>
    <col min="2058" max="2058" width="20.7109375" style="54" customWidth="1"/>
    <col min="2059" max="2059" width="22.42578125" style="54" customWidth="1"/>
    <col min="2060" max="2060" width="159.140625" style="54" customWidth="1"/>
    <col min="2061" max="2304" width="11.42578125" style="54"/>
    <col min="2305" max="2305" width="13.28515625" style="54" customWidth="1"/>
    <col min="2306" max="2306" width="14.28515625" style="54" customWidth="1"/>
    <col min="2307" max="2307" width="19.42578125" style="54" bestFit="1" customWidth="1"/>
    <col min="2308" max="2308" width="18.5703125" style="54" customWidth="1"/>
    <col min="2309" max="2309" width="19.28515625" style="54" customWidth="1"/>
    <col min="2310" max="2310" width="21.140625" style="54" customWidth="1"/>
    <col min="2311" max="2311" width="17.5703125" style="54" customWidth="1"/>
    <col min="2312" max="2312" width="24.5703125" style="54" customWidth="1"/>
    <col min="2313" max="2313" width="18.140625" style="54" customWidth="1"/>
    <col min="2314" max="2314" width="20.7109375" style="54" customWidth="1"/>
    <col min="2315" max="2315" width="22.42578125" style="54" customWidth="1"/>
    <col min="2316" max="2316" width="159.140625" style="54" customWidth="1"/>
    <col min="2317" max="2560" width="11.42578125" style="54"/>
    <col min="2561" max="2561" width="13.28515625" style="54" customWidth="1"/>
    <col min="2562" max="2562" width="14.28515625" style="54" customWidth="1"/>
    <col min="2563" max="2563" width="19.42578125" style="54" bestFit="1" customWidth="1"/>
    <col min="2564" max="2564" width="18.5703125" style="54" customWidth="1"/>
    <col min="2565" max="2565" width="19.28515625" style="54" customWidth="1"/>
    <col min="2566" max="2566" width="21.140625" style="54" customWidth="1"/>
    <col min="2567" max="2567" width="17.5703125" style="54" customWidth="1"/>
    <col min="2568" max="2568" width="24.5703125" style="54" customWidth="1"/>
    <col min="2569" max="2569" width="18.140625" style="54" customWidth="1"/>
    <col min="2570" max="2570" width="20.7109375" style="54" customWidth="1"/>
    <col min="2571" max="2571" width="22.42578125" style="54" customWidth="1"/>
    <col min="2572" max="2572" width="159.140625" style="54" customWidth="1"/>
    <col min="2573" max="2816" width="11.42578125" style="54"/>
    <col min="2817" max="2817" width="13.28515625" style="54" customWidth="1"/>
    <col min="2818" max="2818" width="14.28515625" style="54" customWidth="1"/>
    <col min="2819" max="2819" width="19.42578125" style="54" bestFit="1" customWidth="1"/>
    <col min="2820" max="2820" width="18.5703125" style="54" customWidth="1"/>
    <col min="2821" max="2821" width="19.28515625" style="54" customWidth="1"/>
    <col min="2822" max="2822" width="21.140625" style="54" customWidth="1"/>
    <col min="2823" max="2823" width="17.5703125" style="54" customWidth="1"/>
    <col min="2824" max="2824" width="24.5703125" style="54" customWidth="1"/>
    <col min="2825" max="2825" width="18.140625" style="54" customWidth="1"/>
    <col min="2826" max="2826" width="20.7109375" style="54" customWidth="1"/>
    <col min="2827" max="2827" width="22.42578125" style="54" customWidth="1"/>
    <col min="2828" max="2828" width="159.140625" style="54" customWidth="1"/>
    <col min="2829" max="3072" width="11.42578125" style="54"/>
    <col min="3073" max="3073" width="13.28515625" style="54" customWidth="1"/>
    <col min="3074" max="3074" width="14.28515625" style="54" customWidth="1"/>
    <col min="3075" max="3075" width="19.42578125" style="54" bestFit="1" customWidth="1"/>
    <col min="3076" max="3076" width="18.5703125" style="54" customWidth="1"/>
    <col min="3077" max="3077" width="19.28515625" style="54" customWidth="1"/>
    <col min="3078" max="3078" width="21.140625" style="54" customWidth="1"/>
    <col min="3079" max="3079" width="17.5703125" style="54" customWidth="1"/>
    <col min="3080" max="3080" width="24.5703125" style="54" customWidth="1"/>
    <col min="3081" max="3081" width="18.140625" style="54" customWidth="1"/>
    <col min="3082" max="3082" width="20.7109375" style="54" customWidth="1"/>
    <col min="3083" max="3083" width="22.42578125" style="54" customWidth="1"/>
    <col min="3084" max="3084" width="159.140625" style="54" customWidth="1"/>
    <col min="3085" max="3328" width="11.42578125" style="54"/>
    <col min="3329" max="3329" width="13.28515625" style="54" customWidth="1"/>
    <col min="3330" max="3330" width="14.28515625" style="54" customWidth="1"/>
    <col min="3331" max="3331" width="19.42578125" style="54" bestFit="1" customWidth="1"/>
    <col min="3332" max="3332" width="18.5703125" style="54" customWidth="1"/>
    <col min="3333" max="3333" width="19.28515625" style="54" customWidth="1"/>
    <col min="3334" max="3334" width="21.140625" style="54" customWidth="1"/>
    <col min="3335" max="3335" width="17.5703125" style="54" customWidth="1"/>
    <col min="3336" max="3336" width="24.5703125" style="54" customWidth="1"/>
    <col min="3337" max="3337" width="18.140625" style="54" customWidth="1"/>
    <col min="3338" max="3338" width="20.7109375" style="54" customWidth="1"/>
    <col min="3339" max="3339" width="22.42578125" style="54" customWidth="1"/>
    <col min="3340" max="3340" width="159.140625" style="54" customWidth="1"/>
    <col min="3341" max="3584" width="11.42578125" style="54"/>
    <col min="3585" max="3585" width="13.28515625" style="54" customWidth="1"/>
    <col min="3586" max="3586" width="14.28515625" style="54" customWidth="1"/>
    <col min="3587" max="3587" width="19.42578125" style="54" bestFit="1" customWidth="1"/>
    <col min="3588" max="3588" width="18.5703125" style="54" customWidth="1"/>
    <col min="3589" max="3589" width="19.28515625" style="54" customWidth="1"/>
    <col min="3590" max="3590" width="21.140625" style="54" customWidth="1"/>
    <col min="3591" max="3591" width="17.5703125" style="54" customWidth="1"/>
    <col min="3592" max="3592" width="24.5703125" style="54" customWidth="1"/>
    <col min="3593" max="3593" width="18.140625" style="54" customWidth="1"/>
    <col min="3594" max="3594" width="20.7109375" style="54" customWidth="1"/>
    <col min="3595" max="3595" width="22.42578125" style="54" customWidth="1"/>
    <col min="3596" max="3596" width="159.140625" style="54" customWidth="1"/>
    <col min="3597" max="3840" width="11.42578125" style="54"/>
    <col min="3841" max="3841" width="13.28515625" style="54" customWidth="1"/>
    <col min="3842" max="3842" width="14.28515625" style="54" customWidth="1"/>
    <col min="3843" max="3843" width="19.42578125" style="54" bestFit="1" customWidth="1"/>
    <col min="3844" max="3844" width="18.5703125" style="54" customWidth="1"/>
    <col min="3845" max="3845" width="19.28515625" style="54" customWidth="1"/>
    <col min="3846" max="3846" width="21.140625" style="54" customWidth="1"/>
    <col min="3847" max="3847" width="17.5703125" style="54" customWidth="1"/>
    <col min="3848" max="3848" width="24.5703125" style="54" customWidth="1"/>
    <col min="3849" max="3849" width="18.140625" style="54" customWidth="1"/>
    <col min="3850" max="3850" width="20.7109375" style="54" customWidth="1"/>
    <col min="3851" max="3851" width="22.42578125" style="54" customWidth="1"/>
    <col min="3852" max="3852" width="159.140625" style="54" customWidth="1"/>
    <col min="3853" max="4096" width="11.42578125" style="54"/>
    <col min="4097" max="4097" width="13.28515625" style="54" customWidth="1"/>
    <col min="4098" max="4098" width="14.28515625" style="54" customWidth="1"/>
    <col min="4099" max="4099" width="19.42578125" style="54" bestFit="1" customWidth="1"/>
    <col min="4100" max="4100" width="18.5703125" style="54" customWidth="1"/>
    <col min="4101" max="4101" width="19.28515625" style="54" customWidth="1"/>
    <col min="4102" max="4102" width="21.140625" style="54" customWidth="1"/>
    <col min="4103" max="4103" width="17.5703125" style="54" customWidth="1"/>
    <col min="4104" max="4104" width="24.5703125" style="54" customWidth="1"/>
    <col min="4105" max="4105" width="18.140625" style="54" customWidth="1"/>
    <col min="4106" max="4106" width="20.7109375" style="54" customWidth="1"/>
    <col min="4107" max="4107" width="22.42578125" style="54" customWidth="1"/>
    <col min="4108" max="4108" width="159.140625" style="54" customWidth="1"/>
    <col min="4109" max="4352" width="11.42578125" style="54"/>
    <col min="4353" max="4353" width="13.28515625" style="54" customWidth="1"/>
    <col min="4354" max="4354" width="14.28515625" style="54" customWidth="1"/>
    <col min="4355" max="4355" width="19.42578125" style="54" bestFit="1" customWidth="1"/>
    <col min="4356" max="4356" width="18.5703125" style="54" customWidth="1"/>
    <col min="4357" max="4357" width="19.28515625" style="54" customWidth="1"/>
    <col min="4358" max="4358" width="21.140625" style="54" customWidth="1"/>
    <col min="4359" max="4359" width="17.5703125" style="54" customWidth="1"/>
    <col min="4360" max="4360" width="24.5703125" style="54" customWidth="1"/>
    <col min="4361" max="4361" width="18.140625" style="54" customWidth="1"/>
    <col min="4362" max="4362" width="20.7109375" style="54" customWidth="1"/>
    <col min="4363" max="4363" width="22.42578125" style="54" customWidth="1"/>
    <col min="4364" max="4364" width="159.140625" style="54" customWidth="1"/>
    <col min="4365" max="4608" width="11.42578125" style="54"/>
    <col min="4609" max="4609" width="13.28515625" style="54" customWidth="1"/>
    <col min="4610" max="4610" width="14.28515625" style="54" customWidth="1"/>
    <col min="4611" max="4611" width="19.42578125" style="54" bestFit="1" customWidth="1"/>
    <col min="4612" max="4612" width="18.5703125" style="54" customWidth="1"/>
    <col min="4613" max="4613" width="19.28515625" style="54" customWidth="1"/>
    <col min="4614" max="4614" width="21.140625" style="54" customWidth="1"/>
    <col min="4615" max="4615" width="17.5703125" style="54" customWidth="1"/>
    <col min="4616" max="4616" width="24.5703125" style="54" customWidth="1"/>
    <col min="4617" max="4617" width="18.140625" style="54" customWidth="1"/>
    <col min="4618" max="4618" width="20.7109375" style="54" customWidth="1"/>
    <col min="4619" max="4619" width="22.42578125" style="54" customWidth="1"/>
    <col min="4620" max="4620" width="159.140625" style="54" customWidth="1"/>
    <col min="4621" max="4864" width="11.42578125" style="54"/>
    <col min="4865" max="4865" width="13.28515625" style="54" customWidth="1"/>
    <col min="4866" max="4866" width="14.28515625" style="54" customWidth="1"/>
    <col min="4867" max="4867" width="19.42578125" style="54" bestFit="1" customWidth="1"/>
    <col min="4868" max="4868" width="18.5703125" style="54" customWidth="1"/>
    <col min="4869" max="4869" width="19.28515625" style="54" customWidth="1"/>
    <col min="4870" max="4870" width="21.140625" style="54" customWidth="1"/>
    <col min="4871" max="4871" width="17.5703125" style="54" customWidth="1"/>
    <col min="4872" max="4872" width="24.5703125" style="54" customWidth="1"/>
    <col min="4873" max="4873" width="18.140625" style="54" customWidth="1"/>
    <col min="4874" max="4874" width="20.7109375" style="54" customWidth="1"/>
    <col min="4875" max="4875" width="22.42578125" style="54" customWidth="1"/>
    <col min="4876" max="4876" width="159.140625" style="54" customWidth="1"/>
    <col min="4877" max="5120" width="11.42578125" style="54"/>
    <col min="5121" max="5121" width="13.28515625" style="54" customWidth="1"/>
    <col min="5122" max="5122" width="14.28515625" style="54" customWidth="1"/>
    <col min="5123" max="5123" width="19.42578125" style="54" bestFit="1" customWidth="1"/>
    <col min="5124" max="5124" width="18.5703125" style="54" customWidth="1"/>
    <col min="5125" max="5125" width="19.28515625" style="54" customWidth="1"/>
    <col min="5126" max="5126" width="21.140625" style="54" customWidth="1"/>
    <col min="5127" max="5127" width="17.5703125" style="54" customWidth="1"/>
    <col min="5128" max="5128" width="24.5703125" style="54" customWidth="1"/>
    <col min="5129" max="5129" width="18.140625" style="54" customWidth="1"/>
    <col min="5130" max="5130" width="20.7109375" style="54" customWidth="1"/>
    <col min="5131" max="5131" width="22.42578125" style="54" customWidth="1"/>
    <col min="5132" max="5132" width="159.140625" style="54" customWidth="1"/>
    <col min="5133" max="5376" width="11.42578125" style="54"/>
    <col min="5377" max="5377" width="13.28515625" style="54" customWidth="1"/>
    <col min="5378" max="5378" width="14.28515625" style="54" customWidth="1"/>
    <col min="5379" max="5379" width="19.42578125" style="54" bestFit="1" customWidth="1"/>
    <col min="5380" max="5380" width="18.5703125" style="54" customWidth="1"/>
    <col min="5381" max="5381" width="19.28515625" style="54" customWidth="1"/>
    <col min="5382" max="5382" width="21.140625" style="54" customWidth="1"/>
    <col min="5383" max="5383" width="17.5703125" style="54" customWidth="1"/>
    <col min="5384" max="5384" width="24.5703125" style="54" customWidth="1"/>
    <col min="5385" max="5385" width="18.140625" style="54" customWidth="1"/>
    <col min="5386" max="5386" width="20.7109375" style="54" customWidth="1"/>
    <col min="5387" max="5387" width="22.42578125" style="54" customWidth="1"/>
    <col min="5388" max="5388" width="159.140625" style="54" customWidth="1"/>
    <col min="5389" max="5632" width="11.42578125" style="54"/>
    <col min="5633" max="5633" width="13.28515625" style="54" customWidth="1"/>
    <col min="5634" max="5634" width="14.28515625" style="54" customWidth="1"/>
    <col min="5635" max="5635" width="19.42578125" style="54" bestFit="1" customWidth="1"/>
    <col min="5636" max="5636" width="18.5703125" style="54" customWidth="1"/>
    <col min="5637" max="5637" width="19.28515625" style="54" customWidth="1"/>
    <col min="5638" max="5638" width="21.140625" style="54" customWidth="1"/>
    <col min="5639" max="5639" width="17.5703125" style="54" customWidth="1"/>
    <col min="5640" max="5640" width="24.5703125" style="54" customWidth="1"/>
    <col min="5641" max="5641" width="18.140625" style="54" customWidth="1"/>
    <col min="5642" max="5642" width="20.7109375" style="54" customWidth="1"/>
    <col min="5643" max="5643" width="22.42578125" style="54" customWidth="1"/>
    <col min="5644" max="5644" width="159.140625" style="54" customWidth="1"/>
    <col min="5645" max="5888" width="11.42578125" style="54"/>
    <col min="5889" max="5889" width="13.28515625" style="54" customWidth="1"/>
    <col min="5890" max="5890" width="14.28515625" style="54" customWidth="1"/>
    <col min="5891" max="5891" width="19.42578125" style="54" bestFit="1" customWidth="1"/>
    <col min="5892" max="5892" width="18.5703125" style="54" customWidth="1"/>
    <col min="5893" max="5893" width="19.28515625" style="54" customWidth="1"/>
    <col min="5894" max="5894" width="21.140625" style="54" customWidth="1"/>
    <col min="5895" max="5895" width="17.5703125" style="54" customWidth="1"/>
    <col min="5896" max="5896" width="24.5703125" style="54" customWidth="1"/>
    <col min="5897" max="5897" width="18.140625" style="54" customWidth="1"/>
    <col min="5898" max="5898" width="20.7109375" style="54" customWidth="1"/>
    <col min="5899" max="5899" width="22.42578125" style="54" customWidth="1"/>
    <col min="5900" max="5900" width="159.140625" style="54" customWidth="1"/>
    <col min="5901" max="6144" width="11.42578125" style="54"/>
    <col min="6145" max="6145" width="13.28515625" style="54" customWidth="1"/>
    <col min="6146" max="6146" width="14.28515625" style="54" customWidth="1"/>
    <col min="6147" max="6147" width="19.42578125" style="54" bestFit="1" customWidth="1"/>
    <col min="6148" max="6148" width="18.5703125" style="54" customWidth="1"/>
    <col min="6149" max="6149" width="19.28515625" style="54" customWidth="1"/>
    <col min="6150" max="6150" width="21.140625" style="54" customWidth="1"/>
    <col min="6151" max="6151" width="17.5703125" style="54" customWidth="1"/>
    <col min="6152" max="6152" width="24.5703125" style="54" customWidth="1"/>
    <col min="6153" max="6153" width="18.140625" style="54" customWidth="1"/>
    <col min="6154" max="6154" width="20.7109375" style="54" customWidth="1"/>
    <col min="6155" max="6155" width="22.42578125" style="54" customWidth="1"/>
    <col min="6156" max="6156" width="159.140625" style="54" customWidth="1"/>
    <col min="6157" max="6400" width="11.42578125" style="54"/>
    <col min="6401" max="6401" width="13.28515625" style="54" customWidth="1"/>
    <col min="6402" max="6402" width="14.28515625" style="54" customWidth="1"/>
    <col min="6403" max="6403" width="19.42578125" style="54" bestFit="1" customWidth="1"/>
    <col min="6404" max="6404" width="18.5703125" style="54" customWidth="1"/>
    <col min="6405" max="6405" width="19.28515625" style="54" customWidth="1"/>
    <col min="6406" max="6406" width="21.140625" style="54" customWidth="1"/>
    <col min="6407" max="6407" width="17.5703125" style="54" customWidth="1"/>
    <col min="6408" max="6408" width="24.5703125" style="54" customWidth="1"/>
    <col min="6409" max="6409" width="18.140625" style="54" customWidth="1"/>
    <col min="6410" max="6410" width="20.7109375" style="54" customWidth="1"/>
    <col min="6411" max="6411" width="22.42578125" style="54" customWidth="1"/>
    <col min="6412" max="6412" width="159.140625" style="54" customWidth="1"/>
    <col min="6413" max="6656" width="11.42578125" style="54"/>
    <col min="6657" max="6657" width="13.28515625" style="54" customWidth="1"/>
    <col min="6658" max="6658" width="14.28515625" style="54" customWidth="1"/>
    <col min="6659" max="6659" width="19.42578125" style="54" bestFit="1" customWidth="1"/>
    <col min="6660" max="6660" width="18.5703125" style="54" customWidth="1"/>
    <col min="6661" max="6661" width="19.28515625" style="54" customWidth="1"/>
    <col min="6662" max="6662" width="21.140625" style="54" customWidth="1"/>
    <col min="6663" max="6663" width="17.5703125" style="54" customWidth="1"/>
    <col min="6664" max="6664" width="24.5703125" style="54" customWidth="1"/>
    <col min="6665" max="6665" width="18.140625" style="54" customWidth="1"/>
    <col min="6666" max="6666" width="20.7109375" style="54" customWidth="1"/>
    <col min="6667" max="6667" width="22.42578125" style="54" customWidth="1"/>
    <col min="6668" max="6668" width="159.140625" style="54" customWidth="1"/>
    <col min="6669" max="6912" width="11.42578125" style="54"/>
    <col min="6913" max="6913" width="13.28515625" style="54" customWidth="1"/>
    <col min="6914" max="6914" width="14.28515625" style="54" customWidth="1"/>
    <col min="6915" max="6915" width="19.42578125" style="54" bestFit="1" customWidth="1"/>
    <col min="6916" max="6916" width="18.5703125" style="54" customWidth="1"/>
    <col min="6917" max="6917" width="19.28515625" style="54" customWidth="1"/>
    <col min="6918" max="6918" width="21.140625" style="54" customWidth="1"/>
    <col min="6919" max="6919" width="17.5703125" style="54" customWidth="1"/>
    <col min="6920" max="6920" width="24.5703125" style="54" customWidth="1"/>
    <col min="6921" max="6921" width="18.140625" style="54" customWidth="1"/>
    <col min="6922" max="6922" width="20.7109375" style="54" customWidth="1"/>
    <col min="6923" max="6923" width="22.42578125" style="54" customWidth="1"/>
    <col min="6924" max="6924" width="159.140625" style="54" customWidth="1"/>
    <col min="6925" max="7168" width="11.42578125" style="54"/>
    <col min="7169" max="7169" width="13.28515625" style="54" customWidth="1"/>
    <col min="7170" max="7170" width="14.28515625" style="54" customWidth="1"/>
    <col min="7171" max="7171" width="19.42578125" style="54" bestFit="1" customWidth="1"/>
    <col min="7172" max="7172" width="18.5703125" style="54" customWidth="1"/>
    <col min="7173" max="7173" width="19.28515625" style="54" customWidth="1"/>
    <col min="7174" max="7174" width="21.140625" style="54" customWidth="1"/>
    <col min="7175" max="7175" width="17.5703125" style="54" customWidth="1"/>
    <col min="7176" max="7176" width="24.5703125" style="54" customWidth="1"/>
    <col min="7177" max="7177" width="18.140625" style="54" customWidth="1"/>
    <col min="7178" max="7178" width="20.7109375" style="54" customWidth="1"/>
    <col min="7179" max="7179" width="22.42578125" style="54" customWidth="1"/>
    <col min="7180" max="7180" width="159.140625" style="54" customWidth="1"/>
    <col min="7181" max="7424" width="11.42578125" style="54"/>
    <col min="7425" max="7425" width="13.28515625" style="54" customWidth="1"/>
    <col min="7426" max="7426" width="14.28515625" style="54" customWidth="1"/>
    <col min="7427" max="7427" width="19.42578125" style="54" bestFit="1" customWidth="1"/>
    <col min="7428" max="7428" width="18.5703125" style="54" customWidth="1"/>
    <col min="7429" max="7429" width="19.28515625" style="54" customWidth="1"/>
    <col min="7430" max="7430" width="21.140625" style="54" customWidth="1"/>
    <col min="7431" max="7431" width="17.5703125" style="54" customWidth="1"/>
    <col min="7432" max="7432" width="24.5703125" style="54" customWidth="1"/>
    <col min="7433" max="7433" width="18.140625" style="54" customWidth="1"/>
    <col min="7434" max="7434" width="20.7109375" style="54" customWidth="1"/>
    <col min="7435" max="7435" width="22.42578125" style="54" customWidth="1"/>
    <col min="7436" max="7436" width="159.140625" style="54" customWidth="1"/>
    <col min="7437" max="7680" width="11.42578125" style="54"/>
    <col min="7681" max="7681" width="13.28515625" style="54" customWidth="1"/>
    <col min="7682" max="7682" width="14.28515625" style="54" customWidth="1"/>
    <col min="7683" max="7683" width="19.42578125" style="54" bestFit="1" customWidth="1"/>
    <col min="7684" max="7684" width="18.5703125" style="54" customWidth="1"/>
    <col min="7685" max="7685" width="19.28515625" style="54" customWidth="1"/>
    <col min="7686" max="7686" width="21.140625" style="54" customWidth="1"/>
    <col min="7687" max="7687" width="17.5703125" style="54" customWidth="1"/>
    <col min="7688" max="7688" width="24.5703125" style="54" customWidth="1"/>
    <col min="7689" max="7689" width="18.140625" style="54" customWidth="1"/>
    <col min="7690" max="7690" width="20.7109375" style="54" customWidth="1"/>
    <col min="7691" max="7691" width="22.42578125" style="54" customWidth="1"/>
    <col min="7692" max="7692" width="159.140625" style="54" customWidth="1"/>
    <col min="7693" max="7936" width="11.42578125" style="54"/>
    <col min="7937" max="7937" width="13.28515625" style="54" customWidth="1"/>
    <col min="7938" max="7938" width="14.28515625" style="54" customWidth="1"/>
    <col min="7939" max="7939" width="19.42578125" style="54" bestFit="1" customWidth="1"/>
    <col min="7940" max="7940" width="18.5703125" style="54" customWidth="1"/>
    <col min="7941" max="7941" width="19.28515625" style="54" customWidth="1"/>
    <col min="7942" max="7942" width="21.140625" style="54" customWidth="1"/>
    <col min="7943" max="7943" width="17.5703125" style="54" customWidth="1"/>
    <col min="7944" max="7944" width="24.5703125" style="54" customWidth="1"/>
    <col min="7945" max="7945" width="18.140625" style="54" customWidth="1"/>
    <col min="7946" max="7946" width="20.7109375" style="54" customWidth="1"/>
    <col min="7947" max="7947" width="22.42578125" style="54" customWidth="1"/>
    <col min="7948" max="7948" width="159.140625" style="54" customWidth="1"/>
    <col min="7949" max="8192" width="11.42578125" style="54"/>
    <col min="8193" max="8193" width="13.28515625" style="54" customWidth="1"/>
    <col min="8194" max="8194" width="14.28515625" style="54" customWidth="1"/>
    <col min="8195" max="8195" width="19.42578125" style="54" bestFit="1" customWidth="1"/>
    <col min="8196" max="8196" width="18.5703125" style="54" customWidth="1"/>
    <col min="8197" max="8197" width="19.28515625" style="54" customWidth="1"/>
    <col min="8198" max="8198" width="21.140625" style="54" customWidth="1"/>
    <col min="8199" max="8199" width="17.5703125" style="54" customWidth="1"/>
    <col min="8200" max="8200" width="24.5703125" style="54" customWidth="1"/>
    <col min="8201" max="8201" width="18.140625" style="54" customWidth="1"/>
    <col min="8202" max="8202" width="20.7109375" style="54" customWidth="1"/>
    <col min="8203" max="8203" width="22.42578125" style="54" customWidth="1"/>
    <col min="8204" max="8204" width="159.140625" style="54" customWidth="1"/>
    <col min="8205" max="8448" width="11.42578125" style="54"/>
    <col min="8449" max="8449" width="13.28515625" style="54" customWidth="1"/>
    <col min="8450" max="8450" width="14.28515625" style="54" customWidth="1"/>
    <col min="8451" max="8451" width="19.42578125" style="54" bestFit="1" customWidth="1"/>
    <col min="8452" max="8452" width="18.5703125" style="54" customWidth="1"/>
    <col min="8453" max="8453" width="19.28515625" style="54" customWidth="1"/>
    <col min="8454" max="8454" width="21.140625" style="54" customWidth="1"/>
    <col min="8455" max="8455" width="17.5703125" style="54" customWidth="1"/>
    <col min="8456" max="8456" width="24.5703125" style="54" customWidth="1"/>
    <col min="8457" max="8457" width="18.140625" style="54" customWidth="1"/>
    <col min="8458" max="8458" width="20.7109375" style="54" customWidth="1"/>
    <col min="8459" max="8459" width="22.42578125" style="54" customWidth="1"/>
    <col min="8460" max="8460" width="159.140625" style="54" customWidth="1"/>
    <col min="8461" max="8704" width="11.42578125" style="54"/>
    <col min="8705" max="8705" width="13.28515625" style="54" customWidth="1"/>
    <col min="8706" max="8706" width="14.28515625" style="54" customWidth="1"/>
    <col min="8707" max="8707" width="19.42578125" style="54" bestFit="1" customWidth="1"/>
    <col min="8708" max="8708" width="18.5703125" style="54" customWidth="1"/>
    <col min="8709" max="8709" width="19.28515625" style="54" customWidth="1"/>
    <col min="8710" max="8710" width="21.140625" style="54" customWidth="1"/>
    <col min="8711" max="8711" width="17.5703125" style="54" customWidth="1"/>
    <col min="8712" max="8712" width="24.5703125" style="54" customWidth="1"/>
    <col min="8713" max="8713" width="18.140625" style="54" customWidth="1"/>
    <col min="8714" max="8714" width="20.7109375" style="54" customWidth="1"/>
    <col min="8715" max="8715" width="22.42578125" style="54" customWidth="1"/>
    <col min="8716" max="8716" width="159.140625" style="54" customWidth="1"/>
    <col min="8717" max="8960" width="11.42578125" style="54"/>
    <col min="8961" max="8961" width="13.28515625" style="54" customWidth="1"/>
    <col min="8962" max="8962" width="14.28515625" style="54" customWidth="1"/>
    <col min="8963" max="8963" width="19.42578125" style="54" bestFit="1" customWidth="1"/>
    <col min="8964" max="8964" width="18.5703125" style="54" customWidth="1"/>
    <col min="8965" max="8965" width="19.28515625" style="54" customWidth="1"/>
    <col min="8966" max="8966" width="21.140625" style="54" customWidth="1"/>
    <col min="8967" max="8967" width="17.5703125" style="54" customWidth="1"/>
    <col min="8968" max="8968" width="24.5703125" style="54" customWidth="1"/>
    <col min="8969" max="8969" width="18.140625" style="54" customWidth="1"/>
    <col min="8970" max="8970" width="20.7109375" style="54" customWidth="1"/>
    <col min="8971" max="8971" width="22.42578125" style="54" customWidth="1"/>
    <col min="8972" max="8972" width="159.140625" style="54" customWidth="1"/>
    <col min="8973" max="9216" width="11.42578125" style="54"/>
    <col min="9217" max="9217" width="13.28515625" style="54" customWidth="1"/>
    <col min="9218" max="9218" width="14.28515625" style="54" customWidth="1"/>
    <col min="9219" max="9219" width="19.42578125" style="54" bestFit="1" customWidth="1"/>
    <col min="9220" max="9220" width="18.5703125" style="54" customWidth="1"/>
    <col min="9221" max="9221" width="19.28515625" style="54" customWidth="1"/>
    <col min="9222" max="9222" width="21.140625" style="54" customWidth="1"/>
    <col min="9223" max="9223" width="17.5703125" style="54" customWidth="1"/>
    <col min="9224" max="9224" width="24.5703125" style="54" customWidth="1"/>
    <col min="9225" max="9225" width="18.140625" style="54" customWidth="1"/>
    <col min="9226" max="9226" width="20.7109375" style="54" customWidth="1"/>
    <col min="9227" max="9227" width="22.42578125" style="54" customWidth="1"/>
    <col min="9228" max="9228" width="159.140625" style="54" customWidth="1"/>
    <col min="9229" max="9472" width="11.42578125" style="54"/>
    <col min="9473" max="9473" width="13.28515625" style="54" customWidth="1"/>
    <col min="9474" max="9474" width="14.28515625" style="54" customWidth="1"/>
    <col min="9475" max="9475" width="19.42578125" style="54" bestFit="1" customWidth="1"/>
    <col min="9476" max="9476" width="18.5703125" style="54" customWidth="1"/>
    <col min="9477" max="9477" width="19.28515625" style="54" customWidth="1"/>
    <col min="9478" max="9478" width="21.140625" style="54" customWidth="1"/>
    <col min="9479" max="9479" width="17.5703125" style="54" customWidth="1"/>
    <col min="9480" max="9480" width="24.5703125" style="54" customWidth="1"/>
    <col min="9481" max="9481" width="18.140625" style="54" customWidth="1"/>
    <col min="9482" max="9482" width="20.7109375" style="54" customWidth="1"/>
    <col min="9483" max="9483" width="22.42578125" style="54" customWidth="1"/>
    <col min="9484" max="9484" width="159.140625" style="54" customWidth="1"/>
    <col min="9485" max="9728" width="11.42578125" style="54"/>
    <col min="9729" max="9729" width="13.28515625" style="54" customWidth="1"/>
    <col min="9730" max="9730" width="14.28515625" style="54" customWidth="1"/>
    <col min="9731" max="9731" width="19.42578125" style="54" bestFit="1" customWidth="1"/>
    <col min="9732" max="9732" width="18.5703125" style="54" customWidth="1"/>
    <col min="9733" max="9733" width="19.28515625" style="54" customWidth="1"/>
    <col min="9734" max="9734" width="21.140625" style="54" customWidth="1"/>
    <col min="9735" max="9735" width="17.5703125" style="54" customWidth="1"/>
    <col min="9736" max="9736" width="24.5703125" style="54" customWidth="1"/>
    <col min="9737" max="9737" width="18.140625" style="54" customWidth="1"/>
    <col min="9738" max="9738" width="20.7109375" style="54" customWidth="1"/>
    <col min="9739" max="9739" width="22.42578125" style="54" customWidth="1"/>
    <col min="9740" max="9740" width="159.140625" style="54" customWidth="1"/>
    <col min="9741" max="9984" width="11.42578125" style="54"/>
    <col min="9985" max="9985" width="13.28515625" style="54" customWidth="1"/>
    <col min="9986" max="9986" width="14.28515625" style="54" customWidth="1"/>
    <col min="9987" max="9987" width="19.42578125" style="54" bestFit="1" customWidth="1"/>
    <col min="9988" max="9988" width="18.5703125" style="54" customWidth="1"/>
    <col min="9989" max="9989" width="19.28515625" style="54" customWidth="1"/>
    <col min="9990" max="9990" width="21.140625" style="54" customWidth="1"/>
    <col min="9991" max="9991" width="17.5703125" style="54" customWidth="1"/>
    <col min="9992" max="9992" width="24.5703125" style="54" customWidth="1"/>
    <col min="9993" max="9993" width="18.140625" style="54" customWidth="1"/>
    <col min="9994" max="9994" width="20.7109375" style="54" customWidth="1"/>
    <col min="9995" max="9995" width="22.42578125" style="54" customWidth="1"/>
    <col min="9996" max="9996" width="159.140625" style="54" customWidth="1"/>
    <col min="9997" max="10240" width="11.42578125" style="54"/>
    <col min="10241" max="10241" width="13.28515625" style="54" customWidth="1"/>
    <col min="10242" max="10242" width="14.28515625" style="54" customWidth="1"/>
    <col min="10243" max="10243" width="19.42578125" style="54" bestFit="1" customWidth="1"/>
    <col min="10244" max="10244" width="18.5703125" style="54" customWidth="1"/>
    <col min="10245" max="10245" width="19.28515625" style="54" customWidth="1"/>
    <col min="10246" max="10246" width="21.140625" style="54" customWidth="1"/>
    <col min="10247" max="10247" width="17.5703125" style="54" customWidth="1"/>
    <col min="10248" max="10248" width="24.5703125" style="54" customWidth="1"/>
    <col min="10249" max="10249" width="18.140625" style="54" customWidth="1"/>
    <col min="10250" max="10250" width="20.7109375" style="54" customWidth="1"/>
    <col min="10251" max="10251" width="22.42578125" style="54" customWidth="1"/>
    <col min="10252" max="10252" width="159.140625" style="54" customWidth="1"/>
    <col min="10253" max="10496" width="11.42578125" style="54"/>
    <col min="10497" max="10497" width="13.28515625" style="54" customWidth="1"/>
    <col min="10498" max="10498" width="14.28515625" style="54" customWidth="1"/>
    <col min="10499" max="10499" width="19.42578125" style="54" bestFit="1" customWidth="1"/>
    <col min="10500" max="10500" width="18.5703125" style="54" customWidth="1"/>
    <col min="10501" max="10501" width="19.28515625" style="54" customWidth="1"/>
    <col min="10502" max="10502" width="21.140625" style="54" customWidth="1"/>
    <col min="10503" max="10503" width="17.5703125" style="54" customWidth="1"/>
    <col min="10504" max="10504" width="24.5703125" style="54" customWidth="1"/>
    <col min="10505" max="10505" width="18.140625" style="54" customWidth="1"/>
    <col min="10506" max="10506" width="20.7109375" style="54" customWidth="1"/>
    <col min="10507" max="10507" width="22.42578125" style="54" customWidth="1"/>
    <col min="10508" max="10508" width="159.140625" style="54" customWidth="1"/>
    <col min="10509" max="10752" width="11.42578125" style="54"/>
    <col min="10753" max="10753" width="13.28515625" style="54" customWidth="1"/>
    <col min="10754" max="10754" width="14.28515625" style="54" customWidth="1"/>
    <col min="10755" max="10755" width="19.42578125" style="54" bestFit="1" customWidth="1"/>
    <col min="10756" max="10756" width="18.5703125" style="54" customWidth="1"/>
    <col min="10757" max="10757" width="19.28515625" style="54" customWidth="1"/>
    <col min="10758" max="10758" width="21.140625" style="54" customWidth="1"/>
    <col min="10759" max="10759" width="17.5703125" style="54" customWidth="1"/>
    <col min="10760" max="10760" width="24.5703125" style="54" customWidth="1"/>
    <col min="10761" max="10761" width="18.140625" style="54" customWidth="1"/>
    <col min="10762" max="10762" width="20.7109375" style="54" customWidth="1"/>
    <col min="10763" max="10763" width="22.42578125" style="54" customWidth="1"/>
    <col min="10764" max="10764" width="159.140625" style="54" customWidth="1"/>
    <col min="10765" max="11008" width="11.42578125" style="54"/>
    <col min="11009" max="11009" width="13.28515625" style="54" customWidth="1"/>
    <col min="11010" max="11010" width="14.28515625" style="54" customWidth="1"/>
    <col min="11011" max="11011" width="19.42578125" style="54" bestFit="1" customWidth="1"/>
    <col min="11012" max="11012" width="18.5703125" style="54" customWidth="1"/>
    <col min="11013" max="11013" width="19.28515625" style="54" customWidth="1"/>
    <col min="11014" max="11014" width="21.140625" style="54" customWidth="1"/>
    <col min="11015" max="11015" width="17.5703125" style="54" customWidth="1"/>
    <col min="11016" max="11016" width="24.5703125" style="54" customWidth="1"/>
    <col min="11017" max="11017" width="18.140625" style="54" customWidth="1"/>
    <col min="11018" max="11018" width="20.7109375" style="54" customWidth="1"/>
    <col min="11019" max="11019" width="22.42578125" style="54" customWidth="1"/>
    <col min="11020" max="11020" width="159.140625" style="54" customWidth="1"/>
    <col min="11021" max="11264" width="11.42578125" style="54"/>
    <col min="11265" max="11265" width="13.28515625" style="54" customWidth="1"/>
    <col min="11266" max="11266" width="14.28515625" style="54" customWidth="1"/>
    <col min="11267" max="11267" width="19.42578125" style="54" bestFit="1" customWidth="1"/>
    <col min="11268" max="11268" width="18.5703125" style="54" customWidth="1"/>
    <col min="11269" max="11269" width="19.28515625" style="54" customWidth="1"/>
    <col min="11270" max="11270" width="21.140625" style="54" customWidth="1"/>
    <col min="11271" max="11271" width="17.5703125" style="54" customWidth="1"/>
    <col min="11272" max="11272" width="24.5703125" style="54" customWidth="1"/>
    <col min="11273" max="11273" width="18.140625" style="54" customWidth="1"/>
    <col min="11274" max="11274" width="20.7109375" style="54" customWidth="1"/>
    <col min="11275" max="11275" width="22.42578125" style="54" customWidth="1"/>
    <col min="11276" max="11276" width="159.140625" style="54" customWidth="1"/>
    <col min="11277" max="11520" width="11.42578125" style="54"/>
    <col min="11521" max="11521" width="13.28515625" style="54" customWidth="1"/>
    <col min="11522" max="11522" width="14.28515625" style="54" customWidth="1"/>
    <col min="11523" max="11523" width="19.42578125" style="54" bestFit="1" customWidth="1"/>
    <col min="11524" max="11524" width="18.5703125" style="54" customWidth="1"/>
    <col min="11525" max="11525" width="19.28515625" style="54" customWidth="1"/>
    <col min="11526" max="11526" width="21.140625" style="54" customWidth="1"/>
    <col min="11527" max="11527" width="17.5703125" style="54" customWidth="1"/>
    <col min="11528" max="11528" width="24.5703125" style="54" customWidth="1"/>
    <col min="11529" max="11529" width="18.140625" style="54" customWidth="1"/>
    <col min="11530" max="11530" width="20.7109375" style="54" customWidth="1"/>
    <col min="11531" max="11531" width="22.42578125" style="54" customWidth="1"/>
    <col min="11532" max="11532" width="159.140625" style="54" customWidth="1"/>
    <col min="11533" max="11776" width="11.42578125" style="54"/>
    <col min="11777" max="11777" width="13.28515625" style="54" customWidth="1"/>
    <col min="11778" max="11778" width="14.28515625" style="54" customWidth="1"/>
    <col min="11779" max="11779" width="19.42578125" style="54" bestFit="1" customWidth="1"/>
    <col min="11780" max="11780" width="18.5703125" style="54" customWidth="1"/>
    <col min="11781" max="11781" width="19.28515625" style="54" customWidth="1"/>
    <col min="11782" max="11782" width="21.140625" style="54" customWidth="1"/>
    <col min="11783" max="11783" width="17.5703125" style="54" customWidth="1"/>
    <col min="11784" max="11784" width="24.5703125" style="54" customWidth="1"/>
    <col min="11785" max="11785" width="18.140625" style="54" customWidth="1"/>
    <col min="11786" max="11786" width="20.7109375" style="54" customWidth="1"/>
    <col min="11787" max="11787" width="22.42578125" style="54" customWidth="1"/>
    <col min="11788" max="11788" width="159.140625" style="54" customWidth="1"/>
    <col min="11789" max="12032" width="11.42578125" style="54"/>
    <col min="12033" max="12033" width="13.28515625" style="54" customWidth="1"/>
    <col min="12034" max="12034" width="14.28515625" style="54" customWidth="1"/>
    <col min="12035" max="12035" width="19.42578125" style="54" bestFit="1" customWidth="1"/>
    <col min="12036" max="12036" width="18.5703125" style="54" customWidth="1"/>
    <col min="12037" max="12037" width="19.28515625" style="54" customWidth="1"/>
    <col min="12038" max="12038" width="21.140625" style="54" customWidth="1"/>
    <col min="12039" max="12039" width="17.5703125" style="54" customWidth="1"/>
    <col min="12040" max="12040" width="24.5703125" style="54" customWidth="1"/>
    <col min="12041" max="12041" width="18.140625" style="54" customWidth="1"/>
    <col min="12042" max="12042" width="20.7109375" style="54" customWidth="1"/>
    <col min="12043" max="12043" width="22.42578125" style="54" customWidth="1"/>
    <col min="12044" max="12044" width="159.140625" style="54" customWidth="1"/>
    <col min="12045" max="12288" width="11.42578125" style="54"/>
    <col min="12289" max="12289" width="13.28515625" style="54" customWidth="1"/>
    <col min="12290" max="12290" width="14.28515625" style="54" customWidth="1"/>
    <col min="12291" max="12291" width="19.42578125" style="54" bestFit="1" customWidth="1"/>
    <col min="12292" max="12292" width="18.5703125" style="54" customWidth="1"/>
    <col min="12293" max="12293" width="19.28515625" style="54" customWidth="1"/>
    <col min="12294" max="12294" width="21.140625" style="54" customWidth="1"/>
    <col min="12295" max="12295" width="17.5703125" style="54" customWidth="1"/>
    <col min="12296" max="12296" width="24.5703125" style="54" customWidth="1"/>
    <col min="12297" max="12297" width="18.140625" style="54" customWidth="1"/>
    <col min="12298" max="12298" width="20.7109375" style="54" customWidth="1"/>
    <col min="12299" max="12299" width="22.42578125" style="54" customWidth="1"/>
    <col min="12300" max="12300" width="159.140625" style="54" customWidth="1"/>
    <col min="12301" max="12544" width="11.42578125" style="54"/>
    <col min="12545" max="12545" width="13.28515625" style="54" customWidth="1"/>
    <col min="12546" max="12546" width="14.28515625" style="54" customWidth="1"/>
    <col min="12547" max="12547" width="19.42578125" style="54" bestFit="1" customWidth="1"/>
    <col min="12548" max="12548" width="18.5703125" style="54" customWidth="1"/>
    <col min="12549" max="12549" width="19.28515625" style="54" customWidth="1"/>
    <col min="12550" max="12550" width="21.140625" style="54" customWidth="1"/>
    <col min="12551" max="12551" width="17.5703125" style="54" customWidth="1"/>
    <col min="12552" max="12552" width="24.5703125" style="54" customWidth="1"/>
    <col min="12553" max="12553" width="18.140625" style="54" customWidth="1"/>
    <col min="12554" max="12554" width="20.7109375" style="54" customWidth="1"/>
    <col min="12555" max="12555" width="22.42578125" style="54" customWidth="1"/>
    <col min="12556" max="12556" width="159.140625" style="54" customWidth="1"/>
    <col min="12557" max="12800" width="11.42578125" style="54"/>
    <col min="12801" max="12801" width="13.28515625" style="54" customWidth="1"/>
    <col min="12802" max="12802" width="14.28515625" style="54" customWidth="1"/>
    <col min="12803" max="12803" width="19.42578125" style="54" bestFit="1" customWidth="1"/>
    <col min="12804" max="12804" width="18.5703125" style="54" customWidth="1"/>
    <col min="12805" max="12805" width="19.28515625" style="54" customWidth="1"/>
    <col min="12806" max="12806" width="21.140625" style="54" customWidth="1"/>
    <col min="12807" max="12807" width="17.5703125" style="54" customWidth="1"/>
    <col min="12808" max="12808" width="24.5703125" style="54" customWidth="1"/>
    <col min="12809" max="12809" width="18.140625" style="54" customWidth="1"/>
    <col min="12810" max="12810" width="20.7109375" style="54" customWidth="1"/>
    <col min="12811" max="12811" width="22.42578125" style="54" customWidth="1"/>
    <col min="12812" max="12812" width="159.140625" style="54" customWidth="1"/>
    <col min="12813" max="13056" width="11.42578125" style="54"/>
    <col min="13057" max="13057" width="13.28515625" style="54" customWidth="1"/>
    <col min="13058" max="13058" width="14.28515625" style="54" customWidth="1"/>
    <col min="13059" max="13059" width="19.42578125" style="54" bestFit="1" customWidth="1"/>
    <col min="13060" max="13060" width="18.5703125" style="54" customWidth="1"/>
    <col min="13061" max="13061" width="19.28515625" style="54" customWidth="1"/>
    <col min="13062" max="13062" width="21.140625" style="54" customWidth="1"/>
    <col min="13063" max="13063" width="17.5703125" style="54" customWidth="1"/>
    <col min="13064" max="13064" width="24.5703125" style="54" customWidth="1"/>
    <col min="13065" max="13065" width="18.140625" style="54" customWidth="1"/>
    <col min="13066" max="13066" width="20.7109375" style="54" customWidth="1"/>
    <col min="13067" max="13067" width="22.42578125" style="54" customWidth="1"/>
    <col min="13068" max="13068" width="159.140625" style="54" customWidth="1"/>
    <col min="13069" max="13312" width="11.42578125" style="54"/>
    <col min="13313" max="13313" width="13.28515625" style="54" customWidth="1"/>
    <col min="13314" max="13314" width="14.28515625" style="54" customWidth="1"/>
    <col min="13315" max="13315" width="19.42578125" style="54" bestFit="1" customWidth="1"/>
    <col min="13316" max="13316" width="18.5703125" style="54" customWidth="1"/>
    <col min="13317" max="13317" width="19.28515625" style="54" customWidth="1"/>
    <col min="13318" max="13318" width="21.140625" style="54" customWidth="1"/>
    <col min="13319" max="13319" width="17.5703125" style="54" customWidth="1"/>
    <col min="13320" max="13320" width="24.5703125" style="54" customWidth="1"/>
    <col min="13321" max="13321" width="18.140625" style="54" customWidth="1"/>
    <col min="13322" max="13322" width="20.7109375" style="54" customWidth="1"/>
    <col min="13323" max="13323" width="22.42578125" style="54" customWidth="1"/>
    <col min="13324" max="13324" width="159.140625" style="54" customWidth="1"/>
    <col min="13325" max="13568" width="11.42578125" style="54"/>
    <col min="13569" max="13569" width="13.28515625" style="54" customWidth="1"/>
    <col min="13570" max="13570" width="14.28515625" style="54" customWidth="1"/>
    <col min="13571" max="13571" width="19.42578125" style="54" bestFit="1" customWidth="1"/>
    <col min="13572" max="13572" width="18.5703125" style="54" customWidth="1"/>
    <col min="13573" max="13573" width="19.28515625" style="54" customWidth="1"/>
    <col min="13574" max="13574" width="21.140625" style="54" customWidth="1"/>
    <col min="13575" max="13575" width="17.5703125" style="54" customWidth="1"/>
    <col min="13576" max="13576" width="24.5703125" style="54" customWidth="1"/>
    <col min="13577" max="13577" width="18.140625" style="54" customWidth="1"/>
    <col min="13578" max="13578" width="20.7109375" style="54" customWidth="1"/>
    <col min="13579" max="13579" width="22.42578125" style="54" customWidth="1"/>
    <col min="13580" max="13580" width="159.140625" style="54" customWidth="1"/>
    <col min="13581" max="13824" width="11.42578125" style="54"/>
    <col min="13825" max="13825" width="13.28515625" style="54" customWidth="1"/>
    <col min="13826" max="13826" width="14.28515625" style="54" customWidth="1"/>
    <col min="13827" max="13827" width="19.42578125" style="54" bestFit="1" customWidth="1"/>
    <col min="13828" max="13828" width="18.5703125" style="54" customWidth="1"/>
    <col min="13829" max="13829" width="19.28515625" style="54" customWidth="1"/>
    <col min="13830" max="13830" width="21.140625" style="54" customWidth="1"/>
    <col min="13831" max="13831" width="17.5703125" style="54" customWidth="1"/>
    <col min="13832" max="13832" width="24.5703125" style="54" customWidth="1"/>
    <col min="13833" max="13833" width="18.140625" style="54" customWidth="1"/>
    <col min="13834" max="13834" width="20.7109375" style="54" customWidth="1"/>
    <col min="13835" max="13835" width="22.42578125" style="54" customWidth="1"/>
    <col min="13836" max="13836" width="159.140625" style="54" customWidth="1"/>
    <col min="13837" max="14080" width="11.42578125" style="54"/>
    <col min="14081" max="14081" width="13.28515625" style="54" customWidth="1"/>
    <col min="14082" max="14082" width="14.28515625" style="54" customWidth="1"/>
    <col min="14083" max="14083" width="19.42578125" style="54" bestFit="1" customWidth="1"/>
    <col min="14084" max="14084" width="18.5703125" style="54" customWidth="1"/>
    <col min="14085" max="14085" width="19.28515625" style="54" customWidth="1"/>
    <col min="14086" max="14086" width="21.140625" style="54" customWidth="1"/>
    <col min="14087" max="14087" width="17.5703125" style="54" customWidth="1"/>
    <col min="14088" max="14088" width="24.5703125" style="54" customWidth="1"/>
    <col min="14089" max="14089" width="18.140625" style="54" customWidth="1"/>
    <col min="14090" max="14090" width="20.7109375" style="54" customWidth="1"/>
    <col min="14091" max="14091" width="22.42578125" style="54" customWidth="1"/>
    <col min="14092" max="14092" width="159.140625" style="54" customWidth="1"/>
    <col min="14093" max="14336" width="11.42578125" style="54"/>
    <col min="14337" max="14337" width="13.28515625" style="54" customWidth="1"/>
    <col min="14338" max="14338" width="14.28515625" style="54" customWidth="1"/>
    <col min="14339" max="14339" width="19.42578125" style="54" bestFit="1" customWidth="1"/>
    <col min="14340" max="14340" width="18.5703125" style="54" customWidth="1"/>
    <col min="14341" max="14341" width="19.28515625" style="54" customWidth="1"/>
    <col min="14342" max="14342" width="21.140625" style="54" customWidth="1"/>
    <col min="14343" max="14343" width="17.5703125" style="54" customWidth="1"/>
    <col min="14344" max="14344" width="24.5703125" style="54" customWidth="1"/>
    <col min="14345" max="14345" width="18.140625" style="54" customWidth="1"/>
    <col min="14346" max="14346" width="20.7109375" style="54" customWidth="1"/>
    <col min="14347" max="14347" width="22.42578125" style="54" customWidth="1"/>
    <col min="14348" max="14348" width="159.140625" style="54" customWidth="1"/>
    <col min="14349" max="14592" width="11.42578125" style="54"/>
    <col min="14593" max="14593" width="13.28515625" style="54" customWidth="1"/>
    <col min="14594" max="14594" width="14.28515625" style="54" customWidth="1"/>
    <col min="14595" max="14595" width="19.42578125" style="54" bestFit="1" customWidth="1"/>
    <col min="14596" max="14596" width="18.5703125" style="54" customWidth="1"/>
    <col min="14597" max="14597" width="19.28515625" style="54" customWidth="1"/>
    <col min="14598" max="14598" width="21.140625" style="54" customWidth="1"/>
    <col min="14599" max="14599" width="17.5703125" style="54" customWidth="1"/>
    <col min="14600" max="14600" width="24.5703125" style="54" customWidth="1"/>
    <col min="14601" max="14601" width="18.140625" style="54" customWidth="1"/>
    <col min="14602" max="14602" width="20.7109375" style="54" customWidth="1"/>
    <col min="14603" max="14603" width="22.42578125" style="54" customWidth="1"/>
    <col min="14604" max="14604" width="159.140625" style="54" customWidth="1"/>
    <col min="14605" max="14848" width="11.42578125" style="54"/>
    <col min="14849" max="14849" width="13.28515625" style="54" customWidth="1"/>
    <col min="14850" max="14850" width="14.28515625" style="54" customWidth="1"/>
    <col min="14851" max="14851" width="19.42578125" style="54" bestFit="1" customWidth="1"/>
    <col min="14852" max="14852" width="18.5703125" style="54" customWidth="1"/>
    <col min="14853" max="14853" width="19.28515625" style="54" customWidth="1"/>
    <col min="14854" max="14854" width="21.140625" style="54" customWidth="1"/>
    <col min="14855" max="14855" width="17.5703125" style="54" customWidth="1"/>
    <col min="14856" max="14856" width="24.5703125" style="54" customWidth="1"/>
    <col min="14857" max="14857" width="18.140625" style="54" customWidth="1"/>
    <col min="14858" max="14858" width="20.7109375" style="54" customWidth="1"/>
    <col min="14859" max="14859" width="22.42578125" style="54" customWidth="1"/>
    <col min="14860" max="14860" width="159.140625" style="54" customWidth="1"/>
    <col min="14861" max="15104" width="11.42578125" style="54"/>
    <col min="15105" max="15105" width="13.28515625" style="54" customWidth="1"/>
    <col min="15106" max="15106" width="14.28515625" style="54" customWidth="1"/>
    <col min="15107" max="15107" width="19.42578125" style="54" bestFit="1" customWidth="1"/>
    <col min="15108" max="15108" width="18.5703125" style="54" customWidth="1"/>
    <col min="15109" max="15109" width="19.28515625" style="54" customWidth="1"/>
    <col min="15110" max="15110" width="21.140625" style="54" customWidth="1"/>
    <col min="15111" max="15111" width="17.5703125" style="54" customWidth="1"/>
    <col min="15112" max="15112" width="24.5703125" style="54" customWidth="1"/>
    <col min="15113" max="15113" width="18.140625" style="54" customWidth="1"/>
    <col min="15114" max="15114" width="20.7109375" style="54" customWidth="1"/>
    <col min="15115" max="15115" width="22.42578125" style="54" customWidth="1"/>
    <col min="15116" max="15116" width="159.140625" style="54" customWidth="1"/>
    <col min="15117" max="15360" width="11.42578125" style="54"/>
    <col min="15361" max="15361" width="13.28515625" style="54" customWidth="1"/>
    <col min="15362" max="15362" width="14.28515625" style="54" customWidth="1"/>
    <col min="15363" max="15363" width="19.42578125" style="54" bestFit="1" customWidth="1"/>
    <col min="15364" max="15364" width="18.5703125" style="54" customWidth="1"/>
    <col min="15365" max="15365" width="19.28515625" style="54" customWidth="1"/>
    <col min="15366" max="15366" width="21.140625" style="54" customWidth="1"/>
    <col min="15367" max="15367" width="17.5703125" style="54" customWidth="1"/>
    <col min="15368" max="15368" width="24.5703125" style="54" customWidth="1"/>
    <col min="15369" max="15369" width="18.140625" style="54" customWidth="1"/>
    <col min="15370" max="15370" width="20.7109375" style="54" customWidth="1"/>
    <col min="15371" max="15371" width="22.42578125" style="54" customWidth="1"/>
    <col min="15372" max="15372" width="159.140625" style="54" customWidth="1"/>
    <col min="15373" max="15616" width="11.42578125" style="54"/>
    <col min="15617" max="15617" width="13.28515625" style="54" customWidth="1"/>
    <col min="15618" max="15618" width="14.28515625" style="54" customWidth="1"/>
    <col min="15619" max="15619" width="19.42578125" style="54" bestFit="1" customWidth="1"/>
    <col min="15620" max="15620" width="18.5703125" style="54" customWidth="1"/>
    <col min="15621" max="15621" width="19.28515625" style="54" customWidth="1"/>
    <col min="15622" max="15622" width="21.140625" style="54" customWidth="1"/>
    <col min="15623" max="15623" width="17.5703125" style="54" customWidth="1"/>
    <col min="15624" max="15624" width="24.5703125" style="54" customWidth="1"/>
    <col min="15625" max="15625" width="18.140625" style="54" customWidth="1"/>
    <col min="15626" max="15626" width="20.7109375" style="54" customWidth="1"/>
    <col min="15627" max="15627" width="22.42578125" style="54" customWidth="1"/>
    <col min="15628" max="15628" width="159.140625" style="54" customWidth="1"/>
    <col min="15629" max="15872" width="11.42578125" style="54"/>
    <col min="15873" max="15873" width="13.28515625" style="54" customWidth="1"/>
    <col min="15874" max="15874" width="14.28515625" style="54" customWidth="1"/>
    <col min="15875" max="15875" width="19.42578125" style="54" bestFit="1" customWidth="1"/>
    <col min="15876" max="15876" width="18.5703125" style="54" customWidth="1"/>
    <col min="15877" max="15877" width="19.28515625" style="54" customWidth="1"/>
    <col min="15878" max="15878" width="21.140625" style="54" customWidth="1"/>
    <col min="15879" max="15879" width="17.5703125" style="54" customWidth="1"/>
    <col min="15880" max="15880" width="24.5703125" style="54" customWidth="1"/>
    <col min="15881" max="15881" width="18.140625" style="54" customWidth="1"/>
    <col min="15882" max="15882" width="20.7109375" style="54" customWidth="1"/>
    <col min="15883" max="15883" width="22.42578125" style="54" customWidth="1"/>
    <col min="15884" max="15884" width="159.140625" style="54" customWidth="1"/>
    <col min="15885" max="16128" width="11.42578125" style="54"/>
    <col min="16129" max="16129" width="13.28515625" style="54" customWidth="1"/>
    <col min="16130" max="16130" width="14.28515625" style="54" customWidth="1"/>
    <col min="16131" max="16131" width="19.42578125" style="54" bestFit="1" customWidth="1"/>
    <col min="16132" max="16132" width="18.5703125" style="54" customWidth="1"/>
    <col min="16133" max="16133" width="19.28515625" style="54" customWidth="1"/>
    <col min="16134" max="16134" width="21.140625" style="54" customWidth="1"/>
    <col min="16135" max="16135" width="17.5703125" style="54" customWidth="1"/>
    <col min="16136" max="16136" width="24.5703125" style="54" customWidth="1"/>
    <col min="16137" max="16137" width="18.140625" style="54" customWidth="1"/>
    <col min="16138" max="16138" width="20.7109375" style="54" customWidth="1"/>
    <col min="16139" max="16139" width="22.42578125" style="54" customWidth="1"/>
    <col min="16140" max="16140" width="159.140625" style="54" customWidth="1"/>
    <col min="16141" max="16384" width="11.42578125" style="54"/>
  </cols>
  <sheetData>
    <row r="1" spans="2:12" x14ac:dyDescent="0.25">
      <c r="E1" s="55"/>
      <c r="F1" s="56"/>
      <c r="G1" s="56"/>
      <c r="H1" s="56"/>
      <c r="I1" s="56"/>
      <c r="J1" s="56"/>
    </row>
    <row r="2" spans="2:12" x14ac:dyDescent="0.25">
      <c r="B2" s="58" t="s">
        <v>245</v>
      </c>
      <c r="G2" s="59"/>
      <c r="H2" s="59"/>
    </row>
    <row r="4" spans="2:12" x14ac:dyDescent="0.25">
      <c r="C4" s="60" t="s">
        <v>108</v>
      </c>
      <c r="G4" s="60" t="s">
        <v>109</v>
      </c>
    </row>
    <row r="5" spans="2:12" x14ac:dyDescent="0.25">
      <c r="C5" s="172" t="s">
        <v>110</v>
      </c>
      <c r="D5" s="173"/>
      <c r="E5" s="173"/>
      <c r="F5" s="173"/>
      <c r="G5" s="174" t="s">
        <v>111</v>
      </c>
      <c r="H5" s="174"/>
      <c r="I5" s="174"/>
      <c r="J5" s="174"/>
      <c r="K5" s="174"/>
      <c r="L5" s="61" t="s">
        <v>112</v>
      </c>
    </row>
    <row r="6" spans="2:12" s="58" customFormat="1" x14ac:dyDescent="0.25">
      <c r="B6" s="62" t="s">
        <v>113</v>
      </c>
      <c r="C6" s="63" t="s">
        <v>114</v>
      </c>
      <c r="D6" s="63" t="s">
        <v>115</v>
      </c>
      <c r="E6" s="63" t="s">
        <v>116</v>
      </c>
      <c r="F6" s="63" t="s">
        <v>117</v>
      </c>
      <c r="G6" s="63" t="s">
        <v>114</v>
      </c>
      <c r="H6" s="63" t="s">
        <v>115</v>
      </c>
      <c r="I6" s="63" t="s">
        <v>116</v>
      </c>
      <c r="J6" s="63" t="s">
        <v>117</v>
      </c>
      <c r="K6" s="63" t="s">
        <v>118</v>
      </c>
      <c r="L6" s="64"/>
    </row>
    <row r="7" spans="2:12" x14ac:dyDescent="0.25">
      <c r="B7" s="65" t="s">
        <v>90</v>
      </c>
      <c r="C7" s="66">
        <v>18233292191</v>
      </c>
      <c r="D7" s="66">
        <v>36980620091</v>
      </c>
      <c r="E7" s="66">
        <v>17749654025</v>
      </c>
      <c r="F7" s="67">
        <f>+SUM(C7:E7)</f>
        <v>72963566307</v>
      </c>
      <c r="G7" s="68">
        <v>18531932251</v>
      </c>
      <c r="H7" s="68">
        <v>36982815363</v>
      </c>
      <c r="I7" s="68">
        <v>17749654025</v>
      </c>
      <c r="J7" s="68">
        <f>+SUM(G7:I7)</f>
        <v>73264401639</v>
      </c>
      <c r="K7" s="69">
        <f>+J7-F7</f>
        <v>300835332</v>
      </c>
      <c r="L7" s="70" t="s">
        <v>246</v>
      </c>
    </row>
    <row r="8" spans="2:12" x14ac:dyDescent="0.25">
      <c r="B8" s="65" t="s">
        <v>119</v>
      </c>
      <c r="C8" s="66">
        <v>76130072475</v>
      </c>
      <c r="D8" s="66">
        <v>9947678340</v>
      </c>
      <c r="E8" s="66">
        <v>17092132811</v>
      </c>
      <c r="F8" s="67">
        <f>+SUM(C8:E8)</f>
        <v>103169883626</v>
      </c>
      <c r="G8" s="68">
        <v>77014133027</v>
      </c>
      <c r="H8" s="68">
        <v>9943879747</v>
      </c>
      <c r="I8" s="68">
        <v>17092132811</v>
      </c>
      <c r="J8" s="68">
        <f>+SUM(G8:I8)</f>
        <v>104050145585</v>
      </c>
      <c r="K8" s="69">
        <f>+J8-F8</f>
        <v>880261959</v>
      </c>
      <c r="L8" s="70" t="s">
        <v>246</v>
      </c>
    </row>
    <row r="9" spans="2:12" x14ac:dyDescent="0.25">
      <c r="B9" s="65" t="s">
        <v>120</v>
      </c>
      <c r="C9" s="66">
        <v>147884406484</v>
      </c>
      <c r="D9" s="66">
        <v>50733737600</v>
      </c>
      <c r="E9" s="66">
        <v>10459104103.1</v>
      </c>
      <c r="F9" s="67">
        <f t="shared" ref="F9:F18" si="0">+SUM(C9:E9)</f>
        <v>209077248187.10001</v>
      </c>
      <c r="G9" s="68">
        <v>147825110544</v>
      </c>
      <c r="H9" s="68">
        <f>26710672738+23947864395</f>
        <v>50658537133</v>
      </c>
      <c r="I9" s="68">
        <v>9950454039</v>
      </c>
      <c r="J9" s="68">
        <f t="shared" ref="J9:J18" si="1">+SUM(G9:I9)</f>
        <v>208434101716</v>
      </c>
      <c r="K9" s="69">
        <f t="shared" ref="K9:K18" si="2">+F9-J9</f>
        <v>643146471.1000061</v>
      </c>
      <c r="L9" s="70" t="s">
        <v>246</v>
      </c>
    </row>
    <row r="10" spans="2:12" x14ac:dyDescent="0.25">
      <c r="B10" s="65" t="s">
        <v>93</v>
      </c>
      <c r="C10" s="66">
        <v>325257756774</v>
      </c>
      <c r="D10" s="66">
        <v>185829376725</v>
      </c>
      <c r="E10" s="66">
        <v>11062831137</v>
      </c>
      <c r="F10" s="67">
        <f t="shared" si="0"/>
        <v>522149964636</v>
      </c>
      <c r="G10" s="68">
        <v>323651857427</v>
      </c>
      <c r="H10" s="68">
        <f>182018576887+1748764357</f>
        <v>183767341244</v>
      </c>
      <c r="I10" s="68">
        <v>9079531399</v>
      </c>
      <c r="J10" s="68">
        <f t="shared" si="1"/>
        <v>516498730070</v>
      </c>
      <c r="K10" s="69">
        <f t="shared" si="2"/>
        <v>5651234566</v>
      </c>
      <c r="L10" s="70" t="s">
        <v>246</v>
      </c>
    </row>
    <row r="11" spans="2:12" ht="30" x14ac:dyDescent="0.25">
      <c r="B11" s="65" t="s">
        <v>94</v>
      </c>
      <c r="C11" s="71">
        <v>27605210431</v>
      </c>
      <c r="D11" s="66">
        <v>32114972070</v>
      </c>
      <c r="E11" s="66">
        <v>9163405160</v>
      </c>
      <c r="F11" s="67">
        <f t="shared" si="0"/>
        <v>68883587661</v>
      </c>
      <c r="G11" s="68">
        <v>28379480325</v>
      </c>
      <c r="H11" s="68">
        <f>8357765663+26483736286</f>
        <v>34841501949</v>
      </c>
      <c r="I11" s="68">
        <v>16349436536</v>
      </c>
      <c r="J11" s="68">
        <f t="shared" si="1"/>
        <v>79570418810</v>
      </c>
      <c r="K11" s="69">
        <f t="shared" si="2"/>
        <v>-10686831149</v>
      </c>
      <c r="L11" s="70" t="s">
        <v>250</v>
      </c>
    </row>
    <row r="12" spans="2:12" ht="30" x14ac:dyDescent="0.25">
      <c r="B12" s="65" t="s">
        <v>121</v>
      </c>
      <c r="C12" s="71">
        <v>67424854927</v>
      </c>
      <c r="D12" s="66">
        <v>6608794035</v>
      </c>
      <c r="E12" s="66">
        <v>9724606136</v>
      </c>
      <c r="F12" s="67">
        <f t="shared" si="0"/>
        <v>83758255098</v>
      </c>
      <c r="G12" s="68">
        <v>68722703035</v>
      </c>
      <c r="H12" s="68">
        <v>6657531990</v>
      </c>
      <c r="I12" s="68">
        <v>9028269464</v>
      </c>
      <c r="J12" s="68">
        <f t="shared" si="1"/>
        <v>84408504489</v>
      </c>
      <c r="K12" s="69">
        <f t="shared" si="2"/>
        <v>-650249391</v>
      </c>
      <c r="L12" s="70" t="s">
        <v>250</v>
      </c>
    </row>
    <row r="13" spans="2:12" ht="30" x14ac:dyDescent="0.25">
      <c r="B13" s="65" t="s">
        <v>122</v>
      </c>
      <c r="C13" s="66">
        <v>17040956074</v>
      </c>
      <c r="D13" s="66">
        <v>29853938496</v>
      </c>
      <c r="E13" s="66">
        <v>7061600369</v>
      </c>
      <c r="F13" s="67">
        <f t="shared" si="0"/>
        <v>53956494939</v>
      </c>
      <c r="G13" s="68">
        <v>17489393945</v>
      </c>
      <c r="H13" s="68">
        <v>29074353945</v>
      </c>
      <c r="I13" s="68">
        <v>6951818267</v>
      </c>
      <c r="J13" s="68">
        <f t="shared" si="1"/>
        <v>53515566157</v>
      </c>
      <c r="K13" s="69">
        <f t="shared" si="2"/>
        <v>440928782</v>
      </c>
      <c r="L13" s="70" t="s">
        <v>252</v>
      </c>
    </row>
    <row r="14" spans="2:12" ht="30" x14ac:dyDescent="0.25">
      <c r="B14" s="65" t="s">
        <v>97</v>
      </c>
      <c r="C14" s="66">
        <v>14662688029</v>
      </c>
      <c r="D14" s="66">
        <v>2191352909</v>
      </c>
      <c r="E14" s="66">
        <v>8685574270</v>
      </c>
      <c r="F14" s="67">
        <f t="shared" si="0"/>
        <v>25539615208</v>
      </c>
      <c r="G14" s="68">
        <v>14918732679</v>
      </c>
      <c r="H14" s="68">
        <v>3025414945</v>
      </c>
      <c r="I14" s="68">
        <v>8685574270</v>
      </c>
      <c r="J14" s="68">
        <f t="shared" si="1"/>
        <v>26629721894</v>
      </c>
      <c r="K14" s="69">
        <f t="shared" si="2"/>
        <v>-1090106686</v>
      </c>
      <c r="L14" s="70" t="s">
        <v>255</v>
      </c>
    </row>
    <row r="15" spans="2:12" ht="30" x14ac:dyDescent="0.25">
      <c r="B15" s="65" t="s">
        <v>98</v>
      </c>
      <c r="C15" s="66">
        <v>28127176500</v>
      </c>
      <c r="D15" s="66">
        <v>30205320243</v>
      </c>
      <c r="E15" s="66">
        <v>11160746299</v>
      </c>
      <c r="F15" s="67">
        <f t="shared" si="0"/>
        <v>69493243042</v>
      </c>
      <c r="G15" s="68">
        <v>28240534434</v>
      </c>
      <c r="H15" s="68">
        <v>29916427814</v>
      </c>
      <c r="I15" s="68">
        <v>11031477814</v>
      </c>
      <c r="J15" s="68">
        <f t="shared" si="1"/>
        <v>69188440062</v>
      </c>
      <c r="K15" s="69">
        <f t="shared" si="2"/>
        <v>304802980</v>
      </c>
      <c r="L15" s="70" t="s">
        <v>255</v>
      </c>
    </row>
    <row r="16" spans="2:12" ht="30" x14ac:dyDescent="0.25">
      <c r="B16" s="65" t="s">
        <v>99</v>
      </c>
      <c r="C16" s="66">
        <v>18342202343</v>
      </c>
      <c r="D16" s="66">
        <v>4094991376</v>
      </c>
      <c r="E16" s="71">
        <v>8920347331</v>
      </c>
      <c r="F16" s="67">
        <f>+SUM(C16:E16)</f>
        <v>31357541050</v>
      </c>
      <c r="G16" s="68">
        <v>18788608927</v>
      </c>
      <c r="H16" s="68">
        <v>4002958646</v>
      </c>
      <c r="I16" s="68">
        <v>8129519176</v>
      </c>
      <c r="J16" s="68">
        <f t="shared" si="1"/>
        <v>30921086749</v>
      </c>
      <c r="K16" s="69">
        <f t="shared" si="2"/>
        <v>436454301</v>
      </c>
      <c r="L16" s="70" t="s">
        <v>256</v>
      </c>
    </row>
    <row r="17" spans="1:12" x14ac:dyDescent="0.25">
      <c r="B17" s="65" t="s">
        <v>100</v>
      </c>
      <c r="C17" s="66"/>
      <c r="D17" s="66"/>
      <c r="E17" s="71"/>
      <c r="F17" s="67">
        <f t="shared" si="0"/>
        <v>0</v>
      </c>
      <c r="G17" s="68"/>
      <c r="H17" s="68"/>
      <c r="I17" s="68"/>
      <c r="J17" s="68">
        <f t="shared" si="1"/>
        <v>0</v>
      </c>
      <c r="K17" s="69">
        <f t="shared" si="2"/>
        <v>0</v>
      </c>
      <c r="L17" s="72"/>
    </row>
    <row r="18" spans="1:12" x14ac:dyDescent="0.25">
      <c r="B18" s="65" t="s">
        <v>101</v>
      </c>
      <c r="C18" s="66"/>
      <c r="D18" s="66"/>
      <c r="E18" s="71"/>
      <c r="F18" s="67">
        <f t="shared" si="0"/>
        <v>0</v>
      </c>
      <c r="G18" s="68"/>
      <c r="H18" s="68"/>
      <c r="I18" s="68"/>
      <c r="J18" s="68">
        <f t="shared" si="1"/>
        <v>0</v>
      </c>
      <c r="K18" s="69">
        <f t="shared" si="2"/>
        <v>0</v>
      </c>
      <c r="L18" s="70"/>
    </row>
    <row r="19" spans="1:12" x14ac:dyDescent="0.25">
      <c r="B19" s="73" t="s">
        <v>117</v>
      </c>
      <c r="C19" s="74">
        <f t="shared" ref="C19:K19" si="3">SUM(C7:C18)</f>
        <v>740708616228</v>
      </c>
      <c r="D19" s="74">
        <f t="shared" si="3"/>
        <v>388560781885</v>
      </c>
      <c r="E19" s="74">
        <f t="shared" si="3"/>
        <v>111080001641.10001</v>
      </c>
      <c r="F19" s="74">
        <f t="shared" si="3"/>
        <v>1240349399754.1001</v>
      </c>
      <c r="G19" s="74">
        <f>SUM(G7:G18)</f>
        <v>743562486594</v>
      </c>
      <c r="H19" s="74">
        <f t="shared" si="3"/>
        <v>388870762776</v>
      </c>
      <c r="I19" s="74">
        <f t="shared" si="3"/>
        <v>114047867801</v>
      </c>
      <c r="J19" s="74">
        <f t="shared" si="3"/>
        <v>1246481117171</v>
      </c>
      <c r="K19" s="74">
        <f t="shared" si="3"/>
        <v>-3769522834.8999939</v>
      </c>
      <c r="L19" s="75"/>
    </row>
    <row r="20" spans="1:12" x14ac:dyDescent="0.25">
      <c r="B20" s="54" t="s">
        <v>248</v>
      </c>
    </row>
    <row r="21" spans="1:12" x14ac:dyDescent="0.25">
      <c r="B21" s="54" t="s">
        <v>123</v>
      </c>
      <c r="G21" s="86"/>
      <c r="H21" s="56"/>
      <c r="I21" s="56"/>
    </row>
    <row r="22" spans="1:12" x14ac:dyDescent="0.25">
      <c r="D22" s="90"/>
      <c r="F22" s="76"/>
      <c r="G22" s="77"/>
      <c r="H22" s="77"/>
      <c r="I22" s="87"/>
      <c r="J22" s="76"/>
      <c r="K22" s="76"/>
    </row>
    <row r="23" spans="1:12" x14ac:dyDescent="0.25">
      <c r="C23" s="76"/>
      <c r="D23" s="86"/>
      <c r="E23" s="77"/>
      <c r="H23" s="77"/>
      <c r="L23" s="54"/>
    </row>
    <row r="24" spans="1:12" x14ac:dyDescent="0.25">
      <c r="C24" s="78"/>
      <c r="D24" s="86"/>
      <c r="E24" s="77"/>
      <c r="H24" s="77"/>
      <c r="L24" s="54"/>
    </row>
    <row r="25" spans="1:12" x14ac:dyDescent="0.25">
      <c r="A25" s="58" t="s">
        <v>124</v>
      </c>
      <c r="C25" s="79"/>
      <c r="D25" s="77"/>
      <c r="H25" s="77"/>
      <c r="L25" s="54"/>
    </row>
    <row r="26" spans="1:12" x14ac:dyDescent="0.25">
      <c r="A26" s="58"/>
      <c r="D26" s="80"/>
      <c r="E26" s="80"/>
      <c r="H26" s="77"/>
      <c r="I26" s="59"/>
      <c r="K26" s="76"/>
    </row>
    <row r="27" spans="1:12" x14ac:dyDescent="0.25">
      <c r="A27" s="62" t="s">
        <v>125</v>
      </c>
      <c r="B27" s="62" t="s">
        <v>126</v>
      </c>
      <c r="C27" s="62" t="s">
        <v>127</v>
      </c>
      <c r="D27" s="81"/>
      <c r="E27" s="80"/>
      <c r="K27" s="76"/>
    </row>
    <row r="28" spans="1:12" ht="180" x14ac:dyDescent="0.25">
      <c r="A28" s="82" t="s">
        <v>128</v>
      </c>
      <c r="B28" s="82" t="s">
        <v>129</v>
      </c>
      <c r="C28" s="82"/>
      <c r="K28" s="76"/>
    </row>
    <row r="29" spans="1:12" ht="90" x14ac:dyDescent="0.25">
      <c r="A29" s="83" t="s">
        <v>130</v>
      </c>
      <c r="B29" s="84" t="s">
        <v>131</v>
      </c>
      <c r="C29" s="84" t="s">
        <v>132</v>
      </c>
      <c r="F29" s="76"/>
      <c r="G29" s="76"/>
      <c r="H29" s="76"/>
      <c r="I29" s="76"/>
      <c r="J29" s="76"/>
      <c r="K29" s="76"/>
    </row>
    <row r="30" spans="1:12" ht="180" x14ac:dyDescent="0.25">
      <c r="A30" s="83" t="s">
        <v>133</v>
      </c>
      <c r="B30" s="84" t="s">
        <v>134</v>
      </c>
      <c r="C30" s="84" t="s">
        <v>135</v>
      </c>
      <c r="F30" s="76"/>
      <c r="G30" s="76"/>
      <c r="H30" s="76"/>
      <c r="I30" s="76"/>
      <c r="J30" s="76"/>
      <c r="K30" s="76"/>
    </row>
    <row r="31" spans="1:12" ht="75" x14ac:dyDescent="0.25">
      <c r="A31" s="84" t="s">
        <v>116</v>
      </c>
      <c r="B31" s="84" t="s">
        <v>136</v>
      </c>
      <c r="C31" s="84" t="s">
        <v>137</v>
      </c>
      <c r="F31" s="76"/>
      <c r="G31" s="76"/>
      <c r="H31" s="76"/>
      <c r="I31" s="76"/>
      <c r="J31" s="76"/>
      <c r="K31" s="76"/>
    </row>
    <row r="32" spans="1:12" ht="45" x14ac:dyDescent="0.25">
      <c r="A32" s="82" t="s">
        <v>138</v>
      </c>
      <c r="B32" s="82" t="s">
        <v>139</v>
      </c>
      <c r="C32" s="82"/>
      <c r="F32" s="76"/>
      <c r="G32" s="76"/>
      <c r="H32" s="76"/>
      <c r="I32" s="76"/>
      <c r="J32" s="76"/>
      <c r="K32" s="76"/>
    </row>
    <row r="33" spans="1:11" ht="240" x14ac:dyDescent="0.25">
      <c r="A33" s="83" t="s">
        <v>130</v>
      </c>
      <c r="B33" s="84" t="s">
        <v>140</v>
      </c>
      <c r="C33" s="84" t="s">
        <v>141</v>
      </c>
      <c r="F33" s="76"/>
      <c r="G33" s="76"/>
      <c r="H33" s="76"/>
      <c r="I33" s="76"/>
      <c r="J33" s="76"/>
      <c r="K33" s="76"/>
    </row>
    <row r="34" spans="1:11" ht="180" x14ac:dyDescent="0.25">
      <c r="A34" s="83" t="s">
        <v>133</v>
      </c>
      <c r="B34" s="84" t="s">
        <v>142</v>
      </c>
      <c r="C34" s="84" t="s">
        <v>143</v>
      </c>
      <c r="F34" s="76"/>
      <c r="G34" s="76"/>
      <c r="H34" s="76"/>
      <c r="I34" s="76"/>
      <c r="J34" s="76"/>
      <c r="K34" s="76"/>
    </row>
    <row r="35" spans="1:11" ht="90" x14ac:dyDescent="0.25">
      <c r="A35" s="84" t="s">
        <v>116</v>
      </c>
      <c r="B35" s="84" t="s">
        <v>144</v>
      </c>
      <c r="C35" s="84" t="s">
        <v>145</v>
      </c>
      <c r="F35" s="76"/>
      <c r="G35" s="76"/>
      <c r="H35" s="76"/>
      <c r="I35" s="76"/>
      <c r="J35" s="76"/>
      <c r="K35" s="76"/>
    </row>
  </sheetData>
  <mergeCells count="2">
    <mergeCell ref="C5:F5"/>
    <mergeCell ref="G5:K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80"/>
  <sheetViews>
    <sheetView zoomScaleNormal="100" workbookViewId="0">
      <selection activeCell="F87" sqref="E87:F87"/>
    </sheetView>
  </sheetViews>
  <sheetFormatPr baseColWidth="10" defaultRowHeight="15" x14ac:dyDescent="0.25"/>
  <cols>
    <col min="1" max="1" width="11.42578125" style="54"/>
    <col min="2" max="2" width="58.7109375" style="54" customWidth="1"/>
    <col min="3" max="3" width="23" style="54" customWidth="1"/>
    <col min="4" max="8" width="11.42578125" style="54"/>
    <col min="9" max="9" width="33.42578125" style="54" customWidth="1"/>
    <col min="10" max="10" width="11.42578125" style="54"/>
    <col min="11" max="11" width="15.140625" style="54" customWidth="1"/>
    <col min="12" max="257" width="11.42578125" style="54"/>
    <col min="258" max="258" width="58.7109375" style="54" customWidth="1"/>
    <col min="259" max="259" width="23" style="54" customWidth="1"/>
    <col min="260" max="513" width="11.42578125" style="54"/>
    <col min="514" max="514" width="58.7109375" style="54" customWidth="1"/>
    <col min="515" max="515" width="23" style="54" customWidth="1"/>
    <col min="516" max="769" width="11.42578125" style="54"/>
    <col min="770" max="770" width="58.7109375" style="54" customWidth="1"/>
    <col min="771" max="771" width="23" style="54" customWidth="1"/>
    <col min="772" max="1025" width="11.42578125" style="54"/>
    <col min="1026" max="1026" width="58.7109375" style="54" customWidth="1"/>
    <col min="1027" max="1027" width="23" style="54" customWidth="1"/>
    <col min="1028" max="1281" width="11.42578125" style="54"/>
    <col min="1282" max="1282" width="58.7109375" style="54" customWidth="1"/>
    <col min="1283" max="1283" width="23" style="54" customWidth="1"/>
    <col min="1284" max="1537" width="11.42578125" style="54"/>
    <col min="1538" max="1538" width="58.7109375" style="54" customWidth="1"/>
    <col min="1539" max="1539" width="23" style="54" customWidth="1"/>
    <col min="1540" max="1793" width="11.42578125" style="54"/>
    <col min="1794" max="1794" width="58.7109375" style="54" customWidth="1"/>
    <col min="1795" max="1795" width="23" style="54" customWidth="1"/>
    <col min="1796" max="2049" width="11.42578125" style="54"/>
    <col min="2050" max="2050" width="58.7109375" style="54" customWidth="1"/>
    <col min="2051" max="2051" width="23" style="54" customWidth="1"/>
    <col min="2052" max="2305" width="11.42578125" style="54"/>
    <col min="2306" max="2306" width="58.7109375" style="54" customWidth="1"/>
    <col min="2307" max="2307" width="23" style="54" customWidth="1"/>
    <col min="2308" max="2561" width="11.42578125" style="54"/>
    <col min="2562" max="2562" width="58.7109375" style="54" customWidth="1"/>
    <col min="2563" max="2563" width="23" style="54" customWidth="1"/>
    <col min="2564" max="2817" width="11.42578125" style="54"/>
    <col min="2818" max="2818" width="58.7109375" style="54" customWidth="1"/>
    <col min="2819" max="2819" width="23" style="54" customWidth="1"/>
    <col min="2820" max="3073" width="11.42578125" style="54"/>
    <col min="3074" max="3074" width="58.7109375" style="54" customWidth="1"/>
    <col min="3075" max="3075" width="23" style="54" customWidth="1"/>
    <col min="3076" max="3329" width="11.42578125" style="54"/>
    <col min="3330" max="3330" width="58.7109375" style="54" customWidth="1"/>
    <col min="3331" max="3331" width="23" style="54" customWidth="1"/>
    <col min="3332" max="3585" width="11.42578125" style="54"/>
    <col min="3586" max="3586" width="58.7109375" style="54" customWidth="1"/>
    <col min="3587" max="3587" width="23" style="54" customWidth="1"/>
    <col min="3588" max="3841" width="11.42578125" style="54"/>
    <col min="3842" max="3842" width="58.7109375" style="54" customWidth="1"/>
    <col min="3843" max="3843" width="23" style="54" customWidth="1"/>
    <col min="3844" max="4097" width="11.42578125" style="54"/>
    <col min="4098" max="4098" width="58.7109375" style="54" customWidth="1"/>
    <col min="4099" max="4099" width="23" style="54" customWidth="1"/>
    <col min="4100" max="4353" width="11.42578125" style="54"/>
    <col min="4354" max="4354" width="58.7109375" style="54" customWidth="1"/>
    <col min="4355" max="4355" width="23" style="54" customWidth="1"/>
    <col min="4356" max="4609" width="11.42578125" style="54"/>
    <col min="4610" max="4610" width="58.7109375" style="54" customWidth="1"/>
    <col min="4611" max="4611" width="23" style="54" customWidth="1"/>
    <col min="4612" max="4865" width="11.42578125" style="54"/>
    <col min="4866" max="4866" width="58.7109375" style="54" customWidth="1"/>
    <col min="4867" max="4867" width="23" style="54" customWidth="1"/>
    <col min="4868" max="5121" width="11.42578125" style="54"/>
    <col min="5122" max="5122" width="58.7109375" style="54" customWidth="1"/>
    <col min="5123" max="5123" width="23" style="54" customWidth="1"/>
    <col min="5124" max="5377" width="11.42578125" style="54"/>
    <col min="5378" max="5378" width="58.7109375" style="54" customWidth="1"/>
    <col min="5379" max="5379" width="23" style="54" customWidth="1"/>
    <col min="5380" max="5633" width="11.42578125" style="54"/>
    <col min="5634" max="5634" width="58.7109375" style="54" customWidth="1"/>
    <col min="5635" max="5635" width="23" style="54" customWidth="1"/>
    <col min="5636" max="5889" width="11.42578125" style="54"/>
    <col min="5890" max="5890" width="58.7109375" style="54" customWidth="1"/>
    <col min="5891" max="5891" width="23" style="54" customWidth="1"/>
    <col min="5892" max="6145" width="11.42578125" style="54"/>
    <col min="6146" max="6146" width="58.7109375" style="54" customWidth="1"/>
    <col min="6147" max="6147" width="23" style="54" customWidth="1"/>
    <col min="6148" max="6401" width="11.42578125" style="54"/>
    <col min="6402" max="6402" width="58.7109375" style="54" customWidth="1"/>
    <col min="6403" max="6403" width="23" style="54" customWidth="1"/>
    <col min="6404" max="6657" width="11.42578125" style="54"/>
    <col min="6658" max="6658" width="58.7109375" style="54" customWidth="1"/>
    <col min="6659" max="6659" width="23" style="54" customWidth="1"/>
    <col min="6660" max="6913" width="11.42578125" style="54"/>
    <col min="6914" max="6914" width="58.7109375" style="54" customWidth="1"/>
    <col min="6915" max="6915" width="23" style="54" customWidth="1"/>
    <col min="6916" max="7169" width="11.42578125" style="54"/>
    <col min="7170" max="7170" width="58.7109375" style="54" customWidth="1"/>
    <col min="7171" max="7171" width="23" style="54" customWidth="1"/>
    <col min="7172" max="7425" width="11.42578125" style="54"/>
    <col min="7426" max="7426" width="58.7109375" style="54" customWidth="1"/>
    <col min="7427" max="7427" width="23" style="54" customWidth="1"/>
    <col min="7428" max="7681" width="11.42578125" style="54"/>
    <col min="7682" max="7682" width="58.7109375" style="54" customWidth="1"/>
    <col min="7683" max="7683" width="23" style="54" customWidth="1"/>
    <col min="7684" max="7937" width="11.42578125" style="54"/>
    <col min="7938" max="7938" width="58.7109375" style="54" customWidth="1"/>
    <col min="7939" max="7939" width="23" style="54" customWidth="1"/>
    <col min="7940" max="8193" width="11.42578125" style="54"/>
    <col min="8194" max="8194" width="58.7109375" style="54" customWidth="1"/>
    <col min="8195" max="8195" width="23" style="54" customWidth="1"/>
    <col min="8196" max="8449" width="11.42578125" style="54"/>
    <col min="8450" max="8450" width="58.7109375" style="54" customWidth="1"/>
    <col min="8451" max="8451" width="23" style="54" customWidth="1"/>
    <col min="8452" max="8705" width="11.42578125" style="54"/>
    <col min="8706" max="8706" width="58.7109375" style="54" customWidth="1"/>
    <col min="8707" max="8707" width="23" style="54" customWidth="1"/>
    <col min="8708" max="8961" width="11.42578125" style="54"/>
    <col min="8962" max="8962" width="58.7109375" style="54" customWidth="1"/>
    <col min="8963" max="8963" width="23" style="54" customWidth="1"/>
    <col min="8964" max="9217" width="11.42578125" style="54"/>
    <col min="9218" max="9218" width="58.7109375" style="54" customWidth="1"/>
    <col min="9219" max="9219" width="23" style="54" customWidth="1"/>
    <col min="9220" max="9473" width="11.42578125" style="54"/>
    <col min="9474" max="9474" width="58.7109375" style="54" customWidth="1"/>
    <col min="9475" max="9475" width="23" style="54" customWidth="1"/>
    <col min="9476" max="9729" width="11.42578125" style="54"/>
    <col min="9730" max="9730" width="58.7109375" style="54" customWidth="1"/>
    <col min="9731" max="9731" width="23" style="54" customWidth="1"/>
    <col min="9732" max="9985" width="11.42578125" style="54"/>
    <col min="9986" max="9986" width="58.7109375" style="54" customWidth="1"/>
    <col min="9987" max="9987" width="23" style="54" customWidth="1"/>
    <col min="9988" max="10241" width="11.42578125" style="54"/>
    <col min="10242" max="10242" width="58.7109375" style="54" customWidth="1"/>
    <col min="10243" max="10243" width="23" style="54" customWidth="1"/>
    <col min="10244" max="10497" width="11.42578125" style="54"/>
    <col min="10498" max="10498" width="58.7109375" style="54" customWidth="1"/>
    <col min="10499" max="10499" width="23" style="54" customWidth="1"/>
    <col min="10500" max="10753" width="11.42578125" style="54"/>
    <col min="10754" max="10754" width="58.7109375" style="54" customWidth="1"/>
    <col min="10755" max="10755" width="23" style="54" customWidth="1"/>
    <col min="10756" max="11009" width="11.42578125" style="54"/>
    <col min="11010" max="11010" width="58.7109375" style="54" customWidth="1"/>
    <col min="11011" max="11011" width="23" style="54" customWidth="1"/>
    <col min="11012" max="11265" width="11.42578125" style="54"/>
    <col min="11266" max="11266" width="58.7109375" style="54" customWidth="1"/>
    <col min="11267" max="11267" width="23" style="54" customWidth="1"/>
    <col min="11268" max="11521" width="11.42578125" style="54"/>
    <col min="11522" max="11522" width="58.7109375" style="54" customWidth="1"/>
    <col min="11523" max="11523" width="23" style="54" customWidth="1"/>
    <col min="11524" max="11777" width="11.42578125" style="54"/>
    <col min="11778" max="11778" width="58.7109375" style="54" customWidth="1"/>
    <col min="11779" max="11779" width="23" style="54" customWidth="1"/>
    <col min="11780" max="12033" width="11.42578125" style="54"/>
    <col min="12034" max="12034" width="58.7109375" style="54" customWidth="1"/>
    <col min="12035" max="12035" width="23" style="54" customWidth="1"/>
    <col min="12036" max="12289" width="11.42578125" style="54"/>
    <col min="12290" max="12290" width="58.7109375" style="54" customWidth="1"/>
    <col min="12291" max="12291" width="23" style="54" customWidth="1"/>
    <col min="12292" max="12545" width="11.42578125" style="54"/>
    <col min="12546" max="12546" width="58.7109375" style="54" customWidth="1"/>
    <col min="12547" max="12547" width="23" style="54" customWidth="1"/>
    <col min="12548" max="12801" width="11.42578125" style="54"/>
    <col min="12802" max="12802" width="58.7109375" style="54" customWidth="1"/>
    <col min="12803" max="12803" width="23" style="54" customWidth="1"/>
    <col min="12804" max="13057" width="11.42578125" style="54"/>
    <col min="13058" max="13058" width="58.7109375" style="54" customWidth="1"/>
    <col min="13059" max="13059" width="23" style="54" customWidth="1"/>
    <col min="13060" max="13313" width="11.42578125" style="54"/>
    <col min="13314" max="13314" width="58.7109375" style="54" customWidth="1"/>
    <col min="13315" max="13315" width="23" style="54" customWidth="1"/>
    <col min="13316" max="13569" width="11.42578125" style="54"/>
    <col min="13570" max="13570" width="58.7109375" style="54" customWidth="1"/>
    <col min="13571" max="13571" width="23" style="54" customWidth="1"/>
    <col min="13572" max="13825" width="11.42578125" style="54"/>
    <col min="13826" max="13826" width="58.7109375" style="54" customWidth="1"/>
    <col min="13827" max="13827" width="23" style="54" customWidth="1"/>
    <col min="13828" max="14081" width="11.42578125" style="54"/>
    <col min="14082" max="14082" width="58.7109375" style="54" customWidth="1"/>
    <col min="14083" max="14083" width="23" style="54" customWidth="1"/>
    <col min="14084" max="14337" width="11.42578125" style="54"/>
    <col min="14338" max="14338" width="58.7109375" style="54" customWidth="1"/>
    <col min="14339" max="14339" width="23" style="54" customWidth="1"/>
    <col min="14340" max="14593" width="11.42578125" style="54"/>
    <col min="14594" max="14594" width="58.7109375" style="54" customWidth="1"/>
    <col min="14595" max="14595" width="23" style="54" customWidth="1"/>
    <col min="14596" max="14849" width="11.42578125" style="54"/>
    <col min="14850" max="14850" width="58.7109375" style="54" customWidth="1"/>
    <col min="14851" max="14851" width="23" style="54" customWidth="1"/>
    <col min="14852" max="15105" width="11.42578125" style="54"/>
    <col min="15106" max="15106" width="58.7109375" style="54" customWidth="1"/>
    <col min="15107" max="15107" width="23" style="54" customWidth="1"/>
    <col min="15108" max="15361" width="11.42578125" style="54"/>
    <col min="15362" max="15362" width="58.7109375" style="54" customWidth="1"/>
    <col min="15363" max="15363" width="23" style="54" customWidth="1"/>
    <col min="15364" max="15617" width="11.42578125" style="54"/>
    <col min="15618" max="15618" width="58.7109375" style="54" customWidth="1"/>
    <col min="15619" max="15619" width="23" style="54" customWidth="1"/>
    <col min="15620" max="15873" width="11.42578125" style="54"/>
    <col min="15874" max="15874" width="58.7109375" style="54" customWidth="1"/>
    <col min="15875" max="15875" width="23" style="54" customWidth="1"/>
    <col min="15876" max="16129" width="11.42578125" style="54"/>
    <col min="16130" max="16130" width="58.7109375" style="54" customWidth="1"/>
    <col min="16131" max="16131" width="23" style="54" customWidth="1"/>
    <col min="16132" max="16384" width="11.42578125" style="54"/>
  </cols>
  <sheetData>
    <row r="3" spans="1:3" x14ac:dyDescent="0.25">
      <c r="A3" s="175" t="s">
        <v>146</v>
      </c>
      <c r="B3" s="175"/>
      <c r="C3" s="175"/>
    </row>
    <row r="5" spans="1:3" x14ac:dyDescent="0.25">
      <c r="A5" s="54" t="s">
        <v>147</v>
      </c>
    </row>
    <row r="6" spans="1:3" x14ac:dyDescent="0.25">
      <c r="A6" s="85" t="s">
        <v>148</v>
      </c>
      <c r="B6" s="85" t="s">
        <v>20</v>
      </c>
      <c r="C6" s="85" t="s">
        <v>149</v>
      </c>
    </row>
    <row r="7" spans="1:3" x14ac:dyDescent="0.25">
      <c r="A7" s="73">
        <v>12</v>
      </c>
      <c r="B7" s="73" t="s">
        <v>150</v>
      </c>
      <c r="C7" s="73" t="s">
        <v>151</v>
      </c>
    </row>
    <row r="8" spans="1:3" x14ac:dyDescent="0.25">
      <c r="A8" s="73">
        <v>13</v>
      </c>
      <c r="B8" s="73" t="s">
        <v>152</v>
      </c>
      <c r="C8" s="73" t="s">
        <v>153</v>
      </c>
    </row>
    <row r="9" spans="1:3" x14ac:dyDescent="0.25">
      <c r="A9" s="73">
        <v>15</v>
      </c>
      <c r="B9" s="73" t="s">
        <v>154</v>
      </c>
      <c r="C9" s="73" t="s">
        <v>155</v>
      </c>
    </row>
    <row r="10" spans="1:3" x14ac:dyDescent="0.25">
      <c r="A10" s="73">
        <v>16</v>
      </c>
      <c r="B10" s="73" t="s">
        <v>156</v>
      </c>
      <c r="C10" s="73" t="s">
        <v>157</v>
      </c>
    </row>
    <row r="11" spans="1:3" x14ac:dyDescent="0.25">
      <c r="A11" s="73">
        <v>18</v>
      </c>
      <c r="B11" s="73" t="s">
        <v>158</v>
      </c>
      <c r="C11" s="73" t="s">
        <v>159</v>
      </c>
    </row>
    <row r="12" spans="1:3" x14ac:dyDescent="0.25">
      <c r="A12" s="73">
        <v>20</v>
      </c>
      <c r="B12" s="73" t="s">
        <v>160</v>
      </c>
      <c r="C12" s="73" t="s">
        <v>161</v>
      </c>
    </row>
    <row r="13" spans="1:3" x14ac:dyDescent="0.25">
      <c r="A13" s="73">
        <v>26</v>
      </c>
      <c r="B13" s="73" t="s">
        <v>162</v>
      </c>
      <c r="C13" s="73" t="s">
        <v>163</v>
      </c>
    </row>
    <row r="14" spans="1:3" x14ac:dyDescent="0.25">
      <c r="A14" s="73">
        <v>27</v>
      </c>
      <c r="B14" s="73" t="s">
        <v>164</v>
      </c>
      <c r="C14" s="73" t="s">
        <v>165</v>
      </c>
    </row>
    <row r="15" spans="1:3" x14ac:dyDescent="0.25">
      <c r="A15" s="73">
        <v>28</v>
      </c>
      <c r="B15" s="73" t="s">
        <v>166</v>
      </c>
      <c r="C15" s="73" t="s">
        <v>167</v>
      </c>
    </row>
    <row r="16" spans="1:3" x14ac:dyDescent="0.25">
      <c r="A16" s="73">
        <v>29</v>
      </c>
      <c r="B16" s="73" t="s">
        <v>168</v>
      </c>
      <c r="C16" s="73" t="s">
        <v>169</v>
      </c>
    </row>
    <row r="17" spans="1:4" x14ac:dyDescent="0.25">
      <c r="A17" s="73">
        <v>30</v>
      </c>
      <c r="B17" s="73" t="s">
        <v>170</v>
      </c>
      <c r="C17" s="73"/>
      <c r="D17" s="73" t="s">
        <v>161</v>
      </c>
    </row>
    <row r="18" spans="1:4" x14ac:dyDescent="0.25">
      <c r="A18" s="73">
        <v>31</v>
      </c>
      <c r="B18" s="73" t="s">
        <v>171</v>
      </c>
      <c r="C18" s="73"/>
      <c r="D18" s="73" t="s">
        <v>161</v>
      </c>
    </row>
    <row r="19" spans="1:4" x14ac:dyDescent="0.25">
      <c r="A19" s="73">
        <v>32</v>
      </c>
      <c r="B19" s="73" t="s">
        <v>172</v>
      </c>
      <c r="C19" s="73"/>
      <c r="D19" s="73" t="s">
        <v>161</v>
      </c>
    </row>
    <row r="20" spans="1:4" x14ac:dyDescent="0.25">
      <c r="A20" s="73">
        <v>33</v>
      </c>
      <c r="B20" s="73" t="s">
        <v>173</v>
      </c>
      <c r="C20" s="73"/>
      <c r="D20" s="73" t="s">
        <v>161</v>
      </c>
    </row>
    <row r="21" spans="1:4" x14ac:dyDescent="0.25">
      <c r="A21" s="73">
        <v>40</v>
      </c>
      <c r="B21" s="73" t="s">
        <v>174</v>
      </c>
      <c r="C21" s="73" t="s">
        <v>175</v>
      </c>
    </row>
    <row r="22" spans="1:4" x14ac:dyDescent="0.25">
      <c r="A22" s="73">
        <v>47</v>
      </c>
      <c r="B22" s="73" t="s">
        <v>176</v>
      </c>
      <c r="C22" s="73" t="s">
        <v>177</v>
      </c>
    </row>
    <row r="23" spans="1:4" x14ac:dyDescent="0.25">
      <c r="A23" s="73">
        <v>50</v>
      </c>
      <c r="B23" s="73" t="s">
        <v>178</v>
      </c>
      <c r="C23" s="73" t="s">
        <v>179</v>
      </c>
    </row>
    <row r="24" spans="1:4" x14ac:dyDescent="0.25">
      <c r="A24" s="73">
        <v>60</v>
      </c>
      <c r="B24" s="73" t="s">
        <v>172</v>
      </c>
      <c r="C24" s="73"/>
      <c r="D24" s="73" t="s">
        <v>161</v>
      </c>
    </row>
    <row r="25" spans="1:4" x14ac:dyDescent="0.25">
      <c r="A25" s="73">
        <v>62</v>
      </c>
      <c r="B25" s="73" t="s">
        <v>180</v>
      </c>
      <c r="C25" s="73" t="s">
        <v>181</v>
      </c>
    </row>
    <row r="26" spans="1:4" x14ac:dyDescent="0.25">
      <c r="A26" s="73">
        <v>66</v>
      </c>
      <c r="B26" s="73" t="s">
        <v>182</v>
      </c>
      <c r="C26" s="73" t="s">
        <v>183</v>
      </c>
    </row>
    <row r="27" spans="1:4" x14ac:dyDescent="0.25">
      <c r="A27" s="73">
        <v>71</v>
      </c>
      <c r="B27" s="73" t="s">
        <v>184</v>
      </c>
      <c r="C27" s="73" t="s">
        <v>185</v>
      </c>
    </row>
    <row r="28" spans="1:4" x14ac:dyDescent="0.25">
      <c r="A28" s="73">
        <v>97</v>
      </c>
      <c r="B28" s="73" t="s">
        <v>186</v>
      </c>
      <c r="C28" s="73" t="s">
        <v>187</v>
      </c>
    </row>
    <row r="29" spans="1:4" x14ac:dyDescent="0.25">
      <c r="A29" s="73">
        <v>98</v>
      </c>
      <c r="B29" s="73" t="s">
        <v>188</v>
      </c>
      <c r="C29" s="73"/>
      <c r="D29" s="73" t="s">
        <v>187</v>
      </c>
    </row>
    <row r="30" spans="1:4" x14ac:dyDescent="0.25">
      <c r="A30" s="73">
        <v>100</v>
      </c>
      <c r="B30" s="73" t="s">
        <v>189</v>
      </c>
      <c r="C30" s="73"/>
      <c r="D30" s="73" t="s">
        <v>161</v>
      </c>
    </row>
    <row r="31" spans="1:4" x14ac:dyDescent="0.25">
      <c r="A31" s="73">
        <v>101</v>
      </c>
      <c r="B31" s="73" t="s">
        <v>190</v>
      </c>
      <c r="C31" s="73"/>
      <c r="D31" s="73" t="s">
        <v>161</v>
      </c>
    </row>
    <row r="32" spans="1:4" x14ac:dyDescent="0.25">
      <c r="A32" s="73">
        <v>102</v>
      </c>
      <c r="B32" s="73" t="s">
        <v>191</v>
      </c>
      <c r="C32" s="73" t="s">
        <v>192</v>
      </c>
    </row>
    <row r="33" spans="1:4" x14ac:dyDescent="0.25">
      <c r="A33" s="73">
        <v>103</v>
      </c>
      <c r="B33" s="73" t="s">
        <v>193</v>
      </c>
      <c r="C33" s="73" t="s">
        <v>194</v>
      </c>
    </row>
    <row r="34" spans="1:4" x14ac:dyDescent="0.25">
      <c r="A34" s="73">
        <v>104</v>
      </c>
      <c r="B34" s="73" t="s">
        <v>195</v>
      </c>
      <c r="C34" s="73" t="s">
        <v>196</v>
      </c>
    </row>
    <row r="35" spans="1:4" x14ac:dyDescent="0.25">
      <c r="A35" s="73">
        <v>105</v>
      </c>
      <c r="B35" s="73" t="s">
        <v>197</v>
      </c>
      <c r="C35" s="73" t="s">
        <v>198</v>
      </c>
    </row>
    <row r="36" spans="1:4" x14ac:dyDescent="0.25">
      <c r="A36" s="73">
        <v>107</v>
      </c>
      <c r="B36" s="73" t="s">
        <v>199</v>
      </c>
      <c r="C36" s="73" t="s">
        <v>200</v>
      </c>
    </row>
    <row r="37" spans="1:4" x14ac:dyDescent="0.25">
      <c r="A37" s="73">
        <v>110</v>
      </c>
      <c r="B37" s="73" t="s">
        <v>201</v>
      </c>
      <c r="C37" s="73" t="s">
        <v>202</v>
      </c>
    </row>
    <row r="38" spans="1:4" x14ac:dyDescent="0.25">
      <c r="A38" s="73">
        <v>111</v>
      </c>
      <c r="B38" s="73" t="s">
        <v>203</v>
      </c>
      <c r="C38" s="73" t="s">
        <v>204</v>
      </c>
    </row>
    <row r="39" spans="1:4" x14ac:dyDescent="0.25">
      <c r="A39" s="73">
        <v>115</v>
      </c>
      <c r="B39" s="73" t="s">
        <v>205</v>
      </c>
      <c r="C39" s="73" t="s">
        <v>206</v>
      </c>
    </row>
    <row r="40" spans="1:4" x14ac:dyDescent="0.25">
      <c r="A40" s="73">
        <v>251</v>
      </c>
      <c r="B40" s="73" t="s">
        <v>207</v>
      </c>
      <c r="C40" s="73"/>
      <c r="D40" s="73" t="s">
        <v>161</v>
      </c>
    </row>
    <row r="41" spans="1:4" x14ac:dyDescent="0.25">
      <c r="A41" s="73">
        <v>253</v>
      </c>
      <c r="B41" s="73" t="s">
        <v>208</v>
      </c>
      <c r="C41" s="73"/>
      <c r="D41" s="73" t="s">
        <v>161</v>
      </c>
    </row>
    <row r="42" spans="1:4" x14ac:dyDescent="0.25">
      <c r="A42" s="73">
        <v>338</v>
      </c>
      <c r="B42" s="73" t="s">
        <v>209</v>
      </c>
      <c r="C42" s="73" t="s">
        <v>210</v>
      </c>
    </row>
    <row r="43" spans="1:4" x14ac:dyDescent="0.25">
      <c r="A43" s="73">
        <v>339</v>
      </c>
      <c r="B43" s="73" t="s">
        <v>211</v>
      </c>
      <c r="C43" s="73" t="s">
        <v>212</v>
      </c>
    </row>
    <row r="44" spans="1:4" x14ac:dyDescent="0.25">
      <c r="A44" s="73">
        <v>344</v>
      </c>
      <c r="B44" s="73" t="s">
        <v>213</v>
      </c>
      <c r="C44" s="73"/>
      <c r="D44" s="73" t="s">
        <v>214</v>
      </c>
    </row>
    <row r="45" spans="1:4" x14ac:dyDescent="0.25">
      <c r="A45" s="73">
        <v>346</v>
      </c>
      <c r="B45" s="73" t="s">
        <v>215</v>
      </c>
      <c r="C45" s="73"/>
      <c r="D45" s="73" t="s">
        <v>161</v>
      </c>
    </row>
    <row r="46" spans="1:4" x14ac:dyDescent="0.25">
      <c r="A46" s="73">
        <v>360</v>
      </c>
      <c r="B46" s="73" t="s">
        <v>216</v>
      </c>
      <c r="C46" s="73"/>
      <c r="D46" s="73" t="s">
        <v>210</v>
      </c>
    </row>
    <row r="47" spans="1:4" x14ac:dyDescent="0.25">
      <c r="A47" s="73">
        <v>365</v>
      </c>
      <c r="B47" s="73" t="s">
        <v>217</v>
      </c>
      <c r="C47" s="73"/>
      <c r="D47" s="73" t="s">
        <v>161</v>
      </c>
    </row>
    <row r="48" spans="1:4" x14ac:dyDescent="0.25">
      <c r="A48" s="73">
        <v>369</v>
      </c>
      <c r="B48" s="73" t="s">
        <v>218</v>
      </c>
      <c r="C48" s="73" t="s">
        <v>219</v>
      </c>
    </row>
    <row r="49" spans="1:4" x14ac:dyDescent="0.25">
      <c r="A49" s="73">
        <v>370</v>
      </c>
      <c r="B49" s="73" t="s">
        <v>220</v>
      </c>
      <c r="C49" s="73"/>
      <c r="D49" s="73" t="s">
        <v>181</v>
      </c>
    </row>
    <row r="50" spans="1:4" x14ac:dyDescent="0.25">
      <c r="A50" s="73">
        <v>398</v>
      </c>
      <c r="B50" s="73" t="s">
        <v>221</v>
      </c>
      <c r="C50" s="73" t="s">
        <v>222</v>
      </c>
    </row>
    <row r="51" spans="1:4" x14ac:dyDescent="0.25">
      <c r="A51" s="73">
        <v>509</v>
      </c>
      <c r="B51" s="73" t="s">
        <v>223</v>
      </c>
      <c r="C51" s="73" t="s">
        <v>224</v>
      </c>
    </row>
    <row r="52" spans="1:4" x14ac:dyDescent="0.25">
      <c r="A52" s="73">
        <v>510</v>
      </c>
      <c r="B52" s="73" t="s">
        <v>225</v>
      </c>
      <c r="C52" s="73"/>
      <c r="D52" s="73" t="s">
        <v>187</v>
      </c>
    </row>
    <row r="53" spans="1:4" x14ac:dyDescent="0.25">
      <c r="A53" s="73">
        <v>589</v>
      </c>
      <c r="B53" s="73" t="s">
        <v>226</v>
      </c>
      <c r="C53" s="73"/>
      <c r="D53" s="73" t="s">
        <v>214</v>
      </c>
    </row>
    <row r="54" spans="1:4" x14ac:dyDescent="0.25">
      <c r="A54" s="73">
        <v>612</v>
      </c>
      <c r="B54" s="73" t="s">
        <v>215</v>
      </c>
      <c r="C54" s="73"/>
      <c r="D54" s="73" t="s">
        <v>161</v>
      </c>
    </row>
    <row r="55" spans="1:4" x14ac:dyDescent="0.25">
      <c r="A55" s="73">
        <v>613</v>
      </c>
      <c r="B55" s="73" t="s">
        <v>227</v>
      </c>
      <c r="C55" s="73"/>
      <c r="D55" s="73" t="s">
        <v>185</v>
      </c>
    </row>
    <row r="56" spans="1:4" x14ac:dyDescent="0.25">
      <c r="A56" s="73">
        <v>657</v>
      </c>
      <c r="B56" s="73" t="s">
        <v>209</v>
      </c>
      <c r="C56" s="73"/>
      <c r="D56" s="73" t="s">
        <v>210</v>
      </c>
    </row>
    <row r="57" spans="1:4" x14ac:dyDescent="0.25">
      <c r="A57" s="73">
        <v>707</v>
      </c>
      <c r="B57" s="73" t="s">
        <v>228</v>
      </c>
      <c r="C57" s="73" t="s">
        <v>229</v>
      </c>
    </row>
    <row r="58" spans="1:4" x14ac:dyDescent="0.25">
      <c r="A58" s="73">
        <v>708</v>
      </c>
      <c r="B58" s="73" t="s">
        <v>230</v>
      </c>
      <c r="C58" s="73" t="s">
        <v>231</v>
      </c>
    </row>
    <row r="59" spans="1:4" x14ac:dyDescent="0.25">
      <c r="A59" s="73">
        <v>710</v>
      </c>
      <c r="B59" s="73" t="s">
        <v>232</v>
      </c>
      <c r="C59" s="73" t="s">
        <v>233</v>
      </c>
    </row>
    <row r="60" spans="1:4" x14ac:dyDescent="0.25">
      <c r="A60" s="73">
        <v>714</v>
      </c>
      <c r="B60" s="73" t="s">
        <v>234</v>
      </c>
      <c r="C60" s="73" t="s">
        <v>235</v>
      </c>
    </row>
    <row r="61" spans="1:4" x14ac:dyDescent="0.25">
      <c r="A61" s="73">
        <v>744</v>
      </c>
      <c r="B61" s="73" t="s">
        <v>236</v>
      </c>
      <c r="C61" s="73" t="s">
        <v>237</v>
      </c>
    </row>
    <row r="62" spans="1:4" x14ac:dyDescent="0.25">
      <c r="A62" s="73">
        <v>791</v>
      </c>
      <c r="B62" s="73" t="s">
        <v>238</v>
      </c>
      <c r="C62" s="73" t="s">
        <v>239</v>
      </c>
    </row>
    <row r="63" spans="1:4" x14ac:dyDescent="0.25">
      <c r="A63" s="73">
        <v>799</v>
      </c>
      <c r="B63" s="73" t="s">
        <v>240</v>
      </c>
      <c r="C63" s="73" t="s">
        <v>241</v>
      </c>
    </row>
    <row r="64" spans="1:4" x14ac:dyDescent="0.25">
      <c r="A64" s="73">
        <v>800</v>
      </c>
      <c r="B64" s="73" t="s">
        <v>240</v>
      </c>
      <c r="C64" s="73" t="s">
        <v>242</v>
      </c>
    </row>
    <row r="65" spans="1:4" x14ac:dyDescent="0.25">
      <c r="A65" s="73">
        <v>803</v>
      </c>
      <c r="B65" s="73" t="s">
        <v>240</v>
      </c>
      <c r="C65" s="73" t="s">
        <v>241</v>
      </c>
    </row>
    <row r="66" spans="1:4" x14ac:dyDescent="0.25">
      <c r="A66" s="73">
        <v>795</v>
      </c>
      <c r="B66" s="73" t="s">
        <v>243</v>
      </c>
      <c r="C66" s="73" t="s">
        <v>244</v>
      </c>
    </row>
    <row r="69" spans="1:4" x14ac:dyDescent="0.25">
      <c r="D69" s="91"/>
    </row>
    <row r="70" spans="1:4" x14ac:dyDescent="0.25">
      <c r="D70" s="91"/>
    </row>
    <row r="71" spans="1:4" x14ac:dyDescent="0.25">
      <c r="D71" s="91"/>
    </row>
    <row r="72" spans="1:4" x14ac:dyDescent="0.25">
      <c r="D72" s="91"/>
    </row>
    <row r="73" spans="1:4" x14ac:dyDescent="0.25">
      <c r="D73" s="91"/>
    </row>
    <row r="74" spans="1:4" x14ac:dyDescent="0.25">
      <c r="D74" s="91"/>
    </row>
    <row r="75" spans="1:4" x14ac:dyDescent="0.25">
      <c r="D75" s="91"/>
    </row>
    <row r="76" spans="1:4" x14ac:dyDescent="0.25">
      <c r="D76" s="91"/>
    </row>
    <row r="77" spans="1:4" x14ac:dyDescent="0.25">
      <c r="D77" s="91"/>
    </row>
    <row r="78" spans="1:4" x14ac:dyDescent="0.25">
      <c r="D78" s="91"/>
    </row>
    <row r="79" spans="1:4" x14ac:dyDescent="0.25">
      <c r="D79" s="91"/>
    </row>
    <row r="80" spans="1:4" x14ac:dyDescent="0.25">
      <c r="D80" s="91"/>
    </row>
  </sheetData>
  <mergeCells count="1">
    <mergeCell ref="A3:C3"/>
  </mergeCells>
  <conditionalFormatting sqref="C7:C16 C21:C23 C25:C28 C32:C39 C42:C43 C50:C51 D49 C48 C57:C64 D52:D56 D44:D47 D40:D41 D29:D31 D24 D17:D20 C66">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Ficha Técnica Formulación</vt:lpstr>
      <vt:lpstr>Ficha T Seguimiento</vt:lpstr>
      <vt:lpstr>Datos Indicador</vt:lpstr>
      <vt:lpstr>Rentas Varias </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2018-03-23T15:52:55Z</cp:lastPrinted>
  <dcterms:created xsi:type="dcterms:W3CDTF">2017-09-28T15:09:54Z</dcterms:created>
  <dcterms:modified xsi:type="dcterms:W3CDTF">2019-11-27T21:39:12Z</dcterms:modified>
</cp:coreProperties>
</file>