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13_ncr:1_{04BA0E18-C756-46BD-96A6-026E09AE5AED}" xr6:coauthVersionLast="36" xr6:coauthVersionMax="36" xr10:uidLastSave="{00000000-0000-0000-0000-000000000000}"/>
  <bookViews>
    <workbookView xWindow="0" yWindow="0" windowWidth="28800" windowHeight="13125"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3" l="1"/>
  <c r="G25" i="3" s="1"/>
  <c r="H25" i="3" s="1"/>
  <c r="E25" i="3"/>
  <c r="D25" i="3"/>
  <c r="F16" i="3" l="1"/>
  <c r="G16" i="3" l="1"/>
  <c r="H16" i="3" s="1"/>
  <c r="F17" i="3"/>
  <c r="G17" i="3" s="1"/>
  <c r="H17" i="3" s="1"/>
  <c r="F18" i="3"/>
  <c r="G18" i="3" s="1"/>
  <c r="H18" i="3" s="1"/>
  <c r="F19" i="3"/>
  <c r="G19" i="3" s="1"/>
  <c r="H19" i="3" s="1"/>
  <c r="F20" i="3"/>
  <c r="G20" i="3" s="1"/>
  <c r="H20" i="3" s="1"/>
  <c r="F21" i="3"/>
  <c r="G21" i="3" s="1"/>
  <c r="H21" i="3" s="1"/>
  <c r="F22" i="3"/>
  <c r="G22" i="3" s="1"/>
  <c r="H22" i="3" s="1"/>
  <c r="F23" i="3"/>
  <c r="G23" i="3" s="1"/>
  <c r="H23" i="3" s="1"/>
  <c r="F24" i="3"/>
  <c r="G24" i="3" s="1"/>
  <c r="H24" i="3" s="1"/>
  <c r="F14" i="3" l="1"/>
  <c r="G14" i="3" s="1"/>
  <c r="H14" i="3" s="1"/>
  <c r="F15" i="3"/>
  <c r="G15" i="3" s="1"/>
  <c r="H15" i="3" s="1"/>
  <c r="F13" i="3"/>
  <c r="G13" i="3" s="1"/>
  <c r="H13" i="3" s="1"/>
  <c r="I15" i="13"/>
  <c r="J15" i="13" s="1"/>
  <c r="I14" i="13"/>
  <c r="J14" i="13" s="1"/>
  <c r="C14" i="13"/>
  <c r="F14" i="13" s="1"/>
  <c r="C15" i="13" s="1"/>
  <c r="D26" i="13"/>
  <c r="B26" i="13"/>
  <c r="C26" i="13" s="1"/>
  <c r="E26" i="13" s="1"/>
  <c r="G26" i="13" s="1"/>
  <c r="I25" i="13"/>
  <c r="J25" i="13" s="1"/>
  <c r="I18" i="13"/>
  <c r="J18" i="13" s="1"/>
  <c r="I19" i="13"/>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I17" i="13"/>
  <c r="J17" i="13" s="1"/>
  <c r="I16" i="13"/>
  <c r="J16" i="13" s="1"/>
  <c r="D10" i="3"/>
  <c r="F15" i="13" l="1"/>
  <c r="C16" i="13" s="1"/>
  <c r="E15" i="13"/>
  <c r="G15" i="13" s="1"/>
  <c r="F47" i="13"/>
  <c r="F48" i="13" s="1"/>
  <c r="F49" i="13" s="1"/>
  <c r="F50" i="13" s="1"/>
  <c r="F51" i="13" s="1"/>
  <c r="F52" i="13" s="1"/>
  <c r="F53" i="13" s="1"/>
  <c r="F54" i="13" s="1"/>
  <c r="F55" i="13" s="1"/>
  <c r="F56" i="13" s="1"/>
  <c r="F57" i="13" s="1"/>
  <c r="F58" i="13" s="1"/>
  <c r="E14" i="13"/>
  <c r="G14" i="13" s="1"/>
  <c r="I26" i="13"/>
  <c r="J26"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<sst xmlns="http://schemas.openxmlformats.org/spreadsheetml/2006/main" count="165" uniqueCount="136">
  <si>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</si>
  <si>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</si>
  <si>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</si>
  <si>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</si>
  <si>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</si>
  <si>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</si>
  <si>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</si>
  <si>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</si>
  <si>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</si>
  <si>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</si>
  <si>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</si>
  <si>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</si>
  <si>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</si>
  <si>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</si>
  <si>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</si>
  <si>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</si>
  <si>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</si>
  <si>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</si>
  <si>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</si>
  <si>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</si>
  <si>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</si>
  <si>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</si>
  <si>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</si>
  <si>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</si>
  <si>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</si>
  <si>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</si>
  <si>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</si>
  <si>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</si>
  <si>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</si>
  <si>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</si>
  <si>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</si>
  <si>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</si>
  <si>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</si>
  <si>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</si>
  <si>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</si>
  <si>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</si>
  <si>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</si>
  <si>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</si>
  <si>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</si>
  <si>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</si>
  <si>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</si>
  <si>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</si>
  <si>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</si>
  <si>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</si>
  <si>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</si>
  <si>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</si>
  <si>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</si>
  <si>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</si>
  <si>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</si>
  <si>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</si>
  <si>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</si>
  <si>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</si>
  <si>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</si>
  <si>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</si>
  <si>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</si>
  <si>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</si>
  <si>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</si>
  <si>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</si>
  <si>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</si>
  <si>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</si>
  <si>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</si>
  <si>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</si>
  <si>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</si>
  <si>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</si>
  <si>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</si>
  <si>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</si>
  <si>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</si>
  <si>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</si>
  <si>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</si>
  <si>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</si>
  <si>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</si>
  <si>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</si>
  <si>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</si>
  <si>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</si>
  <si>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</si>
  <si>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</si>
  <si>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</si>
  <si>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</si>
  <si>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</si>
  <si>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</si>
  <si>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</si>
  <si>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</si>
  <si>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</si>
  <si>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</si>
  <si>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</si>
  <si>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</si>
  <si>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</si>
  <si>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</si>
  <si>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</si>
  <si>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</si>
  <si>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</si>
  <si>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</si>
  <si>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</si>
  <si>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</si>
  <si>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</si>
  <si>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</si>
  <si>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</si>
  <si>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</si>
  <si>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</si>
  <si>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Porcentaje</t>
  </si>
  <si>
    <t>22/Marz/2018</t>
  </si>
  <si>
    <t>Cumplimiento satisfactorio &gt; 90%
Cumplimiento Medio Entre 70% y 90%
Cumplimiento Critico &lt; 70%</t>
  </si>
  <si>
    <t>Mensual</t>
  </si>
  <si>
    <t>Porcentaje de cumplimiento de los rendimientos financieros.</t>
  </si>
  <si>
    <t>PCRF</t>
  </si>
  <si>
    <t>No.5 Cali Participativa y Bien Gobernada</t>
  </si>
  <si>
    <t>5.1 Gerencia Pública basada en resultados y la defensa de lo público</t>
  </si>
  <si>
    <t>5.1.1 Finanzas públicas sostenibles</t>
  </si>
  <si>
    <t>MAHP03.02.01.18.P01</t>
  </si>
  <si>
    <t>PCRF=(V1/V2)*100</t>
  </si>
  <si>
    <t>No aplica</t>
  </si>
  <si>
    <t>Departamento Administrativo de Hacienda/Subdirección de Tesorería/Subproceso de Administración Financiera/Archivo en Excel</t>
  </si>
  <si>
    <t>Departamento Administrativo de Hacienda/Subdirección de Tesorería/Subproceso de Administración Financiera/Jorge Horacio Zuluaga</t>
  </si>
  <si>
    <t>Ninguna</t>
  </si>
  <si>
    <t>Gestión de Hacienda Pública MAHP03</t>
  </si>
  <si>
    <t>Administración de Tesorería MAHP03.02</t>
  </si>
  <si>
    <t>Administración de Financiera MAHP03.02.01</t>
  </si>
  <si>
    <t>MAHP03.02.18.FT05</t>
  </si>
  <si>
    <t>100% vigencia 2017</t>
  </si>
  <si>
    <t>Medir el nivel de cumplimiento mensual del presupuesto financiero establecido para la vigencia actual.</t>
  </si>
  <si>
    <t>V1= Valor en millones de pesos del recaudo por rendimientos financieros  mensual .</t>
  </si>
  <si>
    <t>V2=Valor en millones de pesos del presupuesto anual dividido en los doce meses del año.</t>
  </si>
  <si>
    <t>Presupuesto de ingresos por rendimientos financieros para la vigencia actual frente al recaudo mensual de rendimientos financieros.</t>
  </si>
  <si>
    <t>V1= Valor en millones de pesos del recaudo por rendimientos financieros mensual .</t>
  </si>
  <si>
    <t>Los rendimientos financieros corresponden al resultado de la colocación de los excedentes de líquidez  en los establecimientos bancarios.</t>
  </si>
  <si>
    <t>14/nov/2019</t>
  </si>
  <si>
    <t xml:space="preserve">Los rendimientos financieros son un concepto de ingreso que vigencia tras vigencia demuestra el impacto de las variables externas como las Políticas Monetarias del Banco de la república, el incremento o baja en las bolsas de valores del mundo y las variables internas como el recaudo de las diferentes rentas del Municipio de Cali y la ejecución de los recursos a corto plazo que impiden una estacionalidad que den la posibilidad de negociaciones a largo plazo. La Subdirección de Finanzas Públicas realiza el presupuesto de rendimientos financiero para cada vigencia y la Subdirección de Tesorería Municipal realizá todas las gestiones que estan a su alcance para llegar al cumplimiento de ese presupuesto, sin embargo se debe tener en cuentas las variables internas y externas que afectan directamente la operación </t>
  </si>
  <si>
    <t>variables externas como la tendencia constante de la TIBR( Tasa de Intervención Politica del banco de la República) y la alta ejecución de los recursos del Municpio de Santiago de Cali,   ocasiona que la estacioanlidad de los recursos fluctue y no se puedan realizar negociaciones a largo plazo que permitan alcancar la meta de presupuesto de rendimientos financieros</t>
  </si>
  <si>
    <t xml:space="preserve">los meses  de marzo y abril  son las fechas picos de vencimientos de los Impuestos Municipales de Predial y de Industria y comercio, lo cual significa que hay un volumen de recursos  que permiten generar mayores ingresos por rendimientos financieros. Por lo anterior, se alcanza la meta del mes del presupuesto de rendimientos financieros </t>
  </si>
  <si>
    <t>Teniendo en cuenta el alto volumen de ingresos en los meses  de marzo y abril, la meta de presupuesto del mes de junio fue alcanzada dado que,  el impacto de mayores recursos y la tendencia constante del ofrecimiento de tasas  de captación en cuentas de ahoro de los diferentes establecimientos bancarios   permiten generar mayores rendimientos.</t>
  </si>
  <si>
    <t>Teniendo en cuenta el alto volumen de ingresos en los meses  de marzo y abril, la meta de presupuesto del mes de julio fue alcanzada dado que,  el impacto de mayores recursos y la tendencia constante del ofrecimiento de tasas  de captación en cuentas de ahoro de los diferentes establecimientos bancarios   permiten generar mayores rendimientos.</t>
  </si>
  <si>
    <t>Teniendo en cuenta el alto volumen de ingresos en los meses  de marzo y abril, la meta de presupuesto del mes de agosto fue alcanzada dado que,  el impacto de mayores recursos y la tendencia constante del ofrecimiento de tasas  de captación en cuentas de ahoro de los diferentes establecimientos bancarios   permiten generar mayores rendimientos.</t>
  </si>
  <si>
    <t xml:space="preserve">Teniendo en cuenta el alto volumen de ingresos en los meses  de marzo y abril, la meta de presupuesto del mes de septiembre fue alcanzada dado que,  el impacto de mayores recursos y la tendencia constante del ofrecimiento de tasas  de captación en cuentas de ahoro de los diferentes establecimientos bancarios   permiten generar mayores rendimientos, sin embargo al comparar los meses de agosto y septiembre se evidencia que se inicia una disminución en los rendimientosy esto es causa de la ejecución que se realiza en la administración, lo cual conlleva a que se diminuya el volumen de recursos constantes. </t>
  </si>
  <si>
    <t xml:space="preserve">Teniendo en cuenta el alto volumen de ingresos en los meses  de marzo y abril, la meta de presupuesto del mes de octubre fue alcanzada dado que,  el impacto de mayores recursos y la tendencia constante del ofrecimiento de tasas  de captación en cuentas de ahoro de los diferentes establecimientos bancarios   permiten generar mayores rendimientos, sin embargo al comparar los meses de septiembre y octubre se evidencia que se inicia una disminución en los rendimientosy esto es causa de la ejecución que se realiza en la administración, lo cual conlleva a que se diminuya el volumen de recursos constantes. </t>
  </si>
  <si>
    <t>Teniendo en cuenta el incremento de pagos al cierre de la vigencia, los saldos disminuyen y esto ocasiona una disminución en el ingreso por rendimientos financieros.</t>
  </si>
  <si>
    <t>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</si>
</sst>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FF0000"/>
      <name val="Calibri"/>
      <family val="2"/>
      <scheme val="minor"/>
    </font>
    <font>
      <sz val="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30" fillId="0" borderId="0" xfId="0" applyFont="1" applyAlignment="1">
      <alignment vertical="center"/>
    </xf>
    <xf numFmtId="0" fontId="31" fillId="0" borderId="0" xfId="0" applyFont="1" applyAlignment="1">
      <alignment vertical="center" wrapText="1"/>
    </xf>
    <xf numFmtId="1" fontId="7" fillId="0" borderId="51"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7" fillId="0" borderId="46" xfId="0" applyFont="1" applyBorder="1" applyAlignment="1">
      <alignment horizontal="left" vertical="top" wrapText="1"/>
    </xf>
    <xf numFmtId="0" fontId="7" fillId="0" borderId="46" xfId="0" applyFont="1" applyBorder="1" applyAlignment="1">
      <alignment horizontal="lef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0" fillId="0" borderId="0" xfId="0" applyAlignment="1">
      <alignment horizontal="center" vertical="center"/>
    </xf>
    <xf numFmtId="0" fontId="15" fillId="6" borderId="27" xfId="0" applyFont="1" applyFill="1" applyBorder="1" applyAlignment="1" applyProtection="1">
      <alignment horizontal="center" vertical="center" wrapText="1"/>
      <protection hidden="1"/>
    </xf>
    <xf numFmtId="0" fontId="15" fillId="6" borderId="28"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7" fillId="0" borderId="0" xfId="0" applyFont="1" applyBorder="1" applyAlignment="1">
      <alignment horizontal="center" vertical="center"/>
    </xf>
    <xf numFmtId="9" fontId="7" fillId="8" borderId="0" xfId="1" applyFont="1" applyFill="1" applyBorder="1" applyAlignment="1" applyProtection="1">
      <alignment horizontal="center" vertical="center"/>
      <protection hidden="1"/>
    </xf>
    <xf numFmtId="0" fontId="7" fillId="0" borderId="0" xfId="0" applyFont="1" applyBorder="1" applyAlignment="1">
      <alignment horizontal="left" vertical="center" wrapText="1"/>
    </xf>
    <xf numFmtId="1" fontId="7" fillId="0" borderId="46" xfId="1" applyNumberFormat="1" applyFont="1" applyBorder="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3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59587616"/>
        <c:axId val="-159590336"/>
      </c:barChart>
      <c:catAx>
        <c:axId val="-159587616"/>
        <c:scaling>
          <c:orientation val="minMax"/>
        </c:scaling>
        <c:delete val="0"/>
        <c:axPos val="b"/>
        <c:numFmt formatCode="General" sourceLinked="1"/>
        <c:majorTickMark val="out"/>
        <c:minorTickMark val="none"/>
        <c:tickLblPos val="nextTo"/>
        <c:txPr>
          <a:bodyPr rot="0" vert="horz"/>
          <a:lstStyle/>
          <a:p>
            <a:pPr>
              <a:defRPr/>
            </a:pPr>
            <a:endParaRPr lang="es-CO"/>
          </a:p>
        </c:txPr>
        <c:crossAx val="-159590336"/>
        <c:crosses val="autoZero"/>
        <c:auto val="1"/>
        <c:lblAlgn val="ctr"/>
        <c:lblOffset val="100"/>
        <c:noMultiLvlLbl val="0"/>
      </c:catAx>
      <c:valAx>
        <c:axId val="-15959033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59587616"/>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59589248"/>
        <c:axId val="-159588704"/>
      </c:lineChart>
      <c:catAx>
        <c:axId val="-159589248"/>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59588704"/>
        <c:crosses val="autoZero"/>
        <c:auto val="1"/>
        <c:lblAlgn val="ctr"/>
        <c:lblOffset val="100"/>
        <c:noMultiLvlLbl val="0"/>
      </c:catAx>
      <c:valAx>
        <c:axId val="-15958870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59589248"/>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Seguimiento'!$B$13:$B$24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Seguimiento'!$C$13:$C$24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Seguimiento'!$B$13:$B$24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Seguimiento'!$F$13:$F$24</c:f>
              <c:numCache>
                <c:formatCode>0%</c:formatCode>
                <c:ptCount val="12"/>
                <c:pt idx="0">
                  <c:v>0.83258627158131215</c:v>
                </c:pt>
                <c:pt idx="1">
                  <c:v>0.80575802580555023</c:v>
                </c:pt>
                <c:pt idx="2">
                  <c:v>0.89250960683752512</c:v>
                </c:pt>
                <c:pt idx="3">
                  <c:v>1.0992912311605529</c:v>
                </c:pt>
                <c:pt idx="4">
                  <c:v>1.241003558659781</c:v>
                </c:pt>
                <c:pt idx="5">
                  <c:v>1.5693646667304706</c:v>
                </c:pt>
                <c:pt idx="6">
                  <c:v>1.6644796281008818</c:v>
                </c:pt>
                <c:pt idx="7">
                  <c:v>1.5093437849817708</c:v>
                </c:pt>
                <c:pt idx="8">
                  <c:v>1.3370944366304225</c:v>
                </c:pt>
                <c:pt idx="9">
                  <c:v>1.2446882795504794</c:v>
                </c:pt>
                <c:pt idx="10">
                  <c:v>0.53114362602736209</c:v>
                </c:pt>
                <c:pt idx="11">
                  <c:v>0.48533709619911419</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42353536"/>
        <c:axId val="-342365504"/>
      </c:barChart>
      <c:catAx>
        <c:axId val="-342353536"/>
        <c:scaling>
          <c:orientation val="minMax"/>
        </c:scaling>
        <c:delete val="0"/>
        <c:axPos val="b"/>
        <c:numFmt formatCode="General" sourceLinked="1"/>
        <c:majorTickMark val="none"/>
        <c:minorTickMark val="none"/>
        <c:tickLblPos val="nextTo"/>
        <c:txPr>
          <a:bodyPr/>
          <a:lstStyle/>
          <a:p>
            <a:pPr>
              <a:defRPr sz="1100"/>
            </a:pPr>
            <a:endParaRPr lang="es-CO"/>
          </a:p>
        </c:txPr>
        <c:crossAx val="-342365504"/>
        <c:crosses val="autoZero"/>
        <c:auto val="1"/>
        <c:lblAlgn val="ctr"/>
        <c:lblOffset val="100"/>
        <c:noMultiLvlLbl val="0"/>
      </c:catAx>
      <c:valAx>
        <c:axId val="-3423655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4235353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0" y="381000"/>
          <a:ext cx="131730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111124</xdr:colOff>
      <xdr:row>26</xdr:row>
      <xdr:rowOff>63500</xdr:rowOff>
    </xdr:from>
    <xdr:to>
      <xdr:col>9</xdr:col>
      <xdr:colOff>1269999</xdr:colOff>
      <xdr:row>46</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A19"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63.5703125" style="1" customWidth="1"/>
    <col min="15" max="16384" width="12.28515625" style="1"/>
  </cols>
  <sheetData>
    <row r="1" spans="2:13" ht="15.75" thickBot="1" x14ac:dyDescent="0.3"/>
    <row r="2" spans="2:13" x14ac:dyDescent="0.25">
      <c r="B2" s="133"/>
      <c r="C2" s="134"/>
      <c r="D2" s="134"/>
      <c r="E2" s="134"/>
      <c r="F2" s="134"/>
      <c r="G2" s="134"/>
      <c r="H2" s="134"/>
      <c r="I2" s="134"/>
      <c r="J2" s="134"/>
      <c r="K2" s="134"/>
      <c r="L2" s="134"/>
      <c r="M2" s="135"/>
    </row>
    <row r="3" spans="2:13" x14ac:dyDescent="0.25">
      <c r="B3" s="136"/>
      <c r="C3" s="137"/>
      <c r="D3" s="137"/>
      <c r="E3" s="137"/>
      <c r="F3" s="137"/>
      <c r="G3" s="137"/>
      <c r="H3" s="137"/>
      <c r="I3" s="137"/>
      <c r="J3" s="137"/>
      <c r="K3" s="137"/>
      <c r="L3" s="137"/>
      <c r="M3" s="138"/>
    </row>
    <row r="4" spans="2:13" x14ac:dyDescent="0.25">
      <c r="B4" s="136"/>
      <c r="C4" s="137"/>
      <c r="D4" s="137"/>
      <c r="E4" s="137"/>
      <c r="F4" s="137"/>
      <c r="G4" s="137"/>
      <c r="H4" s="137"/>
      <c r="I4" s="137"/>
      <c r="J4" s="137"/>
      <c r="K4" s="137"/>
      <c r="L4" s="137"/>
      <c r="M4" s="138"/>
    </row>
    <row r="5" spans="2:13" x14ac:dyDescent="0.25">
      <c r="B5" s="136"/>
      <c r="C5" s="137"/>
      <c r="D5" s="137"/>
      <c r="E5" s="137"/>
      <c r="F5" s="137"/>
      <c r="G5" s="137"/>
      <c r="H5" s="137"/>
      <c r="I5" s="137"/>
      <c r="J5" s="137"/>
      <c r="K5" s="137"/>
      <c r="L5" s="137"/>
      <c r="M5" s="138"/>
    </row>
    <row r="6" spans="2:13" x14ac:dyDescent="0.25">
      <c r="B6" s="136"/>
      <c r="C6" s="137"/>
      <c r="D6" s="137"/>
      <c r="E6" s="137"/>
      <c r="F6" s="137"/>
      <c r="G6" s="137"/>
      <c r="H6" s="137"/>
      <c r="I6" s="137"/>
      <c r="J6" s="137"/>
      <c r="K6" s="137"/>
      <c r="L6" s="137"/>
      <c r="M6" s="138"/>
    </row>
    <row r="7" spans="2:13" x14ac:dyDescent="0.25">
      <c r="B7" s="136"/>
      <c r="C7" s="137"/>
      <c r="D7" s="137"/>
      <c r="E7" s="137"/>
      <c r="F7" s="137"/>
      <c r="G7" s="137"/>
      <c r="H7" s="137"/>
      <c r="I7" s="137"/>
      <c r="J7" s="137"/>
      <c r="K7" s="137"/>
      <c r="L7" s="137"/>
      <c r="M7" s="138"/>
    </row>
    <row r="8" spans="2:13" x14ac:dyDescent="0.25">
      <c r="B8" s="136"/>
      <c r="C8" s="137"/>
      <c r="D8" s="137"/>
      <c r="E8" s="137"/>
      <c r="F8" s="137"/>
      <c r="G8" s="137"/>
      <c r="H8" s="137"/>
      <c r="I8" s="137"/>
      <c r="J8" s="137"/>
      <c r="K8" s="137"/>
      <c r="L8" s="137"/>
      <c r="M8" s="138"/>
    </row>
    <row r="9" spans="2:13" x14ac:dyDescent="0.25">
      <c r="B9" s="136"/>
      <c r="C9" s="137"/>
      <c r="D9" s="137"/>
      <c r="E9" s="137"/>
      <c r="F9" s="137"/>
      <c r="G9" s="137"/>
      <c r="H9" s="137"/>
      <c r="I9" s="137"/>
      <c r="J9" s="137"/>
      <c r="K9" s="137"/>
      <c r="L9" s="137"/>
      <c r="M9" s="138"/>
    </row>
    <row r="10" spans="2:13" ht="15.75" thickBot="1" x14ac:dyDescent="0.3">
      <c r="B10" s="139"/>
      <c r="C10" s="140"/>
      <c r="D10" s="140"/>
      <c r="E10" s="140"/>
      <c r="F10" s="140"/>
      <c r="G10" s="140"/>
      <c r="H10" s="140"/>
      <c r="I10" s="140"/>
      <c r="J10" s="140"/>
      <c r="K10" s="140"/>
      <c r="L10" s="140"/>
      <c r="M10" s="141"/>
    </row>
    <row r="11" spans="2:13" ht="12.75" customHeight="1" x14ac:dyDescent="0.25">
      <c r="B11" s="2"/>
      <c r="C11" s="3"/>
      <c r="D11" s="3"/>
      <c r="E11" s="3"/>
      <c r="F11" s="4"/>
      <c r="G11" s="3"/>
      <c r="H11" s="3"/>
      <c r="I11" s="3"/>
      <c r="J11" s="3"/>
      <c r="K11" s="3"/>
      <c r="L11" s="3"/>
      <c r="M11" s="5"/>
    </row>
    <row r="12" spans="2:13" ht="23.25" customHeight="1" x14ac:dyDescent="0.25">
      <c r="B12" s="142" t="s">
        <v>0</v>
      </c>
      <c r="C12" s="143"/>
      <c r="D12" s="143"/>
      <c r="E12" s="143"/>
      <c r="F12" s="143"/>
      <c r="G12" s="143"/>
      <c r="H12" s="143"/>
      <c r="I12" s="143"/>
      <c r="J12" s="143"/>
      <c r="K12" s="143"/>
      <c r="L12" s="143"/>
      <c r="M12" s="144"/>
    </row>
    <row r="13" spans="2:13" ht="15.75" customHeight="1" x14ac:dyDescent="0.25">
      <c r="B13" s="6"/>
      <c r="C13" s="7"/>
      <c r="D13" s="8"/>
      <c r="E13" s="8"/>
      <c r="F13" s="7"/>
      <c r="G13" s="7"/>
      <c r="H13" s="7"/>
      <c r="I13" s="8"/>
      <c r="J13" s="8"/>
      <c r="K13" s="7"/>
      <c r="L13" s="7"/>
      <c r="M13" s="9"/>
    </row>
    <row r="14" spans="2:13" ht="12.75" customHeight="1" x14ac:dyDescent="0.25">
      <c r="B14" s="145" t="s">
        <v>1</v>
      </c>
      <c r="C14" s="146"/>
      <c r="D14" s="10"/>
      <c r="E14" s="10"/>
      <c r="F14" s="147" t="s">
        <v>50</v>
      </c>
      <c r="G14" s="147"/>
      <c r="H14" s="147"/>
      <c r="I14" s="10"/>
      <c r="J14" s="10"/>
      <c r="K14" s="147" t="s">
        <v>2</v>
      </c>
      <c r="L14" s="147"/>
      <c r="M14" s="11"/>
    </row>
    <row r="15" spans="2:13" ht="12.75" customHeight="1" x14ac:dyDescent="0.25">
      <c r="B15" s="145"/>
      <c r="C15" s="146"/>
      <c r="D15" s="10"/>
      <c r="E15" s="10"/>
      <c r="F15" s="147"/>
      <c r="G15" s="147"/>
      <c r="H15" s="147"/>
      <c r="I15" s="10"/>
      <c r="J15" s="10"/>
      <c r="K15" s="147"/>
      <c r="L15" s="147"/>
      <c r="M15" s="11"/>
    </row>
    <row r="16" spans="2:13" ht="14.25" customHeight="1" x14ac:dyDescent="0.25">
      <c r="B16" s="12" t="s">
        <v>3</v>
      </c>
      <c r="C16" s="13"/>
      <c r="D16" s="14"/>
      <c r="E16" s="14"/>
      <c r="F16" s="28" t="s">
        <v>42</v>
      </c>
      <c r="G16" s="109" t="s">
        <v>97</v>
      </c>
      <c r="H16" s="109"/>
      <c r="I16" s="14"/>
      <c r="J16" s="10"/>
      <c r="K16" s="110" t="s">
        <v>117</v>
      </c>
      <c r="L16" s="111"/>
      <c r="M16" s="11"/>
    </row>
    <row r="17" spans="2:14" x14ac:dyDescent="0.25">
      <c r="B17" s="12" t="s">
        <v>4</v>
      </c>
      <c r="C17" s="13" t="s">
        <v>97</v>
      </c>
      <c r="D17" s="14"/>
      <c r="E17" s="14"/>
      <c r="F17" s="28" t="s">
        <v>43</v>
      </c>
      <c r="G17" s="109"/>
      <c r="H17" s="109"/>
      <c r="I17" s="14"/>
      <c r="J17" s="10"/>
      <c r="K17" s="112"/>
      <c r="L17" s="113"/>
      <c r="M17" s="11"/>
    </row>
    <row r="18" spans="2:14" x14ac:dyDescent="0.25">
      <c r="B18" s="12" t="s">
        <v>5</v>
      </c>
      <c r="C18" s="13"/>
      <c r="D18" s="14"/>
      <c r="E18" s="14"/>
      <c r="F18" s="28" t="s">
        <v>44</v>
      </c>
      <c r="G18" s="109"/>
      <c r="H18" s="109"/>
      <c r="I18" s="14"/>
      <c r="J18" s="10"/>
      <c r="K18" s="114"/>
      <c r="L18" s="115"/>
      <c r="M18" s="11"/>
    </row>
    <row r="19" spans="2:14" x14ac:dyDescent="0.25">
      <c r="B19" s="12" t="s">
        <v>41</v>
      </c>
      <c r="C19" s="13"/>
      <c r="D19" s="14"/>
      <c r="E19" s="14"/>
      <c r="F19" s="28" t="s">
        <v>40</v>
      </c>
      <c r="G19" s="109"/>
      <c r="H19" s="109"/>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16" t="s">
        <v>6</v>
      </c>
      <c r="C21" s="117"/>
      <c r="D21" s="117"/>
      <c r="E21" s="117"/>
      <c r="F21" s="117"/>
      <c r="G21" s="117"/>
      <c r="H21" s="117"/>
      <c r="I21" s="117"/>
      <c r="J21" s="117"/>
      <c r="K21" s="117"/>
      <c r="L21" s="117"/>
      <c r="M21" s="118"/>
    </row>
    <row r="22" spans="2:14" ht="14.25" customHeight="1" x14ac:dyDescent="0.25">
      <c r="B22" s="119"/>
      <c r="C22" s="120"/>
      <c r="D22" s="120"/>
      <c r="E22" s="120"/>
      <c r="F22" s="120"/>
      <c r="G22" s="120"/>
      <c r="H22" s="120"/>
      <c r="I22" s="120"/>
      <c r="J22" s="120"/>
      <c r="K22" s="120"/>
      <c r="L22" s="120"/>
      <c r="M22" s="121"/>
    </row>
    <row r="23" spans="2:14" ht="46.5" customHeight="1" x14ac:dyDescent="0.25">
      <c r="B23" s="122" t="s">
        <v>81</v>
      </c>
      <c r="C23" s="124" t="s">
        <v>7</v>
      </c>
      <c r="D23" s="125"/>
      <c r="E23" s="125"/>
      <c r="F23" s="126"/>
      <c r="G23" s="127" t="s">
        <v>98</v>
      </c>
      <c r="H23" s="128"/>
      <c r="I23" s="128"/>
      <c r="J23" s="128"/>
      <c r="K23" s="128"/>
      <c r="L23" s="128"/>
      <c r="M23" s="129"/>
    </row>
    <row r="24" spans="2:14" ht="20.100000000000001" customHeight="1" x14ac:dyDescent="0.25">
      <c r="B24" s="123"/>
      <c r="C24" s="124" t="s">
        <v>8</v>
      </c>
      <c r="D24" s="125"/>
      <c r="E24" s="125"/>
      <c r="F24" s="126"/>
      <c r="G24" s="130" t="s">
        <v>105</v>
      </c>
      <c r="H24" s="131"/>
      <c r="I24" s="131"/>
      <c r="J24" s="131"/>
      <c r="K24" s="131"/>
      <c r="L24" s="131"/>
      <c r="M24" s="132"/>
    </row>
    <row r="25" spans="2:14" ht="20.100000000000001" customHeight="1" x14ac:dyDescent="0.25">
      <c r="B25" s="123"/>
      <c r="C25" s="124" t="s">
        <v>9</v>
      </c>
      <c r="D25" s="125"/>
      <c r="E25" s="125"/>
      <c r="F25" s="126"/>
      <c r="G25" s="130" t="s">
        <v>106</v>
      </c>
      <c r="H25" s="131"/>
      <c r="I25" s="131"/>
      <c r="J25" s="131"/>
      <c r="K25" s="131"/>
      <c r="L25" s="131"/>
      <c r="M25" s="132"/>
    </row>
    <row r="26" spans="2:14" ht="20.100000000000001" customHeight="1" x14ac:dyDescent="0.25">
      <c r="B26" s="123"/>
      <c r="C26" s="124" t="s">
        <v>10</v>
      </c>
      <c r="D26" s="125"/>
      <c r="E26" s="125"/>
      <c r="F26" s="126"/>
      <c r="G26" s="130" t="s">
        <v>107</v>
      </c>
      <c r="H26" s="131"/>
      <c r="I26" s="131"/>
      <c r="J26" s="131"/>
      <c r="K26" s="131"/>
      <c r="L26" s="131"/>
      <c r="M26" s="132"/>
    </row>
    <row r="27" spans="2:14" ht="23.25" customHeight="1" x14ac:dyDescent="0.25">
      <c r="B27" s="122" t="s">
        <v>82</v>
      </c>
      <c r="C27" s="124" t="s">
        <v>11</v>
      </c>
      <c r="D27" s="125"/>
      <c r="E27" s="125"/>
      <c r="F27" s="126"/>
      <c r="G27" s="130" t="s">
        <v>114</v>
      </c>
      <c r="H27" s="131"/>
      <c r="I27" s="131"/>
      <c r="J27" s="131"/>
      <c r="K27" s="131"/>
      <c r="L27" s="131"/>
      <c r="M27" s="132"/>
      <c r="N27" s="98"/>
    </row>
    <row r="28" spans="2:14" ht="23.25" customHeight="1" x14ac:dyDescent="0.25">
      <c r="B28" s="123"/>
      <c r="C28" s="124" t="s">
        <v>12</v>
      </c>
      <c r="D28" s="125"/>
      <c r="E28" s="125"/>
      <c r="F28" s="126"/>
      <c r="G28" s="130" t="s">
        <v>115</v>
      </c>
      <c r="H28" s="131"/>
      <c r="I28" s="131"/>
      <c r="J28" s="131"/>
      <c r="K28" s="131"/>
      <c r="L28" s="131"/>
      <c r="M28" s="132"/>
      <c r="N28" s="98"/>
    </row>
    <row r="29" spans="2:14" ht="23.25" customHeight="1" x14ac:dyDescent="0.25">
      <c r="B29" s="123"/>
      <c r="C29" s="124" t="s">
        <v>13</v>
      </c>
      <c r="D29" s="125"/>
      <c r="E29" s="125"/>
      <c r="F29" s="126"/>
      <c r="G29" s="130" t="s">
        <v>116</v>
      </c>
      <c r="H29" s="131"/>
      <c r="I29" s="131"/>
      <c r="J29" s="131"/>
      <c r="K29" s="131"/>
      <c r="L29" s="131"/>
      <c r="M29" s="132"/>
      <c r="N29" s="98"/>
    </row>
    <row r="30" spans="2:14" ht="23.25" customHeight="1" x14ac:dyDescent="0.25">
      <c r="B30" s="170"/>
      <c r="C30" s="124" t="s">
        <v>14</v>
      </c>
      <c r="D30" s="125"/>
      <c r="E30" s="125"/>
      <c r="F30" s="126"/>
      <c r="G30" s="150" t="s">
        <v>108</v>
      </c>
      <c r="H30" s="151"/>
      <c r="I30" s="151"/>
      <c r="J30" s="151"/>
      <c r="K30" s="151"/>
      <c r="L30" s="151"/>
      <c r="M30" s="152"/>
    </row>
    <row r="31" spans="2:14" ht="25.5" customHeight="1" x14ac:dyDescent="0.25">
      <c r="B31" s="153" t="s">
        <v>83</v>
      </c>
      <c r="C31" s="155" t="s">
        <v>15</v>
      </c>
      <c r="D31" s="155"/>
      <c r="E31" s="155"/>
      <c r="F31" s="155"/>
      <c r="G31" s="156" t="s">
        <v>110</v>
      </c>
      <c r="H31" s="156"/>
      <c r="I31" s="156"/>
      <c r="J31" s="156"/>
      <c r="K31" s="156"/>
      <c r="L31" s="156"/>
      <c r="M31" s="157"/>
    </row>
    <row r="32" spans="2:14" ht="21" customHeight="1" x14ac:dyDescent="0.25">
      <c r="B32" s="154"/>
      <c r="C32" s="155" t="s">
        <v>16</v>
      </c>
      <c r="D32" s="155"/>
      <c r="E32" s="155"/>
      <c r="F32" s="155"/>
      <c r="G32" s="156" t="s">
        <v>110</v>
      </c>
      <c r="H32" s="156"/>
      <c r="I32" s="156"/>
      <c r="J32" s="156"/>
      <c r="K32" s="156"/>
      <c r="L32" s="156"/>
      <c r="M32" s="157"/>
    </row>
    <row r="33" spans="2:14" ht="33" customHeight="1" x14ac:dyDescent="0.25">
      <c r="B33" s="154"/>
      <c r="C33" s="158" t="s">
        <v>17</v>
      </c>
      <c r="D33" s="158"/>
      <c r="E33" s="158"/>
      <c r="F33" s="158"/>
      <c r="G33" s="156" t="s">
        <v>110</v>
      </c>
      <c r="H33" s="156"/>
      <c r="I33" s="156"/>
      <c r="J33" s="156"/>
      <c r="K33" s="156"/>
      <c r="L33" s="156"/>
      <c r="M33" s="157"/>
    </row>
    <row r="34" spans="2:14" ht="28.5" customHeight="1" x14ac:dyDescent="0.25">
      <c r="B34" s="19" t="s">
        <v>84</v>
      </c>
      <c r="C34" s="158" t="s">
        <v>7</v>
      </c>
      <c r="D34" s="158"/>
      <c r="E34" s="158"/>
      <c r="F34" s="158"/>
      <c r="G34" s="156" t="s">
        <v>110</v>
      </c>
      <c r="H34" s="156"/>
      <c r="I34" s="156"/>
      <c r="J34" s="156"/>
      <c r="K34" s="156"/>
      <c r="L34" s="156"/>
      <c r="M34" s="157"/>
    </row>
    <row r="35" spans="2:14" s="20" customFormat="1" ht="28.5" customHeight="1" x14ac:dyDescent="0.25">
      <c r="B35" s="159" t="s">
        <v>18</v>
      </c>
      <c r="C35" s="160"/>
      <c r="D35" s="160"/>
      <c r="E35" s="160"/>
      <c r="F35" s="160"/>
      <c r="G35" s="160"/>
      <c r="H35" s="160"/>
      <c r="I35" s="160"/>
      <c r="J35" s="160"/>
      <c r="K35" s="160"/>
      <c r="L35" s="160"/>
      <c r="M35" s="161"/>
    </row>
    <row r="36" spans="2:14" s="20" customFormat="1" ht="24.75" customHeight="1" x14ac:dyDescent="0.25">
      <c r="B36" s="21" t="s">
        <v>19</v>
      </c>
      <c r="C36" s="162" t="s">
        <v>20</v>
      </c>
      <c r="D36" s="162"/>
      <c r="E36" s="162"/>
      <c r="F36" s="162"/>
      <c r="G36" s="162"/>
      <c r="H36" s="162"/>
      <c r="I36" s="162"/>
      <c r="J36" s="162"/>
      <c r="K36" s="162"/>
      <c r="L36" s="162"/>
      <c r="M36" s="163"/>
    </row>
    <row r="37" spans="2:14" ht="30" customHeight="1" x14ac:dyDescent="0.25">
      <c r="B37" s="22" t="s">
        <v>95</v>
      </c>
      <c r="C37" s="164" t="s">
        <v>103</v>
      </c>
      <c r="D37" s="164"/>
      <c r="E37" s="164"/>
      <c r="F37" s="164"/>
      <c r="G37" s="164"/>
      <c r="H37" s="164"/>
      <c r="I37" s="164"/>
      <c r="J37" s="164"/>
      <c r="K37" s="164"/>
      <c r="L37" s="164"/>
      <c r="M37" s="165"/>
    </row>
    <row r="38" spans="2:14" ht="30" customHeight="1" x14ac:dyDescent="0.25">
      <c r="B38" s="23" t="s">
        <v>22</v>
      </c>
      <c r="C38" s="106" t="s">
        <v>104</v>
      </c>
      <c r="D38" s="107"/>
      <c r="E38" s="107"/>
      <c r="F38" s="107"/>
      <c r="G38" s="107"/>
      <c r="H38" s="107"/>
      <c r="I38" s="107"/>
      <c r="J38" s="107"/>
      <c r="K38" s="107"/>
      <c r="L38" s="107"/>
      <c r="M38" s="108"/>
    </row>
    <row r="39" spans="2:14" ht="30" customHeight="1" x14ac:dyDescent="0.25">
      <c r="B39" s="23" t="s">
        <v>94</v>
      </c>
      <c r="C39" s="106" t="s">
        <v>124</v>
      </c>
      <c r="D39" s="107"/>
      <c r="E39" s="107"/>
      <c r="F39" s="107"/>
      <c r="G39" s="107"/>
      <c r="H39" s="107"/>
      <c r="I39" s="107"/>
      <c r="J39" s="107"/>
      <c r="K39" s="107"/>
      <c r="L39" s="107"/>
      <c r="M39" s="108"/>
      <c r="N39" s="99"/>
    </row>
    <row r="40" spans="2:14" ht="30" customHeight="1" x14ac:dyDescent="0.25">
      <c r="B40" s="24" t="s">
        <v>23</v>
      </c>
      <c r="C40" s="166" t="s">
        <v>119</v>
      </c>
      <c r="D40" s="166"/>
      <c r="E40" s="166"/>
      <c r="F40" s="166"/>
      <c r="G40" s="166"/>
      <c r="H40" s="166"/>
      <c r="I40" s="166"/>
      <c r="J40" s="166"/>
      <c r="K40" s="166"/>
      <c r="L40" s="166"/>
      <c r="M40" s="167"/>
    </row>
    <row r="41" spans="2:14" ht="42" customHeight="1" x14ac:dyDescent="0.25">
      <c r="B41" s="24" t="s">
        <v>24</v>
      </c>
      <c r="C41" s="148" t="s">
        <v>122</v>
      </c>
      <c r="D41" s="149"/>
      <c r="E41" s="149"/>
      <c r="F41" s="149"/>
      <c r="G41" s="149"/>
      <c r="H41" s="149"/>
      <c r="I41" s="149"/>
      <c r="J41" s="149"/>
      <c r="K41" s="149"/>
      <c r="L41" s="149"/>
      <c r="M41" s="168"/>
      <c r="N41" s="99"/>
    </row>
    <row r="42" spans="2:14" ht="48" customHeight="1" x14ac:dyDescent="0.25">
      <c r="B42" s="24" t="s">
        <v>25</v>
      </c>
      <c r="C42" s="148" t="s">
        <v>101</v>
      </c>
      <c r="D42" s="149"/>
      <c r="E42" s="149"/>
      <c r="F42" s="149"/>
      <c r="G42" s="93"/>
      <c r="H42" s="93"/>
      <c r="I42" s="93"/>
      <c r="J42" s="93"/>
      <c r="K42" s="93"/>
      <c r="L42" s="93"/>
      <c r="M42" s="94"/>
    </row>
    <row r="43" spans="2:14" ht="26.25" customHeight="1" x14ac:dyDescent="0.25">
      <c r="B43" s="25" t="s">
        <v>26</v>
      </c>
      <c r="C43" s="166" t="s">
        <v>99</v>
      </c>
      <c r="D43" s="166"/>
      <c r="E43" s="166"/>
      <c r="F43" s="166"/>
      <c r="G43" s="166"/>
      <c r="H43" s="166"/>
      <c r="I43" s="166"/>
      <c r="J43" s="166"/>
      <c r="K43" s="166"/>
      <c r="L43" s="166"/>
      <c r="M43" s="167"/>
    </row>
    <row r="44" spans="2:14" ht="26.25" customHeight="1" x14ac:dyDescent="0.25">
      <c r="B44" s="25" t="s">
        <v>27</v>
      </c>
      <c r="C44" s="148" t="s">
        <v>109</v>
      </c>
      <c r="D44" s="149"/>
      <c r="E44" s="149"/>
      <c r="F44" s="149"/>
      <c r="G44" s="149"/>
      <c r="H44" s="149"/>
      <c r="I44" s="149"/>
      <c r="J44" s="149"/>
      <c r="K44" s="149"/>
      <c r="L44" s="149"/>
      <c r="M44" s="168"/>
    </row>
    <row r="45" spans="2:14" ht="25.5" customHeight="1" x14ac:dyDescent="0.25">
      <c r="B45" s="169" t="s">
        <v>28</v>
      </c>
      <c r="C45" s="148" t="s">
        <v>123</v>
      </c>
      <c r="D45" s="149"/>
      <c r="E45" s="149"/>
      <c r="F45" s="149"/>
      <c r="G45" s="149"/>
      <c r="H45" s="149"/>
      <c r="I45" s="149"/>
      <c r="J45" s="149"/>
      <c r="K45" s="149"/>
      <c r="L45" s="149"/>
      <c r="M45" s="168"/>
    </row>
    <row r="46" spans="2:14" ht="25.5" customHeight="1" x14ac:dyDescent="0.25">
      <c r="B46" s="169"/>
      <c r="C46" s="148" t="s">
        <v>121</v>
      </c>
      <c r="D46" s="149"/>
      <c r="E46" s="149"/>
      <c r="F46" s="149"/>
      <c r="G46" s="149"/>
      <c r="H46" s="149"/>
      <c r="I46" s="149"/>
      <c r="J46" s="149"/>
      <c r="K46" s="149"/>
      <c r="L46" s="149"/>
      <c r="M46" s="168"/>
    </row>
    <row r="47" spans="2:14" ht="25.5" customHeight="1" x14ac:dyDescent="0.25">
      <c r="B47" s="25" t="s">
        <v>29</v>
      </c>
      <c r="C47" s="106" t="s">
        <v>110</v>
      </c>
      <c r="D47" s="107"/>
      <c r="E47" s="107"/>
      <c r="F47" s="107"/>
      <c r="G47" s="107"/>
      <c r="H47" s="107"/>
      <c r="I47" s="107"/>
      <c r="J47" s="107"/>
      <c r="K47" s="107"/>
      <c r="L47" s="107"/>
      <c r="M47" s="108"/>
    </row>
    <row r="48" spans="2:14" ht="25.5" customHeight="1" x14ac:dyDescent="0.25">
      <c r="B48" s="25" t="s">
        <v>30</v>
      </c>
      <c r="C48" s="106" t="s">
        <v>110</v>
      </c>
      <c r="D48" s="107"/>
      <c r="E48" s="107"/>
      <c r="F48" s="107"/>
      <c r="G48" s="107"/>
      <c r="H48" s="107"/>
      <c r="I48" s="107"/>
      <c r="J48" s="107"/>
      <c r="K48" s="107"/>
      <c r="L48" s="107"/>
      <c r="M48" s="108"/>
    </row>
    <row r="49" spans="2:14" ht="25.5" customHeight="1" x14ac:dyDescent="0.25">
      <c r="B49" s="25" t="s">
        <v>31</v>
      </c>
      <c r="C49" s="106" t="s">
        <v>110</v>
      </c>
      <c r="D49" s="107"/>
      <c r="E49" s="107"/>
      <c r="F49" s="107"/>
      <c r="G49" s="107"/>
      <c r="H49" s="107"/>
      <c r="I49" s="107"/>
      <c r="J49" s="107"/>
      <c r="K49" s="107"/>
      <c r="L49" s="107"/>
      <c r="M49" s="108"/>
      <c r="N49" s="99"/>
    </row>
    <row r="50" spans="2:14" ht="25.5" customHeight="1" x14ac:dyDescent="0.25">
      <c r="B50" s="25" t="s">
        <v>32</v>
      </c>
      <c r="C50" s="172" t="s">
        <v>118</v>
      </c>
      <c r="D50" s="173"/>
      <c r="E50" s="173"/>
      <c r="F50" s="173"/>
      <c r="G50" s="173"/>
      <c r="H50" s="173"/>
      <c r="I50" s="173"/>
      <c r="J50" s="173"/>
      <c r="K50" s="173"/>
      <c r="L50" s="173"/>
      <c r="M50" s="174"/>
      <c r="N50" s="99"/>
    </row>
    <row r="51" spans="2:14" ht="30" customHeight="1" x14ac:dyDescent="0.25">
      <c r="B51" s="25" t="s">
        <v>73</v>
      </c>
      <c r="C51" s="175" t="s">
        <v>102</v>
      </c>
      <c r="D51" s="176"/>
      <c r="E51" s="176"/>
      <c r="F51" s="176"/>
      <c r="G51" s="176"/>
      <c r="H51" s="176"/>
      <c r="I51" s="176"/>
      <c r="J51" s="176"/>
      <c r="K51" s="176"/>
      <c r="L51" s="176"/>
      <c r="M51" s="177"/>
      <c r="N51" s="99"/>
    </row>
    <row r="52" spans="2:14" ht="25.5" customHeight="1" x14ac:dyDescent="0.25">
      <c r="B52" s="25" t="s">
        <v>33</v>
      </c>
      <c r="C52" s="166" t="s">
        <v>111</v>
      </c>
      <c r="D52" s="166"/>
      <c r="E52" s="166"/>
      <c r="F52" s="166"/>
      <c r="G52" s="166"/>
      <c r="H52" s="166"/>
      <c r="I52" s="166"/>
      <c r="J52" s="166"/>
      <c r="K52" s="166"/>
      <c r="L52" s="166"/>
      <c r="M52" s="167"/>
      <c r="N52" s="99"/>
    </row>
    <row r="53" spans="2:14" ht="32.25" customHeight="1" x14ac:dyDescent="0.25">
      <c r="B53" s="25" t="s">
        <v>34</v>
      </c>
      <c r="C53" s="166" t="s">
        <v>112</v>
      </c>
      <c r="D53" s="166"/>
      <c r="E53" s="166"/>
      <c r="F53" s="166"/>
      <c r="G53" s="166"/>
      <c r="H53" s="166"/>
      <c r="I53" s="166"/>
      <c r="J53" s="166"/>
      <c r="K53" s="166"/>
      <c r="L53" s="166"/>
      <c r="M53" s="167"/>
    </row>
    <row r="54" spans="2:14" ht="27" customHeight="1" x14ac:dyDescent="0.25">
      <c r="B54" s="26" t="s">
        <v>35</v>
      </c>
      <c r="C54" s="148" t="s">
        <v>113</v>
      </c>
      <c r="D54" s="149"/>
      <c r="E54" s="149"/>
      <c r="F54" s="149"/>
      <c r="G54" s="149"/>
      <c r="H54" s="149"/>
      <c r="I54" s="149"/>
      <c r="J54" s="149"/>
      <c r="K54" s="149"/>
      <c r="L54" s="149"/>
      <c r="M54" s="168"/>
      <c r="N54" s="99"/>
    </row>
    <row r="55" spans="2:14" ht="48" customHeight="1" thickBot="1" x14ac:dyDescent="0.3">
      <c r="B55" s="27" t="s">
        <v>36</v>
      </c>
      <c r="C55" s="178" t="s">
        <v>100</v>
      </c>
      <c r="D55" s="179"/>
      <c r="E55" s="179"/>
      <c r="F55" s="179"/>
      <c r="G55" s="180"/>
      <c r="H55" s="181" t="s">
        <v>37</v>
      </c>
      <c r="I55" s="181"/>
      <c r="J55" s="181"/>
      <c r="K55" s="182" t="s">
        <v>125</v>
      </c>
      <c r="L55" s="183"/>
      <c r="M55" s="184"/>
    </row>
    <row r="56" spans="2:14" ht="9" customHeight="1" x14ac:dyDescent="0.25"/>
    <row r="57" spans="2:14" ht="15.75" x14ac:dyDescent="0.25">
      <c r="B57" s="171" t="s">
        <v>38</v>
      </c>
      <c r="C57" s="171"/>
      <c r="D57" s="171"/>
      <c r="E57" s="171"/>
      <c r="F57" s="171"/>
      <c r="G57" s="171"/>
      <c r="H57" s="171"/>
      <c r="I57" s="171"/>
      <c r="J57" s="171"/>
      <c r="K57" s="171"/>
      <c r="L57" s="171"/>
      <c r="M57" s="171"/>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F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5" t="s">
        <v>86</v>
      </c>
      <c r="O3" s="185"/>
      <c r="P3" s="185"/>
    </row>
    <row r="4" spans="1:16" x14ac:dyDescent="0.25">
      <c r="A4" s="37"/>
      <c r="B4" s="37"/>
      <c r="C4" s="37"/>
      <c r="G4" s="1"/>
      <c r="I4" s="1"/>
      <c r="J4" s="1"/>
      <c r="N4" s="80" t="s">
        <v>53</v>
      </c>
      <c r="O4" s="95" t="s">
        <v>91</v>
      </c>
      <c r="P4" s="96">
        <v>0.9</v>
      </c>
    </row>
    <row r="5" spans="1:16" x14ac:dyDescent="0.25">
      <c r="A5" s="37"/>
      <c r="B5" s="37"/>
      <c r="C5" s="37"/>
      <c r="G5" s="1"/>
      <c r="I5" s="1"/>
      <c r="J5" s="1"/>
      <c r="N5" s="79" t="s">
        <v>54</v>
      </c>
      <c r="O5" s="95" t="s">
        <v>92</v>
      </c>
      <c r="P5" s="20" t="s">
        <v>90</v>
      </c>
    </row>
    <row r="6" spans="1:16" x14ac:dyDescent="0.25">
      <c r="A6" s="37"/>
      <c r="B6" s="37"/>
      <c r="C6" s="37"/>
      <c r="G6" s="1"/>
      <c r="I6" s="1"/>
      <c r="J6" s="1"/>
      <c r="N6" s="81" t="s">
        <v>85</v>
      </c>
      <c r="O6" s="95" t="s">
        <v>93</v>
      </c>
      <c r="P6" s="96">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1" t="s">
        <v>39</v>
      </c>
      <c r="B9" s="191"/>
      <c r="C9" s="191"/>
      <c r="D9" s="192" t="str">
        <f>+'Ficha Técnica Formulación'!G31</f>
        <v>No aplica</v>
      </c>
      <c r="E9" s="192"/>
      <c r="F9" s="192"/>
      <c r="G9" s="192"/>
      <c r="H9" s="192"/>
      <c r="I9" s="192"/>
      <c r="J9" s="192"/>
      <c r="K9" s="192"/>
      <c r="L9" s="192"/>
    </row>
    <row r="10" spans="1:16" ht="24.75" customHeight="1" x14ac:dyDescent="0.25">
      <c r="A10" s="193" t="s">
        <v>71</v>
      </c>
      <c r="B10" s="193"/>
      <c r="C10" s="193"/>
      <c r="D10" s="187"/>
      <c r="E10" s="188"/>
      <c r="F10" s="188"/>
      <c r="G10" s="188"/>
      <c r="H10" s="188"/>
      <c r="I10" s="189" t="s">
        <v>88</v>
      </c>
      <c r="J10" s="189"/>
      <c r="K10" s="190"/>
      <c r="L10" s="39"/>
    </row>
    <row r="11" spans="1:16" ht="12" customHeight="1" x14ac:dyDescent="0.25">
      <c r="A11" s="186"/>
      <c r="B11" s="186"/>
      <c r="C11" s="186"/>
      <c r="D11" s="186"/>
      <c r="E11" s="186"/>
      <c r="F11" s="186"/>
      <c r="G11" s="186"/>
      <c r="H11" s="186"/>
      <c r="I11" s="186"/>
      <c r="J11" s="186"/>
      <c r="K11" s="186"/>
      <c r="L11" s="186"/>
    </row>
    <row r="12" spans="1:16" ht="76.5" customHeight="1" x14ac:dyDescent="0.25">
      <c r="A12" s="87" t="s">
        <v>74</v>
      </c>
      <c r="B12" s="88" t="s">
        <v>75</v>
      </c>
      <c r="C12" s="88" t="s">
        <v>76</v>
      </c>
      <c r="D12" s="88" t="s">
        <v>77</v>
      </c>
      <c r="E12" s="89" t="s">
        <v>87</v>
      </c>
      <c r="F12" s="88" t="s">
        <v>78</v>
      </c>
      <c r="G12" s="88" t="s">
        <v>55</v>
      </c>
      <c r="H12" s="89" t="s">
        <v>79</v>
      </c>
      <c r="I12" s="89" t="s">
        <v>80</v>
      </c>
      <c r="J12" s="88" t="s">
        <v>56</v>
      </c>
      <c r="K12" s="88" t="s">
        <v>89</v>
      </c>
      <c r="L12" s="90"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1"/>
      <c r="L14" s="92"/>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7"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36" priority="4" operator="containsText" text="Critico">
      <formula>NOT(ISERROR(SEARCH("Critico",G14)))</formula>
    </cfRule>
    <cfRule type="containsText" dxfId="35" priority="5" operator="containsText" text="Satisfactorio">
      <formula>NOT(ISERROR(SEARCH("Satisfactorio",G14)))</formula>
    </cfRule>
    <cfRule type="containsText" dxfId="34" priority="6" operator="containsText" text="Medio">
      <formula>NOT(ISERROR(SEARCH("Medio",G14)))</formula>
    </cfRule>
  </conditionalFormatting>
  <conditionalFormatting sqref="J14:J27">
    <cfRule type="containsText" dxfId="33" priority="1" operator="containsText" text="Critico">
      <formula>NOT(ISERROR(SEARCH("Critico",J14)))</formula>
    </cfRule>
    <cfRule type="containsText" dxfId="32" priority="2" operator="containsText" text="Satisfactorio">
      <formula>NOT(ISERROR(SEARCH("Satisfactorio",J14)))</formula>
    </cfRule>
    <cfRule type="containsText" dxfId="31"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T48"/>
  <sheetViews>
    <sheetView showGridLines="0" tabSelected="1" topLeftCell="A10" zoomScaleNormal="100" workbookViewId="0">
      <selection activeCell="I26" sqref="I26"/>
    </sheetView>
  </sheetViews>
  <sheetFormatPr baseColWidth="10" defaultColWidth="14.140625" defaultRowHeight="15" x14ac:dyDescent="0.25"/>
  <cols>
    <col min="1" max="1" width="10.5703125" customWidth="1"/>
    <col min="2" max="2" width="20.140625" bestFit="1" customWidth="1"/>
    <col min="3" max="3" width="10.85546875" customWidth="1"/>
    <col min="4" max="4" width="15.28515625" customWidth="1"/>
    <col min="5" max="5" width="16.28515625" customWidth="1"/>
    <col min="6" max="6" width="9.85546875" customWidth="1"/>
    <col min="7" max="7" width="7.140625" customWidth="1"/>
    <col min="8" max="8" width="11.28515625" customWidth="1"/>
    <col min="9" max="9" width="75.28515625" customWidth="1"/>
    <col min="10" max="10" width="20.7109375" customWidth="1"/>
    <col min="11" max="11" width="12.5703125" customWidth="1"/>
    <col min="12" max="12" width="6.42578125" customWidth="1"/>
    <col min="13" max="252" width="11.42578125" customWidth="1"/>
    <col min="253" max="253" width="18.140625" customWidth="1"/>
    <col min="254" max="254" width="13.7109375" customWidth="1"/>
  </cols>
  <sheetData>
    <row r="3" spans="1:20" x14ac:dyDescent="0.25">
      <c r="A3" s="10"/>
      <c r="B3" s="10"/>
      <c r="C3" s="10"/>
      <c r="D3" s="29"/>
      <c r="E3" s="29"/>
      <c r="F3" s="29"/>
      <c r="G3" s="29"/>
      <c r="H3" s="29"/>
      <c r="I3" s="29"/>
      <c r="J3" s="1"/>
    </row>
    <row r="4" spans="1:20" x14ac:dyDescent="0.25">
      <c r="A4" s="10"/>
      <c r="B4" s="10"/>
      <c r="C4" s="10"/>
      <c r="D4" s="29"/>
      <c r="E4" s="29"/>
      <c r="F4" s="29"/>
      <c r="G4" s="29"/>
      <c r="H4" s="29"/>
      <c r="I4" s="29"/>
      <c r="J4" s="1"/>
    </row>
    <row r="5" spans="1:20" x14ac:dyDescent="0.25">
      <c r="A5" s="10"/>
      <c r="B5" s="10"/>
      <c r="C5" s="10"/>
      <c r="D5" s="29"/>
      <c r="E5" s="29"/>
      <c r="F5" s="29"/>
      <c r="G5" s="29"/>
      <c r="H5" s="29"/>
      <c r="I5" s="29"/>
      <c r="J5" s="1"/>
    </row>
    <row r="6" spans="1:20" ht="18" customHeight="1" x14ac:dyDescent="0.25">
      <c r="A6" s="10"/>
      <c r="B6" s="10"/>
      <c r="C6" s="10"/>
      <c r="D6" s="29"/>
      <c r="E6" s="29"/>
      <c r="F6" s="29"/>
      <c r="G6" s="29"/>
      <c r="H6" s="29"/>
      <c r="I6" s="29"/>
      <c r="J6" s="1"/>
      <c r="L6" s="194"/>
      <c r="M6" s="194"/>
    </row>
    <row r="7" spans="1:20" x14ac:dyDescent="0.25">
      <c r="A7" s="10"/>
      <c r="B7" s="10"/>
      <c r="C7" s="10"/>
      <c r="D7" s="29"/>
      <c r="E7" s="29"/>
      <c r="F7" s="29"/>
      <c r="G7" s="29"/>
      <c r="H7" s="29"/>
      <c r="I7" s="29"/>
      <c r="J7" s="1"/>
      <c r="L7" s="95" t="s">
        <v>91</v>
      </c>
      <c r="M7" s="96">
        <v>0.9</v>
      </c>
    </row>
    <row r="8" spans="1:20" x14ac:dyDescent="0.25">
      <c r="A8" s="29"/>
      <c r="B8" s="29"/>
      <c r="C8" s="29"/>
      <c r="D8" s="29"/>
      <c r="E8" s="29"/>
      <c r="F8" s="29"/>
      <c r="G8" s="29"/>
      <c r="H8" s="29"/>
      <c r="I8" s="29"/>
      <c r="J8" s="1"/>
      <c r="L8" s="95" t="s">
        <v>92</v>
      </c>
      <c r="M8" s="20" t="s">
        <v>90</v>
      </c>
    </row>
    <row r="9" spans="1:20" ht="18.75" customHeight="1" x14ac:dyDescent="0.25">
      <c r="A9" s="29"/>
      <c r="B9" s="29"/>
      <c r="C9" s="29"/>
      <c r="D9" s="29"/>
      <c r="E9" s="29"/>
      <c r="F9" s="29"/>
      <c r="G9" s="29"/>
      <c r="H9" s="29"/>
      <c r="I9" s="29"/>
      <c r="J9" s="1"/>
      <c r="K9" s="30"/>
      <c r="L9" s="95" t="s">
        <v>93</v>
      </c>
      <c r="M9" s="96">
        <v>0.7</v>
      </c>
    </row>
    <row r="10" spans="1:20" ht="65.25" customHeight="1" x14ac:dyDescent="0.25">
      <c r="A10" s="193" t="s">
        <v>21</v>
      </c>
      <c r="B10" s="193"/>
      <c r="C10" s="193"/>
      <c r="D10" s="197" t="str">
        <f>'Ficha Técnica Formulación'!C37</f>
        <v>Porcentaje de cumplimiento de los rendimientos financieros.</v>
      </c>
      <c r="E10" s="198"/>
      <c r="F10" s="198"/>
      <c r="G10" s="198"/>
      <c r="H10" s="198"/>
      <c r="I10" s="198"/>
      <c r="J10" s="199"/>
      <c r="K10" s="31"/>
    </row>
    <row r="11" spans="1:20" ht="10.5" customHeight="1" x14ac:dyDescent="0.25">
      <c r="K11" s="30"/>
    </row>
    <row r="12" spans="1:20" ht="88.15" customHeight="1" x14ac:dyDescent="0.25">
      <c r="A12" s="86" t="s">
        <v>45</v>
      </c>
      <c r="B12" s="86" t="s">
        <v>96</v>
      </c>
      <c r="C12" s="86" t="s">
        <v>51</v>
      </c>
      <c r="D12" s="101" t="s">
        <v>120</v>
      </c>
      <c r="E12" s="101" t="s">
        <v>121</v>
      </c>
      <c r="F12" s="101" t="s">
        <v>52</v>
      </c>
      <c r="G12" s="195" t="s">
        <v>47</v>
      </c>
      <c r="H12" s="196"/>
      <c r="I12" s="101" t="s">
        <v>46</v>
      </c>
      <c r="J12" s="101" t="s">
        <v>72</v>
      </c>
      <c r="K12" s="30"/>
    </row>
    <row r="13" spans="1:20" ht="159.75" customHeight="1" x14ac:dyDescent="0.25">
      <c r="A13" s="100">
        <v>2019</v>
      </c>
      <c r="B13" s="82" t="s">
        <v>59</v>
      </c>
      <c r="C13" s="82">
        <v>1</v>
      </c>
      <c r="D13" s="77">
        <v>3030432802</v>
      </c>
      <c r="E13" s="85">
        <v>3639782333</v>
      </c>
      <c r="F13" s="82">
        <f>IF(D13="","",D13/E13)</f>
        <v>0.83258627158131215</v>
      </c>
      <c r="G13" s="83">
        <f>IF(F13="","",F13/C13)</f>
        <v>0.83258627158131215</v>
      </c>
      <c r="H13" s="84" t="str">
        <f t="shared" ref="H13:H25" si="0">IF(G13&lt;$M$9,"Critico",IF(G13&lt;$M$7,"Medio",IF(G13="","","Satisfactorio")))</f>
        <v>Medio</v>
      </c>
      <c r="I13" s="104" t="s">
        <v>126</v>
      </c>
      <c r="J13" s="84"/>
      <c r="K13" s="30"/>
    </row>
    <row r="14" spans="1:20" ht="71.25" x14ac:dyDescent="0.25">
      <c r="A14" s="100">
        <v>2019</v>
      </c>
      <c r="B14" s="78" t="s">
        <v>60</v>
      </c>
      <c r="C14" s="82">
        <v>1</v>
      </c>
      <c r="D14" s="77">
        <v>2932783827</v>
      </c>
      <c r="E14" s="85">
        <v>3639782333</v>
      </c>
      <c r="F14" s="76">
        <f>IF(D14="","",D14/E14)</f>
        <v>0.80575802580555023</v>
      </c>
      <c r="G14" s="83">
        <f t="shared" ref="G14:G25" si="1">IF(F14="","",F14/C14)</f>
        <v>0.80575802580555023</v>
      </c>
      <c r="H14" s="84" t="str">
        <f t="shared" si="0"/>
        <v>Medio</v>
      </c>
      <c r="I14" s="104" t="s">
        <v>127</v>
      </c>
      <c r="J14" s="78"/>
      <c r="L14" s="102"/>
      <c r="M14" s="102"/>
      <c r="N14" s="102"/>
      <c r="O14" s="102"/>
      <c r="P14" s="102"/>
      <c r="Q14" s="102"/>
      <c r="R14" s="102"/>
      <c r="S14" s="102"/>
      <c r="T14" s="103"/>
    </row>
    <row r="15" spans="1:20" ht="71.25" x14ac:dyDescent="0.25">
      <c r="A15" s="100">
        <v>2019</v>
      </c>
      <c r="B15" s="78" t="s">
        <v>61</v>
      </c>
      <c r="C15" s="82">
        <v>1</v>
      </c>
      <c r="D15" s="77">
        <v>3248540699</v>
      </c>
      <c r="E15" s="85">
        <v>3639782333</v>
      </c>
      <c r="F15" s="76">
        <f>IF(D15="","",D15/E15)</f>
        <v>0.89250960683752512</v>
      </c>
      <c r="G15" s="83">
        <f t="shared" si="1"/>
        <v>0.89250960683752512</v>
      </c>
      <c r="H15" s="84" t="str">
        <f t="shared" si="0"/>
        <v>Medio</v>
      </c>
      <c r="I15" s="105" t="s">
        <v>128</v>
      </c>
      <c r="J15" s="78"/>
      <c r="K15" s="30"/>
    </row>
    <row r="16" spans="1:20" ht="71.25" x14ac:dyDescent="0.25">
      <c r="A16" s="100">
        <v>2019</v>
      </c>
      <c r="B16" s="78" t="s">
        <v>62</v>
      </c>
      <c r="C16" s="82">
        <v>1</v>
      </c>
      <c r="D16" s="77">
        <v>4001180802</v>
      </c>
      <c r="E16" s="85">
        <v>3639782333</v>
      </c>
      <c r="F16" s="76">
        <f>IF(D16="","",D16/E16)</f>
        <v>1.0992912311605529</v>
      </c>
      <c r="G16" s="83">
        <f t="shared" si="1"/>
        <v>1.0992912311605529</v>
      </c>
      <c r="H16" s="84" t="str">
        <f t="shared" si="0"/>
        <v>Satisfactorio</v>
      </c>
      <c r="I16" s="105" t="s">
        <v>128</v>
      </c>
      <c r="J16" s="78"/>
      <c r="K16" s="30"/>
    </row>
    <row r="17" spans="1:11" ht="71.25" x14ac:dyDescent="0.25">
      <c r="A17" s="100">
        <v>2019</v>
      </c>
      <c r="B17" s="78" t="s">
        <v>63</v>
      </c>
      <c r="C17" s="82">
        <v>1</v>
      </c>
      <c r="D17" s="77">
        <v>4516982828</v>
      </c>
      <c r="E17" s="85">
        <v>3639782333</v>
      </c>
      <c r="F17" s="76">
        <f t="shared" ref="F17:F24" si="2">IF(D17="","",D17/E17)</f>
        <v>1.241003558659781</v>
      </c>
      <c r="G17" s="83">
        <f t="shared" si="1"/>
        <v>1.241003558659781</v>
      </c>
      <c r="H17" s="84" t="str">
        <f t="shared" si="0"/>
        <v>Satisfactorio</v>
      </c>
      <c r="I17" s="105" t="s">
        <v>128</v>
      </c>
      <c r="J17" s="78"/>
      <c r="K17" s="30"/>
    </row>
    <row r="18" spans="1:11" ht="71.25" x14ac:dyDescent="0.25">
      <c r="A18" s="100">
        <v>2019</v>
      </c>
      <c r="B18" s="78" t="s">
        <v>64</v>
      </c>
      <c r="C18" s="82">
        <v>1</v>
      </c>
      <c r="D18" s="77">
        <v>5712145788</v>
      </c>
      <c r="E18" s="85">
        <v>3639782333</v>
      </c>
      <c r="F18" s="76">
        <f t="shared" si="2"/>
        <v>1.5693646667304706</v>
      </c>
      <c r="G18" s="83">
        <f t="shared" si="1"/>
        <v>1.5693646667304706</v>
      </c>
      <c r="H18" s="84" t="str">
        <f t="shared" si="0"/>
        <v>Satisfactorio</v>
      </c>
      <c r="I18" s="105" t="s">
        <v>129</v>
      </c>
      <c r="J18" s="78"/>
      <c r="K18" s="30"/>
    </row>
    <row r="19" spans="1:11" ht="71.25" x14ac:dyDescent="0.25">
      <c r="A19" s="100">
        <v>2019</v>
      </c>
      <c r="B19" s="78" t="s">
        <v>65</v>
      </c>
      <c r="C19" s="82">
        <v>1</v>
      </c>
      <c r="D19" s="77">
        <v>6058343544</v>
      </c>
      <c r="E19" s="85">
        <v>3639782333</v>
      </c>
      <c r="F19" s="76">
        <f t="shared" si="2"/>
        <v>1.6644796281008818</v>
      </c>
      <c r="G19" s="83">
        <f t="shared" si="1"/>
        <v>1.6644796281008818</v>
      </c>
      <c r="H19" s="84" t="str">
        <f t="shared" si="0"/>
        <v>Satisfactorio</v>
      </c>
      <c r="I19" s="105" t="s">
        <v>130</v>
      </c>
      <c r="J19" s="78"/>
      <c r="K19" s="30"/>
    </row>
    <row r="20" spans="1:11" ht="71.25" x14ac:dyDescent="0.25">
      <c r="A20" s="100">
        <v>2019</v>
      </c>
      <c r="B20" s="78" t="s">
        <v>66</v>
      </c>
      <c r="C20" s="82">
        <v>1</v>
      </c>
      <c r="D20" s="77">
        <v>5493682843</v>
      </c>
      <c r="E20" s="85">
        <v>3639782333</v>
      </c>
      <c r="F20" s="76">
        <f t="shared" si="2"/>
        <v>1.5093437849817708</v>
      </c>
      <c r="G20" s="83">
        <f t="shared" si="1"/>
        <v>1.5093437849817708</v>
      </c>
      <c r="H20" s="84" t="str">
        <f t="shared" si="0"/>
        <v>Satisfactorio</v>
      </c>
      <c r="I20" s="105" t="s">
        <v>131</v>
      </c>
      <c r="J20" s="78"/>
      <c r="K20" s="30"/>
    </row>
    <row r="21" spans="1:11" ht="128.25" x14ac:dyDescent="0.25">
      <c r="A21" s="100">
        <v>2019</v>
      </c>
      <c r="B21" s="78" t="s">
        <v>67</v>
      </c>
      <c r="C21" s="82">
        <v>1</v>
      </c>
      <c r="D21" s="77">
        <v>4866732708</v>
      </c>
      <c r="E21" s="85">
        <v>3639782333</v>
      </c>
      <c r="F21" s="76">
        <f t="shared" si="2"/>
        <v>1.3370944366304225</v>
      </c>
      <c r="G21" s="83">
        <f t="shared" si="1"/>
        <v>1.3370944366304225</v>
      </c>
      <c r="H21" s="84" t="str">
        <f t="shared" si="0"/>
        <v>Satisfactorio</v>
      </c>
      <c r="I21" s="105" t="s">
        <v>132</v>
      </c>
      <c r="J21" s="78"/>
      <c r="K21" s="30"/>
    </row>
    <row r="22" spans="1:11" ht="128.25" x14ac:dyDescent="0.25">
      <c r="A22" s="100">
        <v>2019</v>
      </c>
      <c r="B22" s="78" t="s">
        <v>68</v>
      </c>
      <c r="C22" s="82">
        <v>1</v>
      </c>
      <c r="D22" s="77">
        <v>4530394410</v>
      </c>
      <c r="E22" s="85">
        <v>3639782333</v>
      </c>
      <c r="F22" s="76">
        <f t="shared" si="2"/>
        <v>1.2446882795504794</v>
      </c>
      <c r="G22" s="83">
        <f t="shared" si="1"/>
        <v>1.2446882795504794</v>
      </c>
      <c r="H22" s="84" t="str">
        <f t="shared" si="0"/>
        <v>Satisfactorio</v>
      </c>
      <c r="I22" s="105" t="s">
        <v>133</v>
      </c>
      <c r="J22" s="78"/>
      <c r="K22" s="30"/>
    </row>
    <row r="23" spans="1:11" ht="42.75" x14ac:dyDescent="0.25">
      <c r="A23" s="100">
        <v>2019</v>
      </c>
      <c r="B23" s="78" t="s">
        <v>69</v>
      </c>
      <c r="C23" s="82">
        <v>1</v>
      </c>
      <c r="D23" s="77">
        <v>1933247186.2999516</v>
      </c>
      <c r="E23" s="85">
        <v>3639782333</v>
      </c>
      <c r="F23" s="76">
        <f t="shared" si="2"/>
        <v>0.53114362602736209</v>
      </c>
      <c r="G23" s="83">
        <f t="shared" si="1"/>
        <v>0.53114362602736209</v>
      </c>
      <c r="H23" s="84" t="str">
        <f t="shared" si="0"/>
        <v>Critico</v>
      </c>
      <c r="I23" s="105" t="s">
        <v>134</v>
      </c>
      <c r="J23" s="78"/>
      <c r="K23" s="30"/>
    </row>
    <row r="24" spans="1:11" ht="42.75" x14ac:dyDescent="0.25">
      <c r="A24" s="100">
        <v>2019</v>
      </c>
      <c r="B24" s="78" t="s">
        <v>70</v>
      </c>
      <c r="C24" s="82">
        <v>1</v>
      </c>
      <c r="D24" s="77">
        <v>1766521388.2950573</v>
      </c>
      <c r="E24" s="85">
        <v>3639782333</v>
      </c>
      <c r="F24" s="76">
        <f t="shared" si="2"/>
        <v>0.48533709619911419</v>
      </c>
      <c r="G24" s="83">
        <f t="shared" si="1"/>
        <v>0.48533709619911419</v>
      </c>
      <c r="H24" s="84" t="str">
        <f t="shared" si="0"/>
        <v>Critico</v>
      </c>
      <c r="I24" s="105" t="s">
        <v>134</v>
      </c>
      <c r="J24" s="78"/>
      <c r="K24" s="30"/>
    </row>
    <row r="25" spans="1:11" x14ac:dyDescent="0.25">
      <c r="A25" s="203">
        <v>2019</v>
      </c>
      <c r="B25" s="78" t="s">
        <v>135</v>
      </c>
      <c r="C25" s="76">
        <v>1</v>
      </c>
      <c r="D25" s="77">
        <f>SUM(D22:D24)</f>
        <v>8230162984.5950089</v>
      </c>
      <c r="E25" s="77">
        <f>SUM(E22:E24)</f>
        <v>10919346999</v>
      </c>
      <c r="F25" s="76">
        <f>D25/E25</f>
        <v>0.75372300059231856</v>
      </c>
      <c r="G25" s="201">
        <f t="shared" si="1"/>
        <v>0.75372300059231856</v>
      </c>
      <c r="H25" s="200" t="str">
        <f t="shared" si="0"/>
        <v>Medio</v>
      </c>
      <c r="I25" s="202"/>
      <c r="J25" s="200"/>
      <c r="K25" s="30"/>
    </row>
    <row r="26" spans="1:11" x14ac:dyDescent="0.25">
      <c r="B26" s="32"/>
      <c r="C26" s="32"/>
      <c r="D26" s="32"/>
      <c r="E26" s="32"/>
      <c r="F26" s="32"/>
      <c r="G26" s="32"/>
      <c r="H26" s="32"/>
      <c r="I26" s="32"/>
      <c r="J26" s="32"/>
      <c r="K26" s="30"/>
    </row>
    <row r="27" spans="1:11" x14ac:dyDescent="0.25">
      <c r="A27" s="32"/>
      <c r="B27" s="32"/>
      <c r="C27" s="32"/>
      <c r="D27" s="32"/>
      <c r="E27" s="32"/>
      <c r="F27" s="32"/>
      <c r="G27" s="32"/>
      <c r="H27" s="32"/>
      <c r="I27" s="32"/>
      <c r="J27" s="32"/>
      <c r="K27" s="30"/>
    </row>
    <row r="28" spans="1:11" x14ac:dyDescent="0.25">
      <c r="A28" s="32"/>
      <c r="B28" s="32"/>
      <c r="C28" s="32"/>
      <c r="D28" s="32"/>
      <c r="E28" s="32"/>
      <c r="F28" s="32"/>
      <c r="G28" s="32"/>
      <c r="H28" s="32"/>
      <c r="I28" s="32"/>
      <c r="J28" s="32"/>
      <c r="K28" s="30"/>
    </row>
    <row r="29" spans="1:11" x14ac:dyDescent="0.25">
      <c r="A29" s="32"/>
      <c r="B29" s="32"/>
      <c r="C29" s="32"/>
      <c r="D29" s="32"/>
      <c r="E29" s="32"/>
      <c r="F29" s="32"/>
      <c r="G29" s="32"/>
      <c r="H29" s="32"/>
      <c r="I29" s="32"/>
      <c r="J29" s="32"/>
      <c r="K29" s="30"/>
    </row>
    <row r="30" spans="1:11" x14ac:dyDescent="0.25">
      <c r="A30" s="32"/>
      <c r="B30" s="32"/>
      <c r="C30" s="32"/>
      <c r="D30" s="32"/>
      <c r="E30" s="32"/>
      <c r="F30" s="32"/>
      <c r="G30" s="32"/>
      <c r="H30" s="32"/>
      <c r="I30" s="32"/>
      <c r="J30" s="32"/>
      <c r="K30" s="30"/>
    </row>
    <row r="31" spans="1:11" x14ac:dyDescent="0.25">
      <c r="A31" s="32"/>
      <c r="B31" s="32"/>
      <c r="C31" s="32"/>
      <c r="D31" s="32"/>
      <c r="E31" s="32"/>
      <c r="F31" s="32"/>
      <c r="G31" s="32"/>
      <c r="H31" s="32"/>
      <c r="I31" s="32"/>
      <c r="J31" s="32"/>
      <c r="K31" s="30"/>
    </row>
    <row r="32" spans="1:11" x14ac:dyDescent="0.25">
      <c r="A32" s="32"/>
      <c r="B32" s="32"/>
      <c r="C32" s="32"/>
      <c r="D32" s="32"/>
      <c r="E32" s="32"/>
      <c r="F32" s="32"/>
      <c r="G32" s="32"/>
      <c r="H32" s="32"/>
      <c r="I32" s="32"/>
      <c r="J32" s="32"/>
      <c r="K32" s="30"/>
    </row>
    <row r="33" spans="1:11" x14ac:dyDescent="0.25">
      <c r="A33" s="32"/>
      <c r="B33" s="32"/>
      <c r="C33" s="32"/>
      <c r="D33" s="32"/>
      <c r="E33" s="32"/>
      <c r="F33" s="32"/>
      <c r="G33" s="32"/>
      <c r="H33" s="32"/>
      <c r="I33" s="32"/>
      <c r="J33" s="32"/>
      <c r="K33" s="30"/>
    </row>
    <row r="34" spans="1:11" x14ac:dyDescent="0.25">
      <c r="A34" s="32"/>
      <c r="B34" s="32"/>
      <c r="C34" s="32"/>
      <c r="D34" s="32"/>
      <c r="E34" s="32"/>
      <c r="F34" s="32"/>
      <c r="G34" s="32"/>
      <c r="H34" s="32"/>
      <c r="I34" s="32"/>
      <c r="J34" s="32"/>
      <c r="K34" s="30"/>
    </row>
    <row r="35" spans="1:11" x14ac:dyDescent="0.25">
      <c r="A35" s="32"/>
      <c r="B35" s="32"/>
      <c r="C35" s="32"/>
      <c r="D35" s="32"/>
      <c r="E35" s="32"/>
      <c r="F35" s="32"/>
      <c r="G35" s="32"/>
      <c r="H35" s="32"/>
      <c r="I35" s="32"/>
      <c r="J35" s="32"/>
      <c r="K35" s="30"/>
    </row>
    <row r="36" spans="1:11" x14ac:dyDescent="0.25">
      <c r="A36" s="32"/>
      <c r="B36" s="32"/>
      <c r="C36" s="32"/>
      <c r="D36" s="32"/>
      <c r="E36" s="32"/>
      <c r="F36" s="32"/>
      <c r="G36" s="32"/>
      <c r="H36" s="32"/>
      <c r="I36" s="32"/>
      <c r="J36" s="32"/>
      <c r="K36" s="30"/>
    </row>
    <row r="37" spans="1:11" x14ac:dyDescent="0.25">
      <c r="A37" s="32"/>
      <c r="B37" s="32"/>
      <c r="C37" s="32"/>
      <c r="D37" s="32"/>
      <c r="E37" s="32"/>
      <c r="F37" s="32"/>
      <c r="G37" s="32"/>
      <c r="H37" s="32"/>
      <c r="I37" s="32"/>
      <c r="J37" s="32"/>
      <c r="K37" s="30"/>
    </row>
    <row r="38" spans="1:11" ht="15" customHeight="1" x14ac:dyDescent="0.25">
      <c r="A38" s="32"/>
      <c r="B38" s="32"/>
      <c r="C38" s="32"/>
      <c r="D38" s="32"/>
      <c r="E38" s="32"/>
      <c r="F38" s="32"/>
      <c r="G38" s="32"/>
      <c r="H38" s="32"/>
      <c r="I38" s="32"/>
      <c r="J38" s="32"/>
      <c r="K38" s="30"/>
    </row>
    <row r="39" spans="1:11" x14ac:dyDescent="0.25">
      <c r="A39" s="32"/>
      <c r="B39" s="32"/>
      <c r="C39" s="32"/>
      <c r="D39" s="32"/>
      <c r="E39" s="32"/>
      <c r="F39" s="32"/>
      <c r="G39" s="32"/>
      <c r="H39" s="32"/>
      <c r="I39" s="32"/>
      <c r="J39" s="32"/>
      <c r="K39" s="30"/>
    </row>
    <row r="40" spans="1:11" x14ac:dyDescent="0.25">
      <c r="A40" s="32"/>
      <c r="B40" s="32"/>
      <c r="C40" s="32"/>
      <c r="D40" s="32"/>
      <c r="E40" s="32"/>
      <c r="F40" s="32"/>
      <c r="G40" s="32"/>
      <c r="H40" s="32"/>
      <c r="I40" s="32"/>
      <c r="J40" s="32"/>
      <c r="K40" s="30"/>
    </row>
    <row r="41" spans="1:11" x14ac:dyDescent="0.25">
      <c r="A41" s="32"/>
      <c r="B41" s="32"/>
      <c r="C41" s="32"/>
      <c r="D41" s="32"/>
      <c r="E41" s="32"/>
      <c r="F41" s="32"/>
      <c r="G41" s="32"/>
      <c r="H41" s="32"/>
      <c r="I41" s="32"/>
      <c r="J41" s="32"/>
      <c r="K41" s="30"/>
    </row>
    <row r="42" spans="1:11" x14ac:dyDescent="0.25">
      <c r="A42" s="32"/>
      <c r="B42" s="32"/>
      <c r="C42" s="32"/>
      <c r="D42" s="32"/>
      <c r="E42" s="32"/>
      <c r="F42" s="32"/>
      <c r="G42" s="32"/>
      <c r="H42" s="32"/>
      <c r="I42" s="32"/>
      <c r="J42" s="32"/>
      <c r="K42" s="30"/>
    </row>
    <row r="43" spans="1:11" ht="15" customHeight="1" x14ac:dyDescent="0.25">
      <c r="A43" s="30"/>
      <c r="B43" s="30"/>
      <c r="C43" s="30"/>
      <c r="D43" s="33"/>
      <c r="E43" s="30"/>
      <c r="F43" s="30"/>
      <c r="G43" s="30"/>
      <c r="H43" s="30"/>
      <c r="I43" s="30"/>
      <c r="J43" s="30"/>
      <c r="K43" s="30"/>
    </row>
    <row r="44" spans="1:11" x14ac:dyDescent="0.25">
      <c r="A44" s="30"/>
      <c r="B44" s="30"/>
      <c r="C44" s="30"/>
      <c r="D44" s="34"/>
      <c r="E44" s="30"/>
      <c r="F44" s="30"/>
      <c r="G44" s="30"/>
      <c r="H44" s="30"/>
      <c r="I44" s="30"/>
      <c r="J44" s="30"/>
      <c r="K44" s="30"/>
    </row>
    <row r="45" spans="1:11" x14ac:dyDescent="0.25">
      <c r="A45" s="30"/>
      <c r="B45" s="30"/>
      <c r="C45" s="30"/>
      <c r="D45" s="34"/>
      <c r="E45" s="30"/>
      <c r="F45" s="30"/>
      <c r="G45" s="30"/>
      <c r="H45" s="30"/>
      <c r="I45" s="30"/>
      <c r="J45" s="30"/>
      <c r="K45" s="30"/>
    </row>
    <row r="46" spans="1:11" x14ac:dyDescent="0.25">
      <c r="A46" s="30"/>
      <c r="B46" s="30"/>
      <c r="C46" s="30"/>
      <c r="D46" s="34"/>
      <c r="E46" s="30"/>
      <c r="F46" s="30"/>
      <c r="G46" s="30"/>
      <c r="H46" s="30"/>
      <c r="I46" s="30"/>
      <c r="J46" s="30"/>
      <c r="K46" s="30"/>
    </row>
    <row r="47" spans="1:11" x14ac:dyDescent="0.25">
      <c r="A47" s="30"/>
      <c r="B47" s="30"/>
      <c r="C47" s="30"/>
      <c r="D47" s="34"/>
      <c r="E47" s="30"/>
      <c r="F47" s="30"/>
      <c r="G47" s="30"/>
      <c r="H47" s="30"/>
      <c r="I47" s="30"/>
      <c r="J47" s="30"/>
      <c r="K47" s="30"/>
    </row>
    <row r="48" spans="1:11" x14ac:dyDescent="0.25">
      <c r="A48" s="30"/>
      <c r="B48" s="30"/>
      <c r="C48" s="30"/>
      <c r="D48" s="30"/>
      <c r="E48" s="30"/>
      <c r="F48" s="30"/>
      <c r="G48" s="30"/>
      <c r="H48" s="30"/>
      <c r="I48" s="30"/>
      <c r="J48" s="30"/>
      <c r="K48" s="30"/>
    </row>
  </sheetData>
  <mergeCells count="4">
    <mergeCell ref="L6:M6"/>
    <mergeCell ref="G12:H12"/>
    <mergeCell ref="A10:C10"/>
    <mergeCell ref="D10:J10"/>
  </mergeCells>
  <conditionalFormatting sqref="G13:G25">
    <cfRule type="cellIs" dxfId="30" priority="70" stopIfTrue="1" operator="between">
      <formula>0.66</formula>
      <formula>0.79</formula>
    </cfRule>
    <cfRule type="cellIs" dxfId="29" priority="71" stopIfTrue="1" operator="lessThan">
      <formula>0.66</formula>
    </cfRule>
    <cfRule type="cellIs" dxfId="28" priority="72" stopIfTrue="1" operator="between">
      <formula>0.8</formula>
      <formula>1</formula>
    </cfRule>
  </conditionalFormatting>
  <conditionalFormatting sqref="G13:G25">
    <cfRule type="expression" dxfId="27" priority="69">
      <formula>ISERROR(G13)</formula>
    </cfRule>
  </conditionalFormatting>
  <conditionalFormatting sqref="G13:G25">
    <cfRule type="cellIs" dxfId="26" priority="66" stopIfTrue="1" operator="between">
      <formula>0.66</formula>
      <formula>0.79</formula>
    </cfRule>
    <cfRule type="cellIs" dxfId="25" priority="67" stopIfTrue="1" operator="lessThan">
      <formula>0.66</formula>
    </cfRule>
    <cfRule type="cellIs" dxfId="24" priority="68" stopIfTrue="1" operator="greaterThanOrEqual">
      <formula>0.8</formula>
    </cfRule>
  </conditionalFormatting>
  <conditionalFormatting sqref="H13:H25">
    <cfRule type="containsText" dxfId="23" priority="25" operator="containsText" text="Critico">
      <formula>NOT(ISERROR(SEARCH("Critico",H13)))</formula>
    </cfRule>
    <cfRule type="containsText" dxfId="22" priority="26" operator="containsText" text="Satisfactorio">
      <formula>NOT(ISERROR(SEARCH("Satisfactorio",H13)))</formula>
    </cfRule>
    <cfRule type="containsText" dxfId="21" priority="27" operator="containsText" text="Medio">
      <formula>NOT(ISERROR(SEARCH("Medio",H13)))</formula>
    </cfRule>
  </conditionalFormatting>
  <conditionalFormatting sqref="J13:J25">
    <cfRule type="containsText" dxfId="20" priority="13" operator="containsText" text="Critico">
      <formula>NOT(ISERROR(SEARCH("Critico",J13)))</formula>
    </cfRule>
    <cfRule type="containsText" dxfId="19" priority="14" operator="containsText" text="Satisfactorio">
      <formula>NOT(ISERROR(SEARCH("Satisfactorio",J13)))</formula>
    </cfRule>
    <cfRule type="containsText" dxfId="18" priority="15" operator="containsText" text="Medio">
      <formula>NOT(ISERROR(SEARCH("Medio",J13)))</formula>
    </cfRule>
  </conditionalFormatting>
  <conditionalFormatting sqref="A13:C13 B16:B25 B14:C15 C13:C25 A14:A25">
    <cfRule type="containsText" dxfId="17" priority="22" operator="containsText" text="Critico">
      <formula>NOT(ISERROR(SEARCH("Critico",A13)))</formula>
    </cfRule>
    <cfRule type="containsText" dxfId="16" priority="23" operator="containsText" text="Satisfactorio">
      <formula>NOT(ISERROR(SEARCH("Satisfactorio",A13)))</formula>
    </cfRule>
    <cfRule type="containsText" dxfId="15" priority="24" operator="containsText" text="Medio">
      <formula>NOT(ISERROR(SEARCH("Medio",A13)))</formula>
    </cfRule>
  </conditionalFormatting>
  <conditionalFormatting sqref="F13:F25">
    <cfRule type="containsText" dxfId="14" priority="16" operator="containsText" text="Critico">
      <formula>NOT(ISERROR(SEARCH("Critico",F13)))</formula>
    </cfRule>
    <cfRule type="containsText" dxfId="13" priority="17" operator="containsText" text="Satisfactorio">
      <formula>NOT(ISERROR(SEARCH("Satisfactorio",F13)))</formula>
    </cfRule>
    <cfRule type="containsText" dxfId="12" priority="18" operator="containsText" text="Medio">
      <formula>NOT(ISERROR(SEARCH("Medio",F13)))</formula>
    </cfRule>
  </conditionalFormatting>
  <conditionalFormatting sqref="I13:I21">
    <cfRule type="containsText" dxfId="11" priority="10" operator="containsText" text="Critico">
      <formula>NOT(ISERROR(SEARCH("Critico",I13)))</formula>
    </cfRule>
    <cfRule type="containsText" dxfId="10" priority="11" operator="containsText" text="Satisfactorio">
      <formula>NOT(ISERROR(SEARCH("Satisfactorio",I13)))</formula>
    </cfRule>
    <cfRule type="containsText" dxfId="9" priority="12" operator="containsText" text="Medio">
      <formula>NOT(ISERROR(SEARCH("Medio",I13)))</formula>
    </cfRule>
  </conditionalFormatting>
  <conditionalFormatting sqref="I22">
    <cfRule type="containsText" dxfId="8" priority="7" operator="containsText" text="Critico">
      <formula>NOT(ISERROR(SEARCH("Critico",I22)))</formula>
    </cfRule>
    <cfRule type="containsText" dxfId="7" priority="8" operator="containsText" text="Satisfactorio">
      <formula>NOT(ISERROR(SEARCH("Satisfactorio",I22)))</formula>
    </cfRule>
    <cfRule type="containsText" dxfId="6" priority="9" operator="containsText" text="Medio">
      <formula>NOT(ISERROR(SEARCH("Medio",I22)))</formula>
    </cfRule>
  </conditionalFormatting>
  <conditionalFormatting sqref="I24:I25">
    <cfRule type="containsText" dxfId="5" priority="4" operator="containsText" text="Critico">
      <formula>NOT(ISERROR(SEARCH("Critico",I24)))</formula>
    </cfRule>
    <cfRule type="containsText" dxfId="4" priority="5" operator="containsText" text="Satisfactorio">
      <formula>NOT(ISERROR(SEARCH("Satisfactorio",I24)))</formula>
    </cfRule>
    <cfRule type="containsText" dxfId="3" priority="6" operator="containsText" text="Medio">
      <formula>NOT(ISERROR(SEARCH("Medio",I24)))</formula>
    </cfRule>
  </conditionalFormatting>
  <conditionalFormatting sqref="I23">
    <cfRule type="containsText" dxfId="2" priority="1" operator="containsText" text="Critico">
      <formula>NOT(ISERROR(SEARCH("Critico",I23)))</formula>
    </cfRule>
    <cfRule type="containsText" dxfId="1" priority="2" operator="containsText" text="Satisfactorio">
      <formula>NOT(ISERROR(SEARCH("Satisfactorio",I23)))</formula>
    </cfRule>
    <cfRule type="containsText" dxfId="0" priority="3" operator="containsText" text="Medio">
      <formula>NOT(ISERROR(SEARCH("Medio",I23)))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2018-04-11T15:45:42Z</cp:lastPrinted>
  <dcterms:created xsi:type="dcterms:W3CDTF">2017-09-28T15:09:54Z</dcterms:created>
  <dcterms:modified xsi:type="dcterms:W3CDTF">2019-11-27T22:02:35Z</dcterms:modified>
</cp:coreProperties>
</file>