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52"/>
  <workbookPr/>
  <mc:AlternateContent xmlns:mc="http://schemas.openxmlformats.org/markup-compatibility/2006">
    <mc:Choice Requires="x15">
      <x15ac:absPath xmlns:x15ac="http://schemas.microsoft.com/office/spreadsheetml/2010/11/ac" url="C:\Users\leidy.portilla\Desktop\SGO\ARCHIVOS LEIDY PORTILLA\SEGUIMIENTOS 2019\SEGUIMIENTO IV TRIMESTRE 2019\31. ADMINISTRACIÓN DE TESORERÍA\"/>
    </mc:Choice>
  </mc:AlternateContent>
  <xr:revisionPtr revIDLastSave="0" documentId="13_ncr:1_{65B20FC7-0D3C-4D25-920F-34AE4EA47F4C}" xr6:coauthVersionLast="36" xr6:coauthVersionMax="36" xr10:uidLastSave="{00000000-0000-0000-0000-000000000000}"/>
  <bookViews>
    <workbookView xWindow="0" yWindow="0" windowWidth="28800" windowHeight="14415" activeTab="2" xr2:uid="{00000000-000D-0000-FFFF-FFFF00000000}"/>
  </bookViews>
  <sheets>
    <sheet name="Ficha Técnica Formulación" sheetId="1" r:id="rId1"/>
    <sheet name="Ficha T Seguimiento TyS" sheetId="13" state="hidden" r:id="rId2"/>
    <sheet name="Ficha T Seguimiento" sheetId="3" r:id="rId3"/>
  </sheets>
  <definedNames>
    <definedName name="_xlnm.Print_Area" localSheetId="0">'Ficha Técnica Formulación'!$B$2:$M$56</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25" i="3" l="1"/>
  <c r="G25" i="3"/>
  <c r="F25" i="3"/>
  <c r="E25" i="3"/>
  <c r="G22" i="3" l="1"/>
  <c r="H22" i="3" s="1"/>
  <c r="I22" i="3" s="1"/>
  <c r="G16" i="3" l="1"/>
  <c r="G17" i="3"/>
  <c r="G18" i="3"/>
  <c r="G19" i="3"/>
  <c r="H19" i="3" s="1"/>
  <c r="G20" i="3"/>
  <c r="H20" i="3" s="1"/>
  <c r="G21" i="3"/>
  <c r="H21" i="3" s="1"/>
  <c r="G23" i="3"/>
  <c r="G24" i="3"/>
  <c r="H24" i="3" l="1"/>
  <c r="K24" i="3"/>
  <c r="H23" i="3"/>
  <c r="I23" i="3" s="1"/>
  <c r="K23" i="3"/>
  <c r="I19" i="3"/>
  <c r="G14" i="3"/>
  <c r="H14" i="3" s="1"/>
  <c r="I14" i="3" s="1"/>
  <c r="G15" i="3"/>
  <c r="H15" i="3" s="1"/>
  <c r="I15" i="3" s="1"/>
  <c r="H16" i="3"/>
  <c r="I16" i="3" s="1"/>
  <c r="H17" i="3"/>
  <c r="I17" i="3" s="1"/>
  <c r="H18" i="3"/>
  <c r="I18" i="3" s="1"/>
  <c r="I20" i="3"/>
  <c r="I21" i="3"/>
  <c r="I24" i="3"/>
  <c r="G13" i="3"/>
  <c r="H13" i="3"/>
  <c r="I13" i="3" s="1"/>
  <c r="I15" i="13"/>
  <c r="J15" i="13" s="1"/>
  <c r="I14" i="13"/>
  <c r="J14" i="13"/>
  <c r="C14" i="13"/>
  <c r="F14" i="13" s="1"/>
  <c r="C15" i="13" s="1"/>
  <c r="D26" i="13"/>
  <c r="B26" i="13"/>
  <c r="C26" i="13" s="1"/>
  <c r="I25" i="13"/>
  <c r="J25" i="13" s="1"/>
  <c r="I18" i="13"/>
  <c r="J18" i="13" s="1"/>
  <c r="I19" i="13"/>
  <c r="D9" i="13"/>
  <c r="B47" i="13"/>
  <c r="B48" i="13"/>
  <c r="B49" i="13" s="1"/>
  <c r="B50" i="13" s="1"/>
  <c r="B51" i="13" s="1"/>
  <c r="B52" i="13" s="1"/>
  <c r="B53" i="13" s="1"/>
  <c r="B54" i="13" s="1"/>
  <c r="B55" i="13" s="1"/>
  <c r="B56" i="13" s="1"/>
  <c r="B57" i="13" s="1"/>
  <c r="B58" i="13" s="1"/>
  <c r="I24" i="13"/>
  <c r="J24" i="13"/>
  <c r="I23" i="13"/>
  <c r="J23" i="13"/>
  <c r="I22" i="13"/>
  <c r="J22" i="13"/>
  <c r="I21" i="13"/>
  <c r="J21" i="13"/>
  <c r="I20" i="13"/>
  <c r="J20" i="13"/>
  <c r="J19" i="13"/>
  <c r="I17" i="13"/>
  <c r="J17" i="13" s="1"/>
  <c r="I16" i="13"/>
  <c r="J16" i="13"/>
  <c r="E10" i="3"/>
  <c r="I26" i="13" l="1"/>
  <c r="J26" i="13" s="1"/>
  <c r="E26" i="13"/>
  <c r="G26" i="13" s="1"/>
  <c r="E15" i="13"/>
  <c r="G15" i="13" s="1"/>
  <c r="F15" i="13"/>
  <c r="C16" i="13" s="1"/>
  <c r="E14" i="13"/>
  <c r="G14" i="13" s="1"/>
  <c r="F47" i="13"/>
  <c r="F48" i="13" s="1"/>
  <c r="F49" i="13" s="1"/>
  <c r="F50" i="13" s="1"/>
  <c r="F51" i="13" s="1"/>
  <c r="F52" i="13" s="1"/>
  <c r="F53" i="13" s="1"/>
  <c r="F54" i="13" s="1"/>
  <c r="F55" i="13" s="1"/>
  <c r="F56" i="13" s="1"/>
  <c r="F57" i="13" s="1"/>
  <c r="F58" i="13" s="1"/>
  <c r="E16" i="13" l="1"/>
  <c r="G16" i="13" s="1"/>
  <c r="F16" i="13"/>
  <c r="C17" i="13" s="1"/>
  <c r="E17" i="13" l="1"/>
  <c r="G17" i="13" s="1"/>
  <c r="F17" i="13"/>
  <c r="C18" i="13" s="1"/>
  <c r="E18" i="13" l="1"/>
  <c r="G18" i="13" s="1"/>
  <c r="F18" i="13"/>
  <c r="C19" i="13" s="1"/>
  <c r="E19" i="13" l="1"/>
  <c r="G19" i="13" s="1"/>
  <c r="F19" i="13"/>
  <c r="C20" i="13" s="1"/>
  <c r="E20" i="13" l="1"/>
  <c r="G20" i="13" s="1"/>
  <c r="F20" i="13"/>
  <c r="C21" i="13" s="1"/>
  <c r="E21" i="13" l="1"/>
  <c r="G21" i="13" s="1"/>
  <c r="F21" i="13"/>
  <c r="C22" i="13" s="1"/>
  <c r="E22" i="13" l="1"/>
  <c r="G22" i="13" s="1"/>
  <c r="F22" i="13"/>
  <c r="C23" i="13" s="1"/>
  <c r="E23" i="13" l="1"/>
  <c r="G23" i="13" s="1"/>
  <c r="F23" i="13"/>
  <c r="C24" i="13" s="1"/>
  <c r="E24" i="13" l="1"/>
  <c r="G24" i="13" s="1"/>
  <c r="F24" i="13"/>
  <c r="C25" i="13" s="1"/>
  <c r="E25" i="13" l="1"/>
  <c r="G25" i="13" s="1"/>
  <c r="F25" i="13"/>
  <c r="F26" i="1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Leidy Lorena Torres Ramirez</author>
    <author>Leidy torres</author>
    <author>Jessica Alejandra Muñoz</author>
  </authors>
  <commentList>
    <comment ref="B14" authorId="0" shapeId="0" xr:uid="{00000000-0006-0000-0000-000001000000}">
      <text>
        <r>
          <rPr>
            <sz val="9"/>
            <color indexed="81"/>
            <rFont val="Tahoma"/>
            <family val="2"/>
          </rPr>
          <t>se refiere al contexto de medición, es decir, bajo que enfoque está dado el indicador que se está registrando; por lo cual, seleccione con una “X”, en:</t>
        </r>
      </text>
    </comment>
    <comment ref="F14" authorId="0" shapeId="0" xr:uid="{00000000-0006-0000-0000-000002000000}">
      <text>
        <r>
          <rPr>
            <sz val="9"/>
            <color indexed="81"/>
            <rFont val="Tahoma"/>
            <family val="2"/>
          </rPr>
          <t>pretende identificar la tipología del indicador tomando en cuenta para la Alcaldía los indicadores desde el punto de vista del desempeño según calidad; indicadores de eficiencia, eficacia y efectividad ; por lo cual, seleccione con una “X”, en:</t>
        </r>
      </text>
    </comment>
    <comment ref="K14" authorId="0" shapeId="0" xr:uid="{00000000-0006-0000-0000-000003000000}">
      <text>
        <r>
          <rPr>
            <sz val="9"/>
            <color indexed="81"/>
            <rFont val="Tahoma"/>
            <family val="2"/>
          </rPr>
          <t xml:space="preserve">se refiere al campo que ayudará al control documental de los indicadores; por lo cual, diligencie considerando que:
Código asignado al indicador en el Plan Desarrollo o área funcional
Código del proceso.18.FT##
Código de la Hoja de vida del trámite y/o servicio.FT##
</t>
        </r>
      </text>
    </comment>
    <comment ref="B16" authorId="0" shapeId="0" xr:uid="{00000000-0006-0000-0000-000004000000}">
      <text>
        <r>
          <rPr>
            <sz val="9"/>
            <color indexed="81"/>
            <rFont val="Tahoma"/>
            <family val="2"/>
          </rPr>
          <t>si el indicador corresponde a un indicador de producto o resultado del Plan de Desarrollo vigente.</t>
        </r>
      </text>
    </comment>
    <comment ref="F16" authorId="0" shapeId="0" xr:uid="{00000000-0006-0000-0000-000005000000}">
      <text>
        <r>
          <rPr>
            <sz val="9"/>
            <color indexed="81"/>
            <rFont val="Tahoma"/>
            <family val="2"/>
          </rPr>
          <t xml:space="preserve">si el indicador expresa el logro de los objetivos, metas y resultados de un proceso, plan, programa, proyecto o política. (DANE)
</t>
        </r>
      </text>
    </comment>
    <comment ref="B17" authorId="0" shapeId="0" xr:uid="{00000000-0006-0000-0000-000006000000}">
      <text>
        <r>
          <rPr>
            <sz val="9"/>
            <color indexed="81"/>
            <rFont val="Tahoma"/>
            <family val="2"/>
          </rPr>
          <t>si el indicador corresponde a la medición de un Proceso determinado en el Modelo de Operación por Procesos - MOP de la Entidad.</t>
        </r>
      </text>
    </comment>
    <comment ref="F17" authorId="0" shapeId="0" xr:uid="{00000000-0006-0000-0000-000007000000}">
      <text>
        <r>
          <rPr>
            <sz val="9"/>
            <color indexed="81"/>
            <rFont val="Tahoma"/>
            <family val="2"/>
          </rPr>
          <t>si el indicador permite establecer la relación de productividad en el uso de los recursos. (DANE)</t>
        </r>
      </text>
    </comment>
    <comment ref="B18" authorId="0" shapeId="0" xr:uid="{00000000-0006-0000-0000-000008000000}">
      <text>
        <r>
          <rPr>
            <sz val="9"/>
            <color indexed="81"/>
            <rFont val="Tahoma"/>
            <family val="2"/>
          </rPr>
          <t>si el indicador corresponde a la medición de un trámite o un servicio priorizado por la entidad.</t>
        </r>
      </text>
    </comment>
    <comment ref="F18" authorId="0" shapeId="0" xr:uid="{00000000-0006-0000-0000-000009000000}">
      <text>
        <r>
          <rPr>
            <sz val="9"/>
            <color indexed="81"/>
            <rFont val="Tahoma"/>
            <family val="2"/>
          </rPr>
          <t>si el indicador involucra el concepto de eficiencia y la eficacia, es decir, el logro de los resultados programados en el tiempo y con los costos más razonables posibles. Es la medida del impacto de los productos en el objetivo y el logro del impacto está dado por los atributos que tienen los productos lanzados al objetivo. (DANE)</t>
        </r>
      </text>
    </comment>
    <comment ref="B19" authorId="0" shapeId="0" xr:uid="{00000000-0006-0000-0000-00000A000000}">
      <text>
        <r>
          <rPr>
            <sz val="9"/>
            <color indexed="81"/>
            <rFont val="Tahoma"/>
            <family val="2"/>
          </rPr>
          <t>si el indicador no se encuentra asociado ninguna de las anteriores categorías e indique cual sería la temática a la cual se asocia el indicador.
Ejemplo: Plan Sectorial, Expediente Municipal, Indicador Social, …etc</t>
        </r>
      </text>
    </comment>
    <comment ref="F19" authorId="0" shapeId="0" xr:uid="{00000000-0006-0000-0000-00000B000000}">
      <text>
        <r>
          <rPr>
            <sz val="9"/>
            <color indexed="81"/>
            <rFont val="Tahoma"/>
            <family val="2"/>
          </rPr>
          <t>Diligenciar otra  clasificación para el indicador, por ejemplo:indicadores de gestión, estatégicos, tácticos, insumos, productos y resultado.</t>
        </r>
      </text>
    </comment>
    <comment ref="B21" authorId="0" shapeId="0" xr:uid="{00000000-0006-0000-0000-00000C000000}">
      <text>
        <r>
          <rPr>
            <sz val="9"/>
            <color indexed="81"/>
            <rFont val="Tahoma"/>
            <family val="2"/>
          </rPr>
          <t>pretende identificar a mayor detalle el contexto donde se realiza la medición del indicador; diligencie en el campo:</t>
        </r>
      </text>
    </comment>
    <comment ref="B23" authorId="1" shapeId="0" xr:uid="{00000000-0006-0000-0000-00000D000000}">
      <text>
        <r>
          <rPr>
            <sz val="9"/>
            <color indexed="81"/>
            <rFont val="Tahoma"/>
            <family val="2"/>
          </rPr>
          <t xml:space="preserve">Diligencie el nombre y vigencia del Plan, el código y nombre del eje, componente y programa, al cual pertenece o se asocia el indicador, escribiéndose tal cual aparece en el Plan vigente. </t>
        </r>
      </text>
    </comment>
    <comment ref="B27" authorId="1" shapeId="0" xr:uid="{00000000-0006-0000-0000-00000E000000}">
      <text>
        <r>
          <rPr>
            <sz val="9"/>
            <color indexed="81"/>
            <rFont val="Tahoma"/>
            <family val="2"/>
          </rPr>
          <t>Diligencie considerando el Modelo de operación por procesos de la Entidad, Macroproceso, Proceso, Subproceso y Procedimiento, tal cual se encuentra en el Modelo de operación por procesos vigente. independientemente de la respuesta asignada en el campo “Indicador asociado a”.</t>
        </r>
      </text>
    </comment>
    <comment ref="B31" authorId="1" shapeId="0" xr:uid="{00000000-0006-0000-0000-00000F000000}">
      <text>
        <r>
          <rPr>
            <sz val="9"/>
            <color indexed="81"/>
            <rFont val="Tahoma"/>
            <family val="2"/>
          </rPr>
          <t>Si el indicador corresponde a la medición de un Trámite o Servicio, sdiligencie el nombre, el tiempo máximo de respuesta legal y el documento normativo específico que lo regula.</t>
        </r>
      </text>
    </comment>
    <comment ref="B34" authorId="1" shapeId="0" xr:uid="{00000000-0006-0000-0000-000010000000}">
      <text>
        <r>
          <rPr>
            <sz val="9"/>
            <color indexed="81"/>
            <rFont val="Tahoma"/>
            <family val="2"/>
          </rPr>
          <t>Si el indicador no se encuentra asociado a las anteriores categorías, se diligencia el nombre y la vigencia del plan, programa o documento, que está asociado, por ejemplo: Plan Sectorial, Plan de Ordenamiento Territorial, etc.</t>
        </r>
      </text>
    </comment>
    <comment ref="B35" authorId="0" shapeId="0" xr:uid="{00000000-0006-0000-0000-000011000000}">
      <text>
        <r>
          <rPr>
            <sz val="9"/>
            <color indexed="81"/>
            <rFont val="Tahoma"/>
            <family val="2"/>
          </rPr>
          <t xml:space="preserve">El diligenciamiento de los metadatos del indicador busca registrar los conceptos, definiciones, clasificaciones, metodologías, procedimientos y fuentes de información, que facilitan la comprensión del cálculo del indicador, de tal modo, que haya en la Entidad una estandarización de tales atributos relevantes para la compresión de los indicadores.  </t>
        </r>
      </text>
    </comment>
    <comment ref="B37" authorId="2" shapeId="0" xr:uid="{00000000-0006-0000-0000-000012000000}">
      <text>
        <r>
          <rPr>
            <sz val="9"/>
            <color indexed="81"/>
            <rFont val="Tahoma"/>
            <family val="2"/>
          </rPr>
          <t>Se diligencia la expresión verbal, precisa y concreta que identifica el indicador.</t>
        </r>
      </text>
    </comment>
    <comment ref="B38" authorId="2" shapeId="0" xr:uid="{00000000-0006-0000-0000-000013000000}">
      <text>
        <r>
          <rPr>
            <sz val="9"/>
            <color indexed="81"/>
            <rFont val="Tahoma"/>
            <family val="2"/>
          </rPr>
          <t xml:space="preserve">Se especifican el término abreviado que representa el nombre del indicador. De ser complejo o no ser posible, se diligencia no aplica. </t>
        </r>
      </text>
    </comment>
    <comment ref="B39" authorId="2" shapeId="0" xr:uid="{00000000-0006-0000-0000-000014000000}">
      <text>
        <r>
          <rPr>
            <sz val="9"/>
            <color indexed="81"/>
            <rFont val="Tahoma"/>
            <family val="2"/>
          </rPr>
          <t xml:space="preserve">Se diligencia la explicación conceptual de cada uno de los términos utilizados en el indicador. </t>
        </r>
      </text>
    </comment>
    <comment ref="B40" authorId="2" shapeId="0" xr:uid="{00000000-0006-0000-0000-000015000000}">
      <text>
        <r>
          <rPr>
            <sz val="9"/>
            <color indexed="81"/>
            <rFont val="Tahoma"/>
            <family val="2"/>
          </rPr>
          <t>Se diligencia el propósito que se persigue con la medición del indicador, es decir, la finalidad e importancia del indicador.</t>
        </r>
      </text>
    </comment>
    <comment ref="B41" authorId="2" shapeId="0" xr:uid="{00000000-0006-0000-0000-000016000000}">
      <text>
        <r>
          <rPr>
            <sz val="9"/>
            <color indexed="81"/>
            <rFont val="Tahoma"/>
            <family val="2"/>
          </rPr>
          <t xml:space="preserve">Se registra una explicación técnica sobre los pasos que se deben realizar para la obtención de los datos y del cálculo del indicador.
</t>
        </r>
      </text>
    </comment>
    <comment ref="B42" authorId="2" shapeId="0" xr:uid="{00000000-0006-0000-0000-000017000000}">
      <text>
        <r>
          <rPr>
            <sz val="9"/>
            <color indexed="81"/>
            <rFont val="Tahoma"/>
            <family val="2"/>
          </rPr>
          <t xml:space="preserve">Se diligencian los intervalos o límites de calificación que se toman como referente para categorizar el nivel de cumplimiento del indicador frente a la meta. Entre las calificaciones se encuentran cumplimiento: satisfactorio, medio, crítico </t>
        </r>
      </text>
    </comment>
    <comment ref="B43" authorId="2" shapeId="0" xr:uid="{00000000-0006-0000-0000-000018000000}">
      <text>
        <r>
          <rPr>
            <sz val="9"/>
            <color indexed="81"/>
            <rFont val="Tahoma"/>
            <family val="2"/>
          </rPr>
          <t>se diligencia el parámetro de referencia para la medición, de acuerdo con la(s) variable(s) establecidas, ejemplo: porcentaje, número, kilo, grados, etc.</t>
        </r>
      </text>
    </comment>
    <comment ref="B44" authorId="2" shapeId="0" xr:uid="{00000000-0006-0000-0000-000019000000}">
      <text>
        <r>
          <rPr>
            <sz val="9"/>
            <color indexed="81"/>
            <rFont val="Tahoma"/>
            <family val="2"/>
          </rPr>
          <t>Se diligencia la expresión matemática mediante la cual se calcula el indicador. La fórmula se debe presentar con siglas claras, donde en lo posible den cuenta del nombre del indicador.</t>
        </r>
        <r>
          <rPr>
            <b/>
            <sz val="9"/>
            <color indexed="81"/>
            <rFont val="Tahoma"/>
            <family val="2"/>
          </rPr>
          <t xml:space="preserve">
</t>
        </r>
      </text>
    </comment>
    <comment ref="B45" authorId="2" shapeId="0" xr:uid="{00000000-0006-0000-0000-00001A000000}">
      <text>
        <r>
          <rPr>
            <sz val="9"/>
            <color indexed="81"/>
            <rFont val="Tahoma"/>
            <family val="2"/>
          </rPr>
          <t xml:space="preserve">Diligenciar la descripción de cada variable de la fórmula. Se especifica claramente cada una de las variables con su respectiva sigla. </t>
        </r>
      </text>
    </comment>
    <comment ref="B47" authorId="2" shapeId="0" xr:uid="{00000000-0006-0000-0000-00001B000000}">
      <text>
        <r>
          <rPr>
            <sz val="9"/>
            <color indexed="81"/>
            <rFont val="Tahoma"/>
            <family val="2"/>
          </rPr>
          <t>Se diligencia los valores, intervalos o límites de calificación que se toman como referente ya sea a nivel nacional o internacional, que permite  hacer comparativos y análisis de los resultados del indicador. De no ser posible obtener estos valores se diligencia “No Aplica”</t>
        </r>
        <r>
          <rPr>
            <b/>
            <sz val="9"/>
            <color indexed="81"/>
            <rFont val="Tahoma"/>
            <family val="2"/>
          </rPr>
          <t xml:space="preserve">
</t>
        </r>
      </text>
    </comment>
    <comment ref="B48" authorId="2" shapeId="0" xr:uid="{00000000-0006-0000-0000-00001C000000}">
      <text>
        <r>
          <rPr>
            <sz val="9"/>
            <color indexed="81"/>
            <rFont val="Tahoma"/>
            <family val="2"/>
          </rPr>
          <t>Se diligencia si el indicador posee desagregaciones temáticas, entre las que se encuentran: la escolaridad, ingresos, áreas geográficas, la edad, sexo, raza, etnicidad, tipo de hogar. De no obtener esta desagregación se diligencia  “No Aplica”.</t>
        </r>
      </text>
    </comment>
    <comment ref="B49" authorId="2" shapeId="0" xr:uid="{00000000-0006-0000-0000-00001D000000}">
      <text>
        <r>
          <rPr>
            <sz val="9"/>
            <color indexed="81"/>
            <rFont val="Tahoma"/>
            <family val="2"/>
          </rPr>
          <t>Se registra si el indicador posee desagregaciones a nivel geográfico, por ejemplo: nacional, departamentales, municipal, comunas y barrios. De no obtener esta desagregación se diligencia  “No Aplica”.</t>
        </r>
      </text>
    </comment>
    <comment ref="B50" authorId="2" shapeId="0" xr:uid="{00000000-0006-0000-0000-00001E000000}">
      <text>
        <r>
          <rPr>
            <sz val="9"/>
            <color indexed="81"/>
            <rFont val="Tahoma"/>
            <family val="2"/>
          </rPr>
          <t xml:space="preserve">Diligenciar el valor inicial del indicador antes de empezar a ejecutar acciones para su cambio o modificación, especificando el tiempo o periodo de dicha medición. </t>
        </r>
      </text>
    </comment>
    <comment ref="B51" authorId="2" shapeId="0" xr:uid="{00000000-0006-0000-0000-00001F000000}">
      <text>
        <r>
          <rPr>
            <sz val="9"/>
            <color indexed="81"/>
            <rFont val="Tahoma"/>
            <family val="2"/>
          </rPr>
          <t>Se diligencia la frecuencia con que se recolecta la información. Esta se registra teniendo en cuenta la disponibilidad de los datos, la necesidad de seguimiento, la complejidad del indicador.</t>
        </r>
      </text>
    </comment>
    <comment ref="B52" authorId="2" shapeId="0" xr:uid="{00000000-0006-0000-0000-000020000000}">
      <text>
        <r>
          <rPr>
            <sz val="9"/>
            <color indexed="81"/>
            <rFont val="Tahoma"/>
            <family val="2"/>
          </rPr>
          <t>Diligenciar el nombre de los organismos encargados de la producción y/o suministro de la información que se utiliza para la construcción del indicador y operación estadística que produce la fuente.</t>
        </r>
      </text>
    </comment>
    <comment ref="B53" authorId="2" shapeId="0" xr:uid="{00000000-0006-0000-0000-000021000000}">
      <text>
        <r>
          <rPr>
            <sz val="9"/>
            <color indexed="81"/>
            <rFont val="Tahoma"/>
            <family val="2"/>
          </rPr>
          <t>Se diligencia el organismo  encargado de la elaboración del indicador.</t>
        </r>
      </text>
    </comment>
    <comment ref="B54" authorId="2" shapeId="0" xr:uid="{00000000-0006-0000-0000-000022000000}">
      <text>
        <r>
          <rPr>
            <sz val="9"/>
            <color indexed="81"/>
            <rFont val="Tahoma"/>
            <family val="2"/>
          </rPr>
          <t>Se diligencia las reflexiones o recomendaciones que se consideren pertinentes para la conceptualización y comprensión del indicador además de señalar la bibliografía de referencia o documentos utilizados para a elaboración de conceptos.</t>
        </r>
        <r>
          <rPr>
            <b/>
            <sz val="9"/>
            <color indexed="81"/>
            <rFont val="Tahoma"/>
            <family val="2"/>
          </rPr>
          <t xml:space="preserve">
</t>
        </r>
      </text>
    </comment>
    <comment ref="B55" authorId="2" shapeId="0" xr:uid="{00000000-0006-0000-0000-000023000000}">
      <text>
        <r>
          <rPr>
            <sz val="9"/>
            <color indexed="81"/>
            <rFont val="Tahoma"/>
            <family val="2"/>
          </rPr>
          <t>Se diligencia la fecha en que formula el indicador.</t>
        </r>
      </text>
    </comment>
    <comment ref="H55" authorId="2" shapeId="0" xr:uid="{00000000-0006-0000-0000-000024000000}">
      <text>
        <r>
          <rPr>
            <sz val="9"/>
            <color indexed="81"/>
            <rFont val="Tahoma"/>
            <family val="2"/>
          </rPr>
          <t>Se diligencia la fecha en la se realizan ajustes o modificaciones a la ficha.</t>
        </r>
      </text>
    </comment>
  </commentList>
</comments>
</file>

<file path=xl/sharedStrings.xml><?xml version="1.0" encoding="utf-8"?>
<sst xmlns="http://schemas.openxmlformats.org/spreadsheetml/2006/main" count="176" uniqueCount="137">
  <si>
    <t xml:space="preserve">1. IDENTIFICACIÓN </t>
  </si>
  <si>
    <t>Indicador asociado a:</t>
  </si>
  <si>
    <t>Código del Indicador</t>
  </si>
  <si>
    <t>Plan de desarrollo</t>
  </si>
  <si>
    <t>Procesos</t>
  </si>
  <si>
    <t>Trámites y servicios</t>
  </si>
  <si>
    <t xml:space="preserve">Descripción </t>
  </si>
  <si>
    <t>Nombre y vigencia :</t>
  </si>
  <si>
    <t>Eje:</t>
  </si>
  <si>
    <t xml:space="preserve">Componente: </t>
  </si>
  <si>
    <t>Programa:</t>
  </si>
  <si>
    <t>Macroproceso:</t>
  </si>
  <si>
    <t>Proceso:</t>
  </si>
  <si>
    <t>Subproceso:</t>
  </si>
  <si>
    <t>Procedimiento (Código):</t>
  </si>
  <si>
    <t>Nombre del Tramite o Servicio:</t>
  </si>
  <si>
    <t>Tiempo máximo de respuesta legal:</t>
  </si>
  <si>
    <t>Normatividad que regula el tiempo de respuesta:</t>
  </si>
  <si>
    <t>2. METADATO DEL INDICADOR</t>
  </si>
  <si>
    <t>Componente</t>
  </si>
  <si>
    <t>Descripción</t>
  </si>
  <si>
    <t>Nombre del Indicador</t>
  </si>
  <si>
    <t>Sigla o abreviatura*</t>
  </si>
  <si>
    <t>Objetivo del Indicador</t>
  </si>
  <si>
    <t>Método de Medición</t>
  </si>
  <si>
    <t>Rangos de Cumplimiento</t>
  </si>
  <si>
    <t>Unidad de Medida</t>
  </si>
  <si>
    <t>Formula</t>
  </si>
  <si>
    <t>Definición de Variables de la Formula</t>
  </si>
  <si>
    <t>Valores de Referencia*</t>
  </si>
  <si>
    <t>Desagregación temática*</t>
  </si>
  <si>
    <t>Desagregación geográfica*</t>
  </si>
  <si>
    <t xml:space="preserve">Línea de Base </t>
  </si>
  <si>
    <t>Fuente de los Datos</t>
  </si>
  <si>
    <t xml:space="preserve">Responsable </t>
  </si>
  <si>
    <t>Observaciones</t>
  </si>
  <si>
    <t>Fecha de elaboración de la Ficha  Técnica</t>
  </si>
  <si>
    <t>Fecha de actualización de la Ficha  Técnica</t>
  </si>
  <si>
    <t>* Si aplica</t>
  </si>
  <si>
    <t>Nombre del Tramite o Servicio</t>
  </si>
  <si>
    <t>Otro ¿cual?</t>
  </si>
  <si>
    <t>Otro ¿Cuál?</t>
  </si>
  <si>
    <t>Eficiencia</t>
  </si>
  <si>
    <t>Eficacia</t>
  </si>
  <si>
    <t>Efectividad</t>
  </si>
  <si>
    <t>Vigencia 
(Año del seguiminto)</t>
  </si>
  <si>
    <t>Análisis y Observaciones</t>
  </si>
  <si>
    <t>% de Cumplimiento de la meta</t>
  </si>
  <si>
    <t>Días máximo</t>
  </si>
  <si>
    <t>Promedio periodo</t>
  </si>
  <si>
    <t>Tipo de Indicador</t>
  </si>
  <si>
    <t>Meta según Periodicidad de medición</t>
  </si>
  <si>
    <t>Resultado del Indicador</t>
  </si>
  <si>
    <t>verde</t>
  </si>
  <si>
    <t>amarillo</t>
  </si>
  <si>
    <t>Cumplimiento en la atención</t>
  </si>
  <si>
    <t>Cumplimiento frente al tiempo legal</t>
  </si>
  <si>
    <t>Vigencia anterior</t>
  </si>
  <si>
    <t>TOTAL</t>
  </si>
  <si>
    <t>Enero</t>
  </si>
  <si>
    <t>Febrero</t>
  </si>
  <si>
    <t>Marzo</t>
  </si>
  <si>
    <t>Abril</t>
  </si>
  <si>
    <t>Mayo</t>
  </si>
  <si>
    <t>Junio</t>
  </si>
  <si>
    <t>Julio</t>
  </si>
  <si>
    <t>Agosto</t>
  </si>
  <si>
    <t>Septiembre</t>
  </si>
  <si>
    <t>Octubre</t>
  </si>
  <si>
    <t>Noviembre</t>
  </si>
  <si>
    <t>Diciembre</t>
  </si>
  <si>
    <t>Vigencia</t>
  </si>
  <si>
    <t>Mejora</t>
  </si>
  <si>
    <t>Periodicidad de  medición (Mes/trimestre/Semestre/Anual)</t>
  </si>
  <si>
    <t>Periodicidad de la medición</t>
  </si>
  <si>
    <t>Solicitudes
Radicadas</t>
  </si>
  <si>
    <t>Total por atender (V2)</t>
  </si>
  <si>
    <t>Solicitudes
atendidas (V1)</t>
  </si>
  <si>
    <t>Solicitudes pendientes por atender</t>
  </si>
  <si>
    <t>Suma total días de respuesta de las solicitudes (V3)</t>
  </si>
  <si>
    <t>Días promedio respuesta
(V3/V1)</t>
  </si>
  <si>
    <t>Plan de Desarrollo Municipal</t>
  </si>
  <si>
    <t>Modelo de operación por procesos</t>
  </si>
  <si>
    <t>Tramites y Servicios</t>
  </si>
  <si>
    <t>Otro</t>
  </si>
  <si>
    <t>Rojo</t>
  </si>
  <si>
    <t>% Cumplimiento</t>
  </si>
  <si>
    <t>% Atención del T o S</t>
  </si>
  <si>
    <t>Tiempo máximo de respuesta legal</t>
  </si>
  <si>
    <t>Análisis y observaciones</t>
  </si>
  <si>
    <t>70% y 90%</t>
  </si>
  <si>
    <t xml:space="preserve">&gt; </t>
  </si>
  <si>
    <t xml:space="preserve">entre </t>
  </si>
  <si>
    <t>&lt;</t>
  </si>
  <si>
    <t>Definiciones y conceptos</t>
  </si>
  <si>
    <t>Nombre del indicador</t>
  </si>
  <si>
    <t>Periodicidad de  medición (Mes/Trimestre/Semestre/Año)</t>
  </si>
  <si>
    <t>X</t>
  </si>
  <si>
    <t>Cali Progresa Contigo, 2016 – 2019</t>
  </si>
  <si>
    <t>Porcentaje</t>
  </si>
  <si>
    <t>22/Marz/2018</t>
  </si>
  <si>
    <t>Cumplimiento satisfactorio &gt; 90%
Cumplimiento Medio Entre 70% y 90%
Cumplimiento Critico &lt; 70%</t>
  </si>
  <si>
    <t>PSAPAC</t>
  </si>
  <si>
    <t>PSAPAC=(V1/V2)*100</t>
  </si>
  <si>
    <t>V1=Numero de  solicitudes de  asignación  y modificación del PAC(Plan Anual de Caja) de las dependencias de la administración  central y concejo de cali oportunamente  atendidas</t>
  </si>
  <si>
    <t>V2=Número total  de solicitudes de  asignación  y modificación del PAC(Plan Anual de Caja) de las dependencias de la administración central y Concejo de Cali  radicadas</t>
  </si>
  <si>
    <t>No.5 Cali Participativa y Bien Gobernada</t>
  </si>
  <si>
    <t>5.1 Gerencia Pública basada en resultados y la defensa de lo público</t>
  </si>
  <si>
    <t>5.1.1 Finanzas públicas sostenibles</t>
  </si>
  <si>
    <t>Mensual</t>
  </si>
  <si>
    <t>V1= Numero de  solicitudes de  asignación  y modificación del PAC(Plan Anual de Caja) de las dependencias de la administración  central y concejo de cali oportunamente  atendidas</t>
  </si>
  <si>
    <t>V2=  Número total  de solicitudes de  asignación  y modificación del PAC(Plan Anual de Caja) de las dependencias de la administración central y Concejo de Cali  radicadas</t>
  </si>
  <si>
    <t>MAHP03.02.01.18.P02</t>
  </si>
  <si>
    <t>Porcentaje de solicitudes de  asignación  y modificación del PAC(Plan Anual de Caja) de las dependencias de la administración  central y concejo de cali oportunamente atendidas.</t>
  </si>
  <si>
    <t>Medir la oportunidad en la atención  a las solicitudes de  asignación y modificación de PAC(Plan Anual de Caja) procedentes de las diferentes dependencias de la Administración Central y Concejo de Cali.</t>
  </si>
  <si>
    <t>No aplica</t>
  </si>
  <si>
    <t>Ninguna</t>
  </si>
  <si>
    <t>Departamento Administrativo de Hacienda/Subdirección de Tesorería/Subproceso de Administración Financiera/Jorge Horacio zuluaga</t>
  </si>
  <si>
    <t>Departamento Administrativo de Hacienda/Subdirección de Tesorería/Subproceso de Administración Financiera/Archivo en Excel</t>
  </si>
  <si>
    <t>Gestión de Hacienda Pública MAHP03</t>
  </si>
  <si>
    <t>Administración de Tesorería MAHP03.02</t>
  </si>
  <si>
    <t>Administración de Financiera MAHP03.02.01</t>
  </si>
  <si>
    <t>Se contabilizan las solicitudes mediante oficio atendidas en el sistema SAP y el total de las remitidas por las Dependencias, y se calcula mediante una división el porcentaje requerido.</t>
  </si>
  <si>
    <t>La asignación y modificación del plan anualizado de caja es una de las funciones de la Subdireccion de Tesorería para asignar los recursos a las Dependencias de la Administración, esta asignación se realiza mediante el  istema de Gestión Administrativa  Financiera Territorial - SGAFT -SAP de acuerdo con los establecido en el Decreto que aprueba en Plan Anualizado de Caja y el presupuesto aprobado, y el Acuerdo 17 de 1996 y Decreto 568 de 1996.</t>
  </si>
  <si>
    <t>satisfactorio</t>
  </si>
  <si>
    <t>medio</t>
  </si>
  <si>
    <t>critico</t>
  </si>
  <si>
    <t>98% vigencia 2017</t>
  </si>
  <si>
    <t>Las solicitudes que han sido negadas (mediante oficio orfeo), se ha presentado por errores en los datos maestros,(posición presupuestal, fondo, area funcional, mes), o el inadecuado diligenciamiento en el formato de solicitud Plan Anual Mensualizado de Caja-PAC en general.</t>
  </si>
  <si>
    <t>El 98%  de las respuestas a las solicitudes de Asignación y modificación de PAC(Plan Anual de Caja) han sido eficientes, en un termino menor a 3 días.</t>
  </si>
  <si>
    <t>El 97%  de las respuestas a las solicitudes de Asignación y modificación de PAC(Plan Anual de Caja) han sido eficientes, en un termino menor a 3 días.</t>
  </si>
  <si>
    <t>El 99%  de las respuestas a las solicitudes de Asignación y modificación de PAC(Plan Anual de Caja) han sido eficientes, en un termino menor a 3 días.</t>
  </si>
  <si>
    <t>El 90%  de las respuestas a las solicitudes de Asignación y modificación de PAC(Plan Anual de Caja) han sido eficientes, en un termino menor a 3 días.</t>
  </si>
  <si>
    <t>El 100%  de las respuestas a las solicitudes de Asignación y modificación de PAC(Plan Anual de Caja) han sido eficientes, en un termino menor o o igual 3 días.</t>
  </si>
  <si>
    <r>
      <t>Los datos para los meses de noviembre y Diciembre no corresponden a la realidad, ya que es un promediio</t>
    </r>
    <r>
      <rPr>
        <sz val="8"/>
        <color theme="0"/>
        <rFont val="Arial"/>
        <family val="2"/>
      </rPr>
      <t>n</t>
    </r>
    <r>
      <rPr>
        <sz val="8"/>
        <color theme="1"/>
        <rFont val="Arial"/>
        <family val="2"/>
      </rPr>
      <t xml:space="preserve"> de los años 2015 - 2018</t>
    </r>
  </si>
  <si>
    <t>MAHP03.02.18.FT06</t>
  </si>
  <si>
    <t>Octubre - Diciembre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</si>
</sst>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_(* #,##0.00_);_(* \(#,##0.00\);_(* &quot;-&quot;??_);_(@_)"/>
    <numFmt numFmtId="165" formatCode="_-* #,##0.00\ &quot;€&quot;_-;\-* #,##0.00\ &quot;€&quot;_-;_-* &quot;-&quot;??\ &quot;€&quot;_-;_-@_-"/>
    <numFmt numFmtId="166" formatCode="0.0%"/>
    <numFmt numFmtId="167" formatCode="0.0"/>
  </numFmts>
  <fonts count="32" x14ac:knownFonts="1">
    <font>
      <sz val="11"/>
      <color theme="1"/>
      <name val="Calibri"/>
      <family val="2"/>
      <scheme val="minor"/>
    </font>
    <font>
      <sz val="11"/>
      <color theme="1"/>
      <name val="Arial"/>
      <family val="2"/>
    </font>
    <font>
      <b/>
      <sz val="16"/>
      <color theme="0"/>
      <name val="Arial"/>
      <family val="2"/>
    </font>
    <font>
      <b/>
      <sz val="11"/>
      <color theme="0"/>
      <name val="Arial"/>
      <family val="2"/>
    </font>
    <font>
      <b/>
      <sz val="13"/>
      <color theme="1"/>
      <name val="Arial"/>
      <family val="2"/>
    </font>
    <font>
      <b/>
      <sz val="11"/>
      <name val="Arial"/>
      <family val="2"/>
    </font>
    <font>
      <b/>
      <sz val="11"/>
      <color theme="1"/>
      <name val="Arial"/>
      <family val="2"/>
    </font>
    <font>
      <sz val="11"/>
      <name val="Arial"/>
      <family val="2"/>
    </font>
    <font>
      <b/>
      <sz val="12"/>
      <color theme="1"/>
      <name val="Calibri"/>
      <family val="2"/>
      <scheme val="minor"/>
    </font>
    <font>
      <sz val="9"/>
      <color indexed="81"/>
      <name val="Tahoma"/>
      <family val="2"/>
    </font>
    <font>
      <b/>
      <sz val="9"/>
      <color indexed="81"/>
      <name val="Tahoma"/>
      <family val="2"/>
    </font>
    <font>
      <sz val="11"/>
      <color theme="1"/>
      <name val="Calibri"/>
      <family val="2"/>
      <scheme val="minor"/>
    </font>
    <font>
      <b/>
      <sz val="12"/>
      <color theme="0"/>
      <name val="Arial"/>
      <family val="2"/>
    </font>
    <font>
      <b/>
      <sz val="14"/>
      <color theme="1"/>
      <name val="Arial"/>
      <family val="2"/>
    </font>
    <font>
      <sz val="11"/>
      <color indexed="8"/>
      <name val="Calibri"/>
      <family val="2"/>
    </font>
    <font>
      <b/>
      <sz val="9"/>
      <name val="Arial"/>
      <family val="2"/>
    </font>
    <font>
      <sz val="10"/>
      <color indexed="8"/>
      <name val="Tahoma"/>
      <family val="2"/>
    </font>
    <font>
      <sz val="10"/>
      <name val="Arial"/>
      <family val="2"/>
    </font>
    <font>
      <sz val="10"/>
      <color theme="1"/>
      <name val="Tahoma"/>
      <family val="2"/>
    </font>
    <font>
      <b/>
      <sz val="14"/>
      <color theme="1"/>
      <name val="Calibri"/>
      <family val="2"/>
      <scheme val="minor"/>
    </font>
    <font>
      <sz val="10"/>
      <color theme="1"/>
      <name val="Trebuchet MS"/>
      <family val="2"/>
    </font>
    <font>
      <sz val="10"/>
      <color theme="1"/>
      <name val="Arial"/>
      <family val="2"/>
    </font>
    <font>
      <sz val="14"/>
      <name val="Calibri"/>
      <family val="2"/>
      <scheme val="minor"/>
    </font>
    <font>
      <b/>
      <sz val="10"/>
      <color theme="1"/>
      <name val="Arial"/>
      <family val="2"/>
    </font>
    <font>
      <b/>
      <sz val="10"/>
      <name val="Arial"/>
      <family val="2"/>
    </font>
    <font>
      <b/>
      <sz val="10"/>
      <color theme="1"/>
      <name val="Trebuchet MS"/>
      <family val="2"/>
    </font>
    <font>
      <b/>
      <sz val="14"/>
      <name val="Calibri"/>
      <family val="2"/>
      <scheme val="minor"/>
    </font>
    <font>
      <sz val="11"/>
      <color theme="0"/>
      <name val="Calibri"/>
      <family val="2"/>
      <scheme val="minor"/>
    </font>
    <font>
      <sz val="11"/>
      <name val="Calibri"/>
      <family val="2"/>
      <scheme val="minor"/>
    </font>
    <font>
      <b/>
      <sz val="12"/>
      <color theme="1"/>
      <name val="Arial"/>
      <family val="2"/>
    </font>
    <font>
      <sz val="8"/>
      <color theme="1"/>
      <name val="Arial"/>
      <family val="2"/>
    </font>
    <font>
      <sz val="8"/>
      <color theme="0"/>
      <name val="Arial"/>
      <family val="2"/>
    </font>
  </fonts>
  <fills count="13">
    <fill>
      <patternFill patternType="none"/>
    </fill>
    <fill>
      <patternFill patternType="gray125"/>
    </fill>
    <fill>
      <patternFill patternType="solid">
        <fgColor theme="0"/>
        <bgColor indexed="64"/>
      </patternFill>
    </fill>
    <fill>
      <patternFill patternType="solid">
        <fgColor theme="5"/>
        <bgColor indexed="64"/>
      </patternFill>
    </fill>
    <fill>
      <patternFill patternType="solid">
        <fgColor theme="4"/>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indexed="9"/>
        <bgColor indexed="64"/>
      </patternFill>
    </fill>
    <fill>
      <patternFill patternType="solid">
        <fgColor rgb="FFFFFF00"/>
        <bgColor indexed="64"/>
      </patternFill>
    </fill>
    <fill>
      <patternFill patternType="solid">
        <fgColor rgb="FFFF0000"/>
        <bgColor indexed="64"/>
      </patternFill>
    </fill>
    <fill>
      <patternFill patternType="solid">
        <fgColor rgb="FF92D050"/>
        <bgColor indexed="64"/>
      </patternFill>
    </fill>
    <fill>
      <patternFill patternType="solid">
        <fgColor rgb="FF00B0F0"/>
        <bgColor indexed="64"/>
      </patternFill>
    </fill>
  </fills>
  <borders count="55">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bottom style="thin">
        <color indexed="64"/>
      </bottom>
      <diagonal/>
    </border>
    <border>
      <left/>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right style="medium">
        <color indexed="64"/>
      </right>
      <top/>
      <bottom style="thin">
        <color indexed="64"/>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hair">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style="thin">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style="hair">
        <color indexed="64"/>
      </left>
      <right style="hair">
        <color indexed="64"/>
      </right>
      <top/>
      <bottom style="hair">
        <color indexed="64"/>
      </bottom>
      <diagonal/>
    </border>
    <border>
      <left style="thin">
        <color indexed="64"/>
      </left>
      <right style="thin">
        <color indexed="64"/>
      </right>
      <top style="thin">
        <color indexed="64"/>
      </top>
      <bottom/>
      <diagonal/>
    </border>
    <border>
      <left style="hair">
        <color indexed="64"/>
      </left>
      <right style="hair">
        <color indexed="64"/>
      </right>
      <top/>
      <bottom/>
      <diagonal/>
    </border>
    <border>
      <left style="hair">
        <color indexed="64"/>
      </left>
      <right style="hair">
        <color indexed="64"/>
      </right>
      <top style="hair">
        <color indexed="64"/>
      </top>
      <bottom/>
      <diagonal/>
    </border>
  </borders>
  <cellStyleXfs count="13">
    <xf numFmtId="0" fontId="0" fillId="0" borderId="0"/>
    <xf numFmtId="9" fontId="11" fillId="0" borderId="0" applyFont="0" applyFill="0" applyBorder="0" applyAlignment="0" applyProtection="0"/>
    <xf numFmtId="0" fontId="14" fillId="0" borderId="0"/>
    <xf numFmtId="43" fontId="11" fillId="0" borderId="0" applyFont="0" applyFill="0" applyBorder="0" applyAlignment="0" applyProtection="0"/>
    <xf numFmtId="165" fontId="16" fillId="0" borderId="0" applyFont="0" applyFill="0" applyBorder="0" applyAlignment="0" applyProtection="0"/>
    <xf numFmtId="0" fontId="17" fillId="0" borderId="0"/>
    <xf numFmtId="0" fontId="11" fillId="0" borderId="0"/>
    <xf numFmtId="0" fontId="18" fillId="0" borderId="0"/>
    <xf numFmtId="0" fontId="17" fillId="0" borderId="0"/>
    <xf numFmtId="9" fontId="14" fillId="0" borderId="0" applyFont="0" applyFill="0" applyBorder="0" applyAlignment="0" applyProtection="0"/>
    <xf numFmtId="9" fontId="14" fillId="0" borderId="0" applyFill="0" applyBorder="0" applyAlignment="0" applyProtection="0"/>
    <xf numFmtId="9" fontId="16" fillId="0" borderId="0" applyFont="0" applyFill="0" applyBorder="0" applyAlignment="0" applyProtection="0"/>
    <xf numFmtId="164" fontId="11" fillId="0" borderId="0" applyFont="0" applyFill="0" applyBorder="0" applyAlignment="0" applyProtection="0"/>
  </cellStyleXfs>
  <cellXfs count="203">
    <xf numFmtId="0" fontId="0" fillId="0" borderId="0" xfId="0"/>
    <xf numFmtId="0" fontId="0" fillId="0" borderId="0" xfId="0" applyAlignment="1">
      <alignment vertical="center"/>
    </xf>
    <xf numFmtId="0" fontId="1" fillId="2" borderId="1" xfId="0" applyFont="1" applyFill="1" applyBorder="1" applyAlignment="1">
      <alignment vertical="center"/>
    </xf>
    <xf numFmtId="0" fontId="1" fillId="2" borderId="2" xfId="0" applyFont="1" applyFill="1" applyBorder="1" applyAlignment="1">
      <alignment vertical="center"/>
    </xf>
    <xf numFmtId="0" fontId="0" fillId="0" borderId="2" xfId="0" applyBorder="1" applyAlignment="1">
      <alignment vertical="center"/>
    </xf>
    <xf numFmtId="0" fontId="1" fillId="2" borderId="3" xfId="0" applyFont="1" applyFill="1" applyBorder="1" applyAlignment="1">
      <alignment vertical="center"/>
    </xf>
    <xf numFmtId="0" fontId="2" fillId="2" borderId="12" xfId="0" applyFont="1" applyFill="1" applyBorder="1" applyAlignment="1">
      <alignment horizontal="center" vertical="center"/>
    </xf>
    <xf numFmtId="0" fontId="2" fillId="2" borderId="13" xfId="0" applyFont="1" applyFill="1" applyBorder="1" applyAlignment="1">
      <alignment horizontal="center" vertical="center"/>
    </xf>
    <xf numFmtId="0" fontId="2" fillId="2" borderId="0" xfId="0" applyFont="1" applyFill="1" applyBorder="1" applyAlignment="1">
      <alignment horizontal="center" vertical="center"/>
    </xf>
    <xf numFmtId="0" fontId="2" fillId="2" borderId="5" xfId="0" applyFont="1" applyFill="1" applyBorder="1" applyAlignment="1">
      <alignment horizontal="center" vertical="center"/>
    </xf>
    <xf numFmtId="0" fontId="1" fillId="2" borderId="0" xfId="0" applyFont="1" applyFill="1" applyBorder="1" applyAlignment="1">
      <alignment vertical="center"/>
    </xf>
    <xf numFmtId="0" fontId="1" fillId="2" borderId="5" xfId="0" applyFont="1" applyFill="1" applyBorder="1" applyAlignment="1">
      <alignment vertical="center"/>
    </xf>
    <xf numFmtId="0" fontId="1" fillId="5" borderId="14" xfId="0" applyFont="1" applyFill="1" applyBorder="1" applyAlignment="1">
      <alignment horizontal="left" vertical="center"/>
    </xf>
    <xf numFmtId="0" fontId="1" fillId="2" borderId="15" xfId="0" applyFont="1" applyFill="1" applyBorder="1" applyAlignment="1" applyProtection="1">
      <alignment horizontal="center" vertical="center"/>
      <protection locked="0"/>
    </xf>
    <xf numFmtId="0" fontId="0" fillId="0" borderId="0" xfId="0" applyBorder="1" applyAlignment="1">
      <alignment vertical="center"/>
    </xf>
    <xf numFmtId="0" fontId="1" fillId="2" borderId="0" xfId="0" applyFont="1" applyFill="1" applyBorder="1" applyAlignment="1" applyProtection="1">
      <alignment vertical="center"/>
      <protection locked="0"/>
    </xf>
    <xf numFmtId="0" fontId="0" fillId="2" borderId="0" xfId="0" applyFill="1" applyBorder="1" applyAlignment="1">
      <alignment vertical="center"/>
    </xf>
    <xf numFmtId="0" fontId="0" fillId="0" borderId="4" xfId="0" applyBorder="1" applyAlignment="1">
      <alignment vertical="center"/>
    </xf>
    <xf numFmtId="0" fontId="1" fillId="2" borderId="0" xfId="0" applyFont="1" applyFill="1" applyBorder="1" applyAlignment="1" applyProtection="1">
      <alignment horizontal="center" vertical="center"/>
      <protection locked="0"/>
    </xf>
    <xf numFmtId="0" fontId="5" fillId="5" borderId="14" xfId="0" applyFont="1" applyFill="1" applyBorder="1" applyAlignment="1">
      <alignment horizontal="left" vertical="center"/>
    </xf>
    <xf numFmtId="0" fontId="0" fillId="0" borderId="0" xfId="0" applyAlignment="1">
      <alignment horizontal="left" vertical="center"/>
    </xf>
    <xf numFmtId="0" fontId="6" fillId="6" borderId="14" xfId="0" applyFont="1" applyFill="1" applyBorder="1" applyAlignment="1" applyProtection="1">
      <alignment horizontal="center" vertical="center"/>
      <protection locked="0"/>
    </xf>
    <xf numFmtId="0" fontId="6" fillId="5" borderId="14" xfId="0" applyFont="1" applyFill="1" applyBorder="1" applyAlignment="1">
      <alignment vertical="center"/>
    </xf>
    <xf numFmtId="0" fontId="5" fillId="5" borderId="14" xfId="0" applyFont="1" applyFill="1" applyBorder="1" applyAlignment="1">
      <alignment vertical="center"/>
    </xf>
    <xf numFmtId="0" fontId="6" fillId="5" borderId="14" xfId="0" applyFont="1" applyFill="1" applyBorder="1" applyAlignment="1" applyProtection="1">
      <alignment horizontal="left" vertical="center" wrapText="1"/>
    </xf>
    <xf numFmtId="0" fontId="6" fillId="5" borderId="14" xfId="0" applyFont="1" applyFill="1" applyBorder="1" applyAlignment="1" applyProtection="1">
      <alignment vertical="center" wrapText="1"/>
    </xf>
    <xf numFmtId="0" fontId="6" fillId="5" borderId="26" xfId="0" applyFont="1" applyFill="1" applyBorder="1" applyAlignment="1" applyProtection="1">
      <alignment vertical="center" wrapText="1"/>
    </xf>
    <xf numFmtId="0" fontId="6" fillId="5" borderId="32" xfId="0" applyFont="1" applyFill="1" applyBorder="1" applyAlignment="1" applyProtection="1">
      <alignment vertical="center" wrapText="1"/>
    </xf>
    <xf numFmtId="0" fontId="1" fillId="5" borderId="15" xfId="0" applyFont="1" applyFill="1" applyBorder="1" applyAlignment="1">
      <alignment horizontal="left" vertical="center"/>
    </xf>
    <xf numFmtId="0" fontId="1" fillId="0" borderId="0" xfId="0" applyFont="1" applyBorder="1" applyAlignment="1">
      <alignment vertical="center"/>
    </xf>
    <xf numFmtId="0" fontId="0" fillId="0" borderId="0" xfId="0" applyBorder="1"/>
    <xf numFmtId="0" fontId="0" fillId="0" borderId="18" xfId="0" applyBorder="1"/>
    <xf numFmtId="0" fontId="0" fillId="0" borderId="0" xfId="0" applyBorder="1" applyAlignment="1" applyProtection="1">
      <alignment vertical="center"/>
      <protection hidden="1"/>
    </xf>
    <xf numFmtId="0" fontId="0" fillId="0" borderId="0" xfId="0" applyBorder="1" applyAlignment="1"/>
    <xf numFmtId="167" fontId="0" fillId="0" borderId="0" xfId="0" applyNumberFormat="1" applyBorder="1"/>
    <xf numFmtId="0" fontId="0" fillId="0" borderId="0" xfId="0" applyBorder="1" applyAlignment="1" applyProtection="1">
      <alignment horizontal="center" vertical="center"/>
      <protection hidden="1"/>
    </xf>
    <xf numFmtId="0" fontId="0" fillId="0" borderId="0" xfId="0" applyFill="1" applyBorder="1" applyAlignment="1" applyProtection="1">
      <alignment vertical="center"/>
      <protection hidden="1"/>
    </xf>
    <xf numFmtId="0" fontId="27" fillId="2" borderId="0" xfId="0" applyFont="1" applyFill="1" applyAlignment="1">
      <alignment vertical="center"/>
    </xf>
    <xf numFmtId="0" fontId="28" fillId="2" borderId="0" xfId="0" applyFont="1" applyFill="1" applyAlignment="1">
      <alignment vertical="center"/>
    </xf>
    <xf numFmtId="0" fontId="29" fillId="2" borderId="15" xfId="0" applyFont="1" applyFill="1" applyBorder="1" applyAlignment="1" applyProtection="1">
      <alignment horizontal="center" vertical="center"/>
    </xf>
    <xf numFmtId="0" fontId="17" fillId="0" borderId="42" xfId="0" applyFont="1" applyFill="1" applyBorder="1" applyAlignment="1" applyProtection="1">
      <alignment horizontal="center" vertical="center"/>
      <protection hidden="1"/>
    </xf>
    <xf numFmtId="0" fontId="15" fillId="0" borderId="43" xfId="0" applyFont="1" applyFill="1" applyBorder="1" applyAlignment="1" applyProtection="1">
      <alignment vertical="center" wrapText="1"/>
      <protection hidden="1"/>
    </xf>
    <xf numFmtId="0" fontId="15" fillId="0" borderId="43" xfId="0" applyFont="1" applyFill="1" applyBorder="1" applyAlignment="1" applyProtection="1">
      <alignment horizontal="center" vertical="center" wrapText="1"/>
      <protection hidden="1"/>
    </xf>
    <xf numFmtId="0" fontId="0" fillId="0" borderId="44" xfId="0" applyFill="1" applyBorder="1" applyAlignment="1">
      <alignment vertical="center"/>
    </xf>
    <xf numFmtId="0" fontId="0" fillId="0" borderId="0" xfId="0" applyFill="1" applyAlignment="1">
      <alignment vertical="center"/>
    </xf>
    <xf numFmtId="0" fontId="17" fillId="0" borderId="45" xfId="0" applyFont="1" applyFill="1" applyBorder="1" applyAlignment="1" applyProtection="1">
      <alignment horizontal="center" vertical="center"/>
      <protection hidden="1"/>
    </xf>
    <xf numFmtId="3" fontId="21" fillId="7" borderId="46" xfId="0" applyNumberFormat="1" applyFont="1" applyFill="1" applyBorder="1" applyAlignment="1">
      <alignment horizontal="center" vertical="center"/>
    </xf>
    <xf numFmtId="3" fontId="21" fillId="0" borderId="46" xfId="0" applyNumberFormat="1" applyFont="1" applyFill="1" applyBorder="1" applyAlignment="1">
      <alignment horizontal="center" vertical="center"/>
    </xf>
    <xf numFmtId="166" fontId="21" fillId="0" borderId="46" xfId="0" applyNumberFormat="1" applyFont="1" applyBorder="1" applyAlignment="1">
      <alignment horizontal="center" vertical="center" wrapText="1"/>
    </xf>
    <xf numFmtId="0" fontId="22" fillId="0" borderId="46" xfId="0" applyFont="1" applyBorder="1" applyAlignment="1">
      <alignment horizontal="center" vertical="center"/>
    </xf>
    <xf numFmtId="1" fontId="20" fillId="7" borderId="46" xfId="0" applyNumberFormat="1" applyFont="1" applyFill="1" applyBorder="1" applyAlignment="1">
      <alignment horizontal="center" vertical="center"/>
    </xf>
    <xf numFmtId="167" fontId="20" fillId="0" borderId="46" xfId="0" applyNumberFormat="1" applyFont="1" applyFill="1" applyBorder="1" applyAlignment="1">
      <alignment horizontal="center" vertical="center"/>
    </xf>
    <xf numFmtId="0" fontId="21" fillId="0" borderId="46" xfId="0" applyFont="1" applyBorder="1" applyAlignment="1">
      <alignment vertical="center" wrapText="1"/>
    </xf>
    <xf numFmtId="0" fontId="0" fillId="0" borderId="47" xfId="0" applyBorder="1" applyAlignment="1">
      <alignment vertical="center"/>
    </xf>
    <xf numFmtId="0" fontId="21" fillId="0" borderId="46" xfId="0" applyFont="1" applyBorder="1" applyAlignment="1">
      <alignment vertical="center"/>
    </xf>
    <xf numFmtId="0" fontId="24" fillId="8" borderId="48" xfId="0" applyFont="1" applyFill="1" applyBorder="1" applyAlignment="1" applyProtection="1">
      <alignment horizontal="center" vertical="center"/>
      <protection hidden="1"/>
    </xf>
    <xf numFmtId="3" fontId="23" fillId="0" borderId="49" xfId="0" applyNumberFormat="1" applyFont="1" applyFill="1" applyBorder="1" applyAlignment="1">
      <alignment horizontal="center" vertical="center"/>
    </xf>
    <xf numFmtId="166" fontId="23" fillId="0" borderId="49" xfId="0" applyNumberFormat="1" applyFont="1" applyBorder="1" applyAlignment="1">
      <alignment horizontal="center" vertical="center" wrapText="1"/>
    </xf>
    <xf numFmtId="1" fontId="23" fillId="0" borderId="49" xfId="0" applyNumberFormat="1" applyFont="1" applyFill="1" applyBorder="1" applyAlignment="1">
      <alignment horizontal="center" vertical="center"/>
    </xf>
    <xf numFmtId="167" fontId="23" fillId="0" borderId="49" xfId="0" applyNumberFormat="1" applyFont="1" applyFill="1" applyBorder="1" applyAlignment="1">
      <alignment horizontal="center" vertical="center"/>
    </xf>
    <xf numFmtId="0" fontId="17" fillId="0" borderId="49" xfId="0" applyFont="1" applyBorder="1" applyAlignment="1">
      <alignment horizontal="center" vertical="center"/>
    </xf>
    <xf numFmtId="0" fontId="21" fillId="0" borderId="49" xfId="0" applyFont="1" applyBorder="1" applyAlignment="1">
      <alignment vertical="center"/>
    </xf>
    <xf numFmtId="0" fontId="21" fillId="0" borderId="50" xfId="0" applyFont="1" applyBorder="1" applyAlignment="1">
      <alignment vertical="center"/>
    </xf>
    <xf numFmtId="167" fontId="0" fillId="0" borderId="0" xfId="0" applyNumberFormat="1" applyAlignment="1">
      <alignment vertical="center"/>
    </xf>
    <xf numFmtId="0" fontId="24" fillId="8" borderId="0" xfId="0" applyFont="1" applyFill="1" applyBorder="1" applyAlignment="1" applyProtection="1">
      <alignment horizontal="center" vertical="center"/>
      <protection hidden="1"/>
    </xf>
    <xf numFmtId="3" fontId="23" fillId="0" borderId="0" xfId="0" applyNumberFormat="1" applyFont="1" applyFill="1" applyBorder="1" applyAlignment="1">
      <alignment horizontal="center" vertical="center"/>
    </xf>
    <xf numFmtId="0" fontId="26" fillId="0" borderId="0" xfId="0" applyFont="1" applyBorder="1" applyAlignment="1">
      <alignment horizontal="center" vertical="center"/>
    </xf>
    <xf numFmtId="1" fontId="25" fillId="0" borderId="0" xfId="0" applyNumberFormat="1" applyFont="1" applyFill="1" applyBorder="1" applyAlignment="1">
      <alignment horizontal="center" vertical="center"/>
    </xf>
    <xf numFmtId="167" fontId="25" fillId="0" borderId="0" xfId="0" applyNumberFormat="1" applyFont="1" applyFill="1" applyBorder="1" applyAlignment="1">
      <alignment horizontal="center" vertical="center"/>
    </xf>
    <xf numFmtId="0" fontId="22" fillId="0" borderId="0" xfId="0" applyFont="1" applyBorder="1" applyAlignment="1">
      <alignment horizontal="center" vertical="center"/>
    </xf>
    <xf numFmtId="0" fontId="21" fillId="0" borderId="0" xfId="0" applyFont="1" applyBorder="1" applyAlignment="1">
      <alignment vertical="center"/>
    </xf>
    <xf numFmtId="167" fontId="0" fillId="0" borderId="0" xfId="0" applyNumberFormat="1" applyBorder="1" applyAlignment="1">
      <alignment horizontal="center" vertical="center"/>
    </xf>
    <xf numFmtId="0" fontId="0" fillId="0" borderId="0" xfId="0" applyBorder="1" applyAlignment="1">
      <alignment horizontal="center" vertical="center"/>
    </xf>
    <xf numFmtId="0" fontId="0" fillId="0" borderId="0" xfId="0" applyFill="1" applyBorder="1" applyAlignment="1">
      <alignment vertical="center"/>
    </xf>
    <xf numFmtId="167" fontId="0" fillId="0" borderId="0" xfId="0" applyNumberFormat="1" applyBorder="1" applyAlignment="1">
      <alignment vertical="center"/>
    </xf>
    <xf numFmtId="0" fontId="0" fillId="0" borderId="0" xfId="0" applyAlignment="1">
      <alignment horizontal="center" vertical="center"/>
    </xf>
    <xf numFmtId="9" fontId="7" fillId="0" borderId="46" xfId="1" applyFont="1" applyBorder="1" applyAlignment="1">
      <alignment horizontal="center" vertical="center"/>
    </xf>
    <xf numFmtId="0" fontId="7" fillId="0" borderId="46" xfId="0" applyFont="1" applyBorder="1" applyAlignment="1">
      <alignment horizontal="center" vertical="center"/>
    </xf>
    <xf numFmtId="166" fontId="7" fillId="8" borderId="15" xfId="1" applyNumberFormat="1" applyFont="1" applyFill="1" applyBorder="1" applyAlignment="1" applyProtection="1">
      <alignment horizontal="center" vertical="center"/>
      <protection hidden="1"/>
    </xf>
    <xf numFmtId="0" fontId="0" fillId="9" borderId="0" xfId="0" applyFill="1"/>
    <xf numFmtId="0" fontId="0" fillId="11" borderId="0" xfId="0" applyFill="1"/>
    <xf numFmtId="0" fontId="0" fillId="10" borderId="0" xfId="0" applyFill="1"/>
    <xf numFmtId="9" fontId="7" fillId="0" borderId="51" xfId="1" applyFont="1" applyBorder="1" applyAlignment="1">
      <alignment horizontal="center" vertical="center"/>
    </xf>
    <xf numFmtId="9" fontId="7" fillId="8" borderId="38" xfId="1" applyFont="1" applyFill="1" applyBorder="1" applyAlignment="1" applyProtection="1">
      <alignment horizontal="center" vertical="center"/>
      <protection hidden="1"/>
    </xf>
    <xf numFmtId="0" fontId="7" fillId="0" borderId="51" xfId="0" applyFont="1" applyBorder="1" applyAlignment="1">
      <alignment horizontal="center" vertical="center"/>
    </xf>
    <xf numFmtId="0" fontId="15" fillId="6" borderId="15" xfId="2" applyFont="1" applyFill="1" applyBorder="1" applyAlignment="1" applyProtection="1">
      <alignment horizontal="center" vertical="center" wrapText="1"/>
      <protection hidden="1"/>
    </xf>
    <xf numFmtId="0" fontId="15" fillId="6" borderId="15" xfId="0" applyFont="1" applyFill="1" applyBorder="1" applyAlignment="1" applyProtection="1">
      <alignment horizontal="center" vertical="center" wrapText="1"/>
      <protection hidden="1"/>
    </xf>
    <xf numFmtId="0" fontId="15" fillId="6" borderId="39" xfId="0" applyFont="1" applyFill="1" applyBorder="1" applyAlignment="1" applyProtection="1">
      <alignment horizontal="center" vertical="center" wrapText="1"/>
      <protection hidden="1"/>
    </xf>
    <xf numFmtId="0" fontId="15" fillId="6" borderId="40" xfId="2" applyFont="1" applyFill="1" applyBorder="1" applyAlignment="1" applyProtection="1">
      <alignment horizontal="center" vertical="center" wrapText="1"/>
      <protection hidden="1"/>
    </xf>
    <xf numFmtId="0" fontId="15" fillId="6" borderId="40" xfId="0" applyFont="1" applyFill="1" applyBorder="1" applyAlignment="1" applyProtection="1">
      <alignment horizontal="center" vertical="center" wrapText="1"/>
      <protection hidden="1"/>
    </xf>
    <xf numFmtId="0" fontId="15" fillId="6" borderId="41" xfId="2" applyFont="1" applyFill="1" applyBorder="1" applyAlignment="1" applyProtection="1">
      <alignment horizontal="center" vertical="center" wrapText="1"/>
      <protection hidden="1"/>
    </xf>
    <xf numFmtId="0" fontId="21" fillId="0" borderId="46" xfId="0" applyFont="1" applyBorder="1" applyAlignment="1">
      <alignment horizontal="center" vertical="center" wrapText="1"/>
    </xf>
    <xf numFmtId="0" fontId="0" fillId="0" borderId="47" xfId="0" applyBorder="1" applyAlignment="1">
      <alignment horizontal="center" vertical="center"/>
    </xf>
    <xf numFmtId="0" fontId="1" fillId="0" borderId="10" xfId="0" applyFont="1" applyBorder="1" applyAlignment="1" applyProtection="1">
      <alignment horizontal="left" vertical="center" wrapText="1"/>
      <protection locked="0"/>
    </xf>
    <xf numFmtId="0" fontId="1" fillId="0" borderId="11" xfId="0" applyFont="1" applyBorder="1" applyAlignment="1" applyProtection="1">
      <alignment horizontal="left" vertical="center" wrapText="1"/>
      <protection locked="0"/>
    </xf>
    <xf numFmtId="0" fontId="0" fillId="0" borderId="0" xfId="0" applyAlignment="1">
      <alignment horizontal="right"/>
    </xf>
    <xf numFmtId="9" fontId="0" fillId="0" borderId="0" xfId="0" applyNumberFormat="1" applyAlignment="1">
      <alignment horizontal="left" vertical="center"/>
    </xf>
    <xf numFmtId="0" fontId="22" fillId="0" borderId="49" xfId="0" applyFont="1" applyBorder="1" applyAlignment="1">
      <alignment horizontal="center" vertical="center"/>
    </xf>
    <xf numFmtId="1" fontId="7" fillId="0" borderId="51" xfId="12" applyNumberFormat="1" applyFont="1" applyBorder="1" applyAlignment="1">
      <alignment horizontal="center" vertical="center"/>
    </xf>
    <xf numFmtId="3" fontId="1" fillId="0" borderId="46" xfId="0" applyNumberFormat="1" applyFont="1" applyFill="1" applyBorder="1" applyAlignment="1">
      <alignment horizontal="center" vertical="center"/>
    </xf>
    <xf numFmtId="9" fontId="0" fillId="0" borderId="0" xfId="0" applyNumberFormat="1"/>
    <xf numFmtId="166" fontId="30" fillId="0" borderId="52" xfId="1" applyNumberFormat="1" applyFont="1" applyFill="1" applyBorder="1" applyAlignment="1" applyProtection="1">
      <alignment vertical="center" wrapText="1"/>
      <protection hidden="1"/>
    </xf>
    <xf numFmtId="0" fontId="7" fillId="2" borderId="27" xfId="0" applyFont="1" applyFill="1" applyBorder="1" applyAlignment="1" applyProtection="1">
      <alignment horizontal="left" vertical="center" wrapText="1"/>
      <protection locked="0"/>
    </xf>
    <xf numFmtId="0" fontId="7" fillId="2" borderId="10" xfId="0" applyFont="1" applyFill="1" applyBorder="1" applyAlignment="1" applyProtection="1">
      <alignment horizontal="left" vertical="center" wrapText="1"/>
      <protection locked="0"/>
    </xf>
    <xf numFmtId="0" fontId="7" fillId="2" borderId="11" xfId="0" applyFont="1" applyFill="1" applyBorder="1" applyAlignment="1" applyProtection="1">
      <alignment horizontal="left" vertical="center" wrapText="1"/>
      <protection locked="0"/>
    </xf>
    <xf numFmtId="0" fontId="0" fillId="0" borderId="15" xfId="0" applyBorder="1" applyAlignment="1">
      <alignment horizontal="center" vertical="center"/>
    </xf>
    <xf numFmtId="0" fontId="7" fillId="2" borderId="16" xfId="0" applyFont="1" applyFill="1" applyBorder="1" applyAlignment="1">
      <alignment horizontal="center" vertical="center" wrapText="1"/>
    </xf>
    <xf numFmtId="0" fontId="1" fillId="2" borderId="17" xfId="0" applyFont="1" applyFill="1" applyBorder="1" applyAlignment="1">
      <alignment horizontal="center" vertical="center" wrapText="1"/>
    </xf>
    <xf numFmtId="0" fontId="1" fillId="2" borderId="18" xfId="0" applyFont="1" applyFill="1" applyBorder="1" applyAlignment="1">
      <alignment horizontal="center" vertical="center" wrapText="1"/>
    </xf>
    <xf numFmtId="0" fontId="1" fillId="2" borderId="19" xfId="0" applyFont="1" applyFill="1" applyBorder="1" applyAlignment="1">
      <alignment horizontal="center" vertical="center" wrapText="1"/>
    </xf>
    <xf numFmtId="0" fontId="1" fillId="2" borderId="20" xfId="0" applyFont="1" applyFill="1" applyBorder="1" applyAlignment="1">
      <alignment horizontal="center" vertical="center" wrapText="1"/>
    </xf>
    <xf numFmtId="0" fontId="1" fillId="2" borderId="21" xfId="0" applyFont="1" applyFill="1" applyBorder="1" applyAlignment="1">
      <alignment horizontal="center" vertical="center" wrapText="1"/>
    </xf>
    <xf numFmtId="0" fontId="4" fillId="6" borderId="22" xfId="0" applyFont="1" applyFill="1" applyBorder="1" applyAlignment="1">
      <alignment horizontal="center" vertical="center"/>
    </xf>
    <xf numFmtId="0" fontId="4" fillId="6" borderId="23" xfId="0" applyFont="1" applyFill="1" applyBorder="1" applyAlignment="1">
      <alignment horizontal="center" vertical="center"/>
    </xf>
    <xf numFmtId="0" fontId="4" fillId="6" borderId="24" xfId="0" applyFont="1" applyFill="1" applyBorder="1" applyAlignment="1">
      <alignment horizontal="center" vertical="center"/>
    </xf>
    <xf numFmtId="0" fontId="4" fillId="6" borderId="12" xfId="0" applyFont="1" applyFill="1" applyBorder="1" applyAlignment="1">
      <alignment horizontal="center" vertical="center"/>
    </xf>
    <xf numFmtId="0" fontId="4" fillId="6" borderId="13" xfId="0" applyFont="1" applyFill="1" applyBorder="1" applyAlignment="1">
      <alignment horizontal="center" vertical="center"/>
    </xf>
    <xf numFmtId="0" fontId="4" fillId="6" borderId="25" xfId="0" applyFont="1" applyFill="1" applyBorder="1" applyAlignment="1">
      <alignment horizontal="center" vertical="center"/>
    </xf>
    <xf numFmtId="0" fontId="5" fillId="5" borderId="26" xfId="0" applyFont="1" applyFill="1" applyBorder="1" applyAlignment="1">
      <alignment horizontal="left" vertical="center" wrapText="1"/>
    </xf>
    <xf numFmtId="0" fontId="5" fillId="5" borderId="29" xfId="0" applyFont="1" applyFill="1" applyBorder="1" applyAlignment="1">
      <alignment horizontal="left" vertical="center" wrapText="1"/>
    </xf>
    <xf numFmtId="0" fontId="5" fillId="2" borderId="27" xfId="0" applyFont="1" applyFill="1" applyBorder="1" applyAlignment="1" applyProtection="1">
      <alignment horizontal="left" vertical="center"/>
    </xf>
    <xf numFmtId="0" fontId="5" fillId="2" borderId="10" xfId="0" applyFont="1" applyFill="1" applyBorder="1" applyAlignment="1" applyProtection="1">
      <alignment horizontal="left" vertical="center"/>
    </xf>
    <xf numFmtId="0" fontId="5" fillId="2" borderId="28" xfId="0" applyFont="1" applyFill="1" applyBorder="1" applyAlignment="1" applyProtection="1">
      <alignment horizontal="left" vertical="center"/>
    </xf>
    <xf numFmtId="0" fontId="7" fillId="2" borderId="27" xfId="0" applyFont="1" applyFill="1" applyBorder="1" applyAlignment="1" applyProtection="1">
      <alignment horizontal="left" vertical="center" wrapText="1"/>
    </xf>
    <xf numFmtId="0" fontId="7" fillId="2" borderId="10" xfId="0" applyFont="1" applyFill="1" applyBorder="1" applyAlignment="1" applyProtection="1">
      <alignment horizontal="left" vertical="center" wrapText="1"/>
    </xf>
    <xf numFmtId="0" fontId="7" fillId="2" borderId="11" xfId="0" applyFont="1" applyFill="1" applyBorder="1" applyAlignment="1" applyProtection="1">
      <alignment horizontal="left" vertical="center" wrapText="1"/>
    </xf>
    <xf numFmtId="0" fontId="7" fillId="2" borderId="27" xfId="0" applyFont="1" applyFill="1" applyBorder="1" applyAlignment="1" applyProtection="1">
      <alignment horizontal="left" vertical="center"/>
    </xf>
    <xf numFmtId="0" fontId="7" fillId="2" borderId="10" xfId="0" applyFont="1" applyFill="1" applyBorder="1" applyAlignment="1" applyProtection="1">
      <alignment horizontal="left" vertical="center"/>
    </xf>
    <xf numFmtId="0" fontId="7" fillId="2" borderId="11" xfId="0" applyFont="1" applyFill="1" applyBorder="1" applyAlignment="1" applyProtection="1">
      <alignment horizontal="left" vertical="center"/>
    </xf>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0" fontId="1" fillId="2" borderId="4" xfId="0" applyFont="1" applyFill="1" applyBorder="1" applyAlignment="1">
      <alignment horizontal="center" vertical="center"/>
    </xf>
    <xf numFmtId="0" fontId="1" fillId="2" borderId="0" xfId="0" applyFont="1" applyFill="1" applyBorder="1" applyAlignment="1">
      <alignment horizontal="center" vertical="center"/>
    </xf>
    <xf numFmtId="0" fontId="1" fillId="2" borderId="5" xfId="0" applyFont="1" applyFill="1" applyBorder="1" applyAlignment="1">
      <alignment horizontal="center" vertical="center"/>
    </xf>
    <xf numFmtId="0" fontId="1" fillId="2" borderId="6" xfId="0" applyFont="1" applyFill="1" applyBorder="1" applyAlignment="1">
      <alignment horizontal="center" vertical="center"/>
    </xf>
    <xf numFmtId="0" fontId="1" fillId="2" borderId="7" xfId="0" applyFont="1" applyFill="1" applyBorder="1" applyAlignment="1">
      <alignment horizontal="center" vertical="center"/>
    </xf>
    <xf numFmtId="0" fontId="1" fillId="2" borderId="8" xfId="0" applyFont="1" applyFill="1" applyBorder="1" applyAlignment="1">
      <alignment horizontal="center" vertical="center"/>
    </xf>
    <xf numFmtId="0" fontId="2" fillId="3" borderId="9" xfId="0" applyFont="1" applyFill="1" applyBorder="1" applyAlignment="1">
      <alignment horizontal="center" vertical="center"/>
    </xf>
    <xf numFmtId="0" fontId="2" fillId="3" borderId="10" xfId="0" applyFont="1" applyFill="1" applyBorder="1" applyAlignment="1">
      <alignment horizontal="center" vertical="center"/>
    </xf>
    <xf numFmtId="0" fontId="2" fillId="3" borderId="11" xfId="0" applyFont="1" applyFill="1" applyBorder="1" applyAlignment="1">
      <alignment horizontal="center" vertical="center"/>
    </xf>
    <xf numFmtId="0" fontId="3" fillId="12" borderId="14" xfId="0" applyFont="1" applyFill="1" applyBorder="1" applyAlignment="1">
      <alignment horizontal="center" vertical="center"/>
    </xf>
    <xf numFmtId="0" fontId="3" fillId="12" borderId="15" xfId="0" applyFont="1" applyFill="1" applyBorder="1" applyAlignment="1">
      <alignment horizontal="center" vertical="center"/>
    </xf>
    <xf numFmtId="0" fontId="3" fillId="4" borderId="15" xfId="0" applyFont="1" applyFill="1" applyBorder="1" applyAlignment="1">
      <alignment horizontal="center" vertical="center"/>
    </xf>
    <xf numFmtId="0" fontId="1" fillId="0" borderId="27" xfId="0" applyFont="1" applyBorder="1" applyAlignment="1" applyProtection="1">
      <alignment horizontal="left" vertical="center" wrapText="1"/>
      <protection locked="0"/>
    </xf>
    <xf numFmtId="0" fontId="1" fillId="0" borderId="10" xfId="0" applyFont="1" applyBorder="1" applyAlignment="1" applyProtection="1">
      <alignment horizontal="left" vertical="center" wrapText="1"/>
      <protection locked="0"/>
    </xf>
    <xf numFmtId="0" fontId="5" fillId="5" borderId="30" xfId="0" applyFont="1" applyFill="1" applyBorder="1" applyAlignment="1">
      <alignment horizontal="left" vertical="center"/>
    </xf>
    <xf numFmtId="0" fontId="5" fillId="5" borderId="14" xfId="0" applyFont="1" applyFill="1" applyBorder="1" applyAlignment="1">
      <alignment horizontal="left" vertical="center"/>
    </xf>
    <xf numFmtId="0" fontId="6" fillId="2" borderId="15" xfId="0" applyFont="1" applyFill="1" applyBorder="1" applyAlignment="1">
      <alignment horizontal="left" vertical="center"/>
    </xf>
    <xf numFmtId="0" fontId="7" fillId="2" borderId="15" xfId="0" applyFont="1" applyFill="1" applyBorder="1" applyAlignment="1" applyProtection="1">
      <alignment horizontal="left" vertical="center"/>
    </xf>
    <xf numFmtId="0" fontId="7" fillId="2" borderId="31" xfId="0" applyFont="1" applyFill="1" applyBorder="1" applyAlignment="1" applyProtection="1">
      <alignment horizontal="left" vertical="center"/>
    </xf>
    <xf numFmtId="0" fontId="6" fillId="2" borderId="15" xfId="0" applyFont="1" applyFill="1" applyBorder="1" applyAlignment="1">
      <alignment horizontal="left" vertical="center" wrapText="1"/>
    </xf>
    <xf numFmtId="0" fontId="2" fillId="3" borderId="12" xfId="0" applyFont="1" applyFill="1" applyBorder="1" applyAlignment="1">
      <alignment horizontal="center" vertical="center"/>
    </xf>
    <xf numFmtId="0" fontId="2" fillId="3" borderId="13" xfId="0" applyFont="1" applyFill="1" applyBorder="1" applyAlignment="1">
      <alignment horizontal="center" vertical="center"/>
    </xf>
    <xf numFmtId="0" fontId="2" fillId="3" borderId="25" xfId="0" applyFont="1" applyFill="1" applyBorder="1" applyAlignment="1">
      <alignment horizontal="center" vertical="center"/>
    </xf>
    <xf numFmtId="0" fontId="6" fillId="6" borderId="15" xfId="0" applyFont="1" applyFill="1" applyBorder="1" applyAlignment="1" applyProtection="1">
      <alignment horizontal="center" vertical="center"/>
      <protection locked="0"/>
    </xf>
    <xf numFmtId="0" fontId="6" fillId="6" borderId="31" xfId="0" applyFont="1" applyFill="1" applyBorder="1" applyAlignment="1" applyProtection="1">
      <alignment horizontal="center" vertical="center"/>
      <protection locked="0"/>
    </xf>
    <xf numFmtId="0" fontId="1" fillId="2" borderId="15" xfId="0" applyFont="1" applyFill="1" applyBorder="1" applyAlignment="1" applyProtection="1">
      <alignment horizontal="left" vertical="center" wrapText="1"/>
      <protection locked="0"/>
    </xf>
    <xf numFmtId="0" fontId="1" fillId="2" borderId="31" xfId="0" applyFont="1" applyFill="1" applyBorder="1" applyAlignment="1" applyProtection="1">
      <alignment horizontal="left" vertical="center" wrapText="1"/>
      <protection locked="0"/>
    </xf>
    <xf numFmtId="0" fontId="1" fillId="0" borderId="15" xfId="0" applyFont="1" applyBorder="1" applyAlignment="1" applyProtection="1">
      <alignment horizontal="left" vertical="center" wrapText="1"/>
      <protection locked="0"/>
    </xf>
    <xf numFmtId="0" fontId="1" fillId="0" borderId="31" xfId="0" applyFont="1" applyBorder="1" applyAlignment="1" applyProtection="1">
      <alignment horizontal="left" vertical="center" wrapText="1"/>
      <protection locked="0"/>
    </xf>
    <xf numFmtId="0" fontId="1" fillId="0" borderId="11" xfId="0" applyFont="1" applyBorder="1" applyAlignment="1" applyProtection="1">
      <alignment horizontal="left" vertical="center" wrapText="1"/>
      <protection locked="0"/>
    </xf>
    <xf numFmtId="0" fontId="6" fillId="5" borderId="14" xfId="0" applyFont="1" applyFill="1" applyBorder="1" applyAlignment="1" applyProtection="1">
      <alignment vertical="center" wrapText="1"/>
    </xf>
    <xf numFmtId="0" fontId="5" fillId="5" borderId="30" xfId="0" applyFont="1" applyFill="1" applyBorder="1" applyAlignment="1">
      <alignment horizontal="left" vertical="center" wrapText="1"/>
    </xf>
    <xf numFmtId="0" fontId="8" fillId="0" borderId="0" xfId="0" applyFont="1" applyAlignment="1">
      <alignment horizontal="left" vertical="center"/>
    </xf>
    <xf numFmtId="9" fontId="1" fillId="0" borderId="15" xfId="0" applyNumberFormat="1" applyFont="1" applyBorder="1" applyAlignment="1" applyProtection="1">
      <alignment horizontal="left" vertical="center" wrapText="1"/>
      <protection locked="0"/>
    </xf>
    <xf numFmtId="0" fontId="1" fillId="0" borderId="15" xfId="0" applyNumberFormat="1" applyFont="1" applyBorder="1" applyAlignment="1" applyProtection="1">
      <alignment horizontal="left" vertical="center" wrapText="1"/>
      <protection locked="0"/>
    </xf>
    <xf numFmtId="0" fontId="1" fillId="0" borderId="31" xfId="0" applyNumberFormat="1" applyFont="1" applyBorder="1" applyAlignment="1" applyProtection="1">
      <alignment horizontal="left" vertical="center" wrapText="1"/>
      <protection locked="0"/>
    </xf>
    <xf numFmtId="9" fontId="1" fillId="0" borderId="27" xfId="0" applyNumberFormat="1" applyFont="1" applyBorder="1" applyAlignment="1" applyProtection="1">
      <alignment horizontal="left" vertical="center" wrapText="1"/>
      <protection locked="0"/>
    </xf>
    <xf numFmtId="9" fontId="1" fillId="0" borderId="10" xfId="0" applyNumberFormat="1" applyFont="1" applyBorder="1" applyAlignment="1" applyProtection="1">
      <alignment horizontal="left" vertical="center" wrapText="1"/>
      <protection locked="0"/>
    </xf>
    <xf numFmtId="9" fontId="1" fillId="0" borderId="11" xfId="0" applyNumberFormat="1" applyFont="1" applyBorder="1" applyAlignment="1" applyProtection="1">
      <alignment horizontal="left" vertical="center" wrapText="1"/>
      <protection locked="0"/>
    </xf>
    <xf numFmtId="49" fontId="1" fillId="0" borderId="33" xfId="0" applyNumberFormat="1" applyFont="1" applyBorder="1" applyAlignment="1" applyProtection="1">
      <alignment horizontal="left" vertical="center" wrapText="1"/>
      <protection locked="0"/>
    </xf>
    <xf numFmtId="49" fontId="1" fillId="0" borderId="34" xfId="0" applyNumberFormat="1" applyFont="1" applyBorder="1" applyAlignment="1" applyProtection="1">
      <alignment horizontal="left" vertical="center" wrapText="1"/>
      <protection locked="0"/>
    </xf>
    <xf numFmtId="49" fontId="1" fillId="0" borderId="35" xfId="0" applyNumberFormat="1" applyFont="1" applyBorder="1" applyAlignment="1" applyProtection="1">
      <alignment horizontal="left" vertical="center" wrapText="1"/>
      <protection locked="0"/>
    </xf>
    <xf numFmtId="0" fontId="6" fillId="5" borderId="36" xfId="0" applyFont="1" applyFill="1" applyBorder="1" applyAlignment="1" applyProtection="1">
      <alignment horizontal="center" vertical="center" wrapText="1"/>
    </xf>
    <xf numFmtId="49" fontId="1" fillId="0" borderId="33" xfId="0" applyNumberFormat="1" applyFont="1" applyBorder="1" applyAlignment="1" applyProtection="1">
      <alignment horizontal="center" vertical="center" wrapText="1"/>
      <protection locked="0"/>
    </xf>
    <xf numFmtId="49" fontId="1" fillId="0" borderId="34" xfId="0" applyNumberFormat="1" applyFont="1" applyBorder="1" applyAlignment="1" applyProtection="1">
      <alignment horizontal="center" vertical="center" wrapText="1"/>
      <protection locked="0"/>
    </xf>
    <xf numFmtId="49" fontId="1" fillId="0" borderId="37" xfId="0" applyNumberFormat="1" applyFont="1" applyBorder="1" applyAlignment="1" applyProtection="1">
      <alignment horizontal="center" vertical="center" wrapText="1"/>
      <protection locked="0"/>
    </xf>
    <xf numFmtId="0" fontId="0" fillId="0" borderId="0" xfId="0" applyAlignment="1">
      <alignment horizontal="center"/>
    </xf>
    <xf numFmtId="49" fontId="19" fillId="0" borderId="10" xfId="0" applyNumberFormat="1" applyFont="1" applyBorder="1" applyAlignment="1">
      <alignment horizontal="center" vertical="center"/>
    </xf>
    <xf numFmtId="0" fontId="29" fillId="2" borderId="27" xfId="0" applyFont="1" applyFill="1" applyBorder="1" applyAlignment="1" applyProtection="1">
      <alignment horizontal="center" vertical="center"/>
    </xf>
    <xf numFmtId="0" fontId="29" fillId="2" borderId="10" xfId="0" applyFont="1" applyFill="1" applyBorder="1" applyAlignment="1" applyProtection="1">
      <alignment horizontal="center" vertical="center"/>
    </xf>
    <xf numFmtId="0" fontId="12" fillId="3" borderId="10" xfId="0" applyFont="1" applyFill="1" applyBorder="1" applyAlignment="1">
      <alignment horizontal="center" vertical="center"/>
    </xf>
    <xf numFmtId="0" fontId="12" fillId="3" borderId="28" xfId="0" applyFont="1" applyFill="1" applyBorder="1" applyAlignment="1">
      <alignment horizontal="center" vertical="center"/>
    </xf>
    <xf numFmtId="0" fontId="12" fillId="3" borderId="10" xfId="0" applyFont="1" applyFill="1" applyBorder="1" applyAlignment="1">
      <alignment horizontal="left" vertical="center"/>
    </xf>
    <xf numFmtId="0" fontId="13" fillId="2" borderId="15" xfId="0" applyFont="1" applyFill="1" applyBorder="1" applyAlignment="1" applyProtection="1">
      <alignment horizontal="center" vertical="center"/>
    </xf>
    <xf numFmtId="0" fontId="12" fillId="3" borderId="15" xfId="0" applyFont="1" applyFill="1" applyBorder="1" applyAlignment="1">
      <alignment horizontal="left" vertical="center"/>
    </xf>
    <xf numFmtId="0" fontId="15" fillId="6" borderId="15" xfId="0" applyFont="1" applyFill="1" applyBorder="1" applyAlignment="1" applyProtection="1">
      <alignment horizontal="center" vertical="center" wrapText="1"/>
      <protection hidden="1"/>
    </xf>
    <xf numFmtId="0" fontId="13" fillId="2" borderId="27" xfId="0" applyFont="1" applyFill="1" applyBorder="1" applyAlignment="1" applyProtection="1">
      <alignment horizontal="center" vertical="center" wrapText="1"/>
    </xf>
    <xf numFmtId="0" fontId="13" fillId="2" borderId="10" xfId="0" applyFont="1" applyFill="1" applyBorder="1" applyAlignment="1" applyProtection="1">
      <alignment horizontal="center" vertical="center" wrapText="1"/>
    </xf>
    <xf numFmtId="0" fontId="13" fillId="2" borderId="28" xfId="0" applyFont="1" applyFill="1" applyBorder="1" applyAlignment="1" applyProtection="1">
      <alignment horizontal="center" vertical="center" wrapText="1"/>
    </xf>
    <xf numFmtId="0" fontId="0" fillId="0" borderId="0" xfId="0" applyAlignment="1">
      <alignment horizontal="center" vertical="center"/>
    </xf>
    <xf numFmtId="9" fontId="7" fillId="0" borderId="0" xfId="1" applyFont="1" applyBorder="1" applyAlignment="1">
      <alignment horizontal="center" vertical="center"/>
    </xf>
    <xf numFmtId="166" fontId="7" fillId="8" borderId="0" xfId="1" applyNumberFormat="1" applyFont="1" applyFill="1" applyBorder="1" applyAlignment="1" applyProtection="1">
      <alignment horizontal="center" vertical="center"/>
      <protection hidden="1"/>
    </xf>
    <xf numFmtId="166" fontId="30" fillId="0" borderId="0" xfId="1" applyNumberFormat="1" applyFont="1" applyFill="1" applyBorder="1" applyAlignment="1" applyProtection="1">
      <alignment vertical="center" wrapText="1"/>
      <protection hidden="1"/>
    </xf>
    <xf numFmtId="1" fontId="7" fillId="0" borderId="53" xfId="12" applyNumberFormat="1" applyFont="1" applyBorder="1" applyAlignment="1">
      <alignment horizontal="center" vertical="center"/>
    </xf>
    <xf numFmtId="0" fontId="7" fillId="0" borderId="54" xfId="0" applyFont="1" applyBorder="1" applyAlignment="1">
      <alignment horizontal="center" vertical="center"/>
    </xf>
    <xf numFmtId="9" fontId="7" fillId="0" borderId="53" xfId="1" applyFont="1" applyBorder="1" applyAlignment="1">
      <alignment horizontal="center" vertical="center"/>
    </xf>
    <xf numFmtId="3" fontId="1" fillId="0" borderId="54" xfId="0" applyNumberFormat="1" applyFont="1" applyFill="1" applyBorder="1" applyAlignment="1">
      <alignment horizontal="center" vertical="center"/>
    </xf>
    <xf numFmtId="9" fontId="7" fillId="0" borderId="54" xfId="1" applyFont="1" applyBorder="1" applyAlignment="1">
      <alignment horizontal="center" vertical="center"/>
    </xf>
    <xf numFmtId="166" fontId="7" fillId="8" borderId="52" xfId="1" applyNumberFormat="1" applyFont="1" applyFill="1" applyBorder="1" applyAlignment="1" applyProtection="1">
      <alignment horizontal="center" vertical="center"/>
      <protection hidden="1"/>
    </xf>
    <xf numFmtId="1" fontId="7" fillId="0" borderId="46" xfId="12" applyNumberFormat="1" applyFont="1" applyBorder="1" applyAlignment="1">
      <alignment horizontal="center" vertical="center"/>
    </xf>
    <xf numFmtId="166" fontId="7" fillId="8" borderId="46" xfId="1" applyNumberFormat="1" applyFont="1" applyFill="1" applyBorder="1" applyAlignment="1" applyProtection="1">
      <alignment horizontal="center" vertical="center"/>
      <protection hidden="1"/>
    </xf>
  </cellXfs>
  <cellStyles count="13">
    <cellStyle name="Euro" xfId="4" xr:uid="{00000000-0005-0000-0000-000000000000}"/>
    <cellStyle name="Millares" xfId="12" builtinId="3"/>
    <cellStyle name="Millares 2" xfId="3" xr:uid="{00000000-0005-0000-0000-000002000000}"/>
    <cellStyle name="Normal" xfId="0" builtinId="0"/>
    <cellStyle name="Normal 2" xfId="2" xr:uid="{00000000-0005-0000-0000-000004000000}"/>
    <cellStyle name="Normal 2 2" xfId="5" xr:uid="{00000000-0005-0000-0000-000005000000}"/>
    <cellStyle name="Normal 2 3" xfId="6" xr:uid="{00000000-0005-0000-0000-000006000000}"/>
    <cellStyle name="Normal 2 4" xfId="7" xr:uid="{00000000-0005-0000-0000-000007000000}"/>
    <cellStyle name="Normal 3" xfId="8" xr:uid="{00000000-0005-0000-0000-000008000000}"/>
    <cellStyle name="Porcentaje" xfId="1" builtinId="5"/>
    <cellStyle name="Porcentaje 2" xfId="9" xr:uid="{00000000-0005-0000-0000-00000A000000}"/>
    <cellStyle name="Porcentual 2" xfId="10" xr:uid="{00000000-0005-0000-0000-00000B000000}"/>
    <cellStyle name="Porcentual 2 2" xfId="11" xr:uid="{00000000-0005-0000-0000-00000C000000}"/>
  </cellStyles>
  <dxfs count="67">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b/>
        <i val="0"/>
        <condense val="0"/>
        <extend val="0"/>
        <color indexed="17"/>
      </font>
      <border>
        <left style="thin">
          <color indexed="17"/>
        </left>
        <right style="thin">
          <color indexed="17"/>
        </right>
        <top style="thin">
          <color indexed="17"/>
        </top>
        <bottom style="thin">
          <color indexed="17"/>
        </bottom>
      </border>
    </dxf>
    <dxf>
      <font>
        <b/>
        <i val="0"/>
        <strike val="0"/>
        <condense val="0"/>
        <extend val="0"/>
        <color indexed="10"/>
      </font>
      <border>
        <left style="thin">
          <color indexed="10"/>
        </left>
        <right style="thin">
          <color indexed="10"/>
        </right>
        <top style="thin">
          <color indexed="10"/>
        </top>
        <bottom style="thin">
          <color indexed="10"/>
        </bottom>
      </border>
    </dxf>
    <dxf>
      <font>
        <b/>
        <i val="0"/>
        <condense val="0"/>
        <extend val="0"/>
        <color indexed="53"/>
      </font>
      <border>
        <left style="thin">
          <color indexed="53"/>
        </left>
        <right style="thin">
          <color indexed="53"/>
        </right>
        <top style="thin">
          <color indexed="53"/>
        </top>
        <bottom style="thin">
          <color indexed="53"/>
        </bottom>
      </border>
    </dxf>
    <dxf>
      <font>
        <color theme="0"/>
      </font>
    </dxf>
    <dxf>
      <font>
        <b/>
        <i val="0"/>
        <condense val="0"/>
        <extend val="0"/>
        <color indexed="17"/>
      </font>
      <border>
        <left style="thin">
          <color indexed="17"/>
        </left>
        <right style="thin">
          <color indexed="17"/>
        </right>
        <top style="thin">
          <color indexed="17"/>
        </top>
        <bottom style="thin">
          <color indexed="17"/>
        </bottom>
      </border>
    </dxf>
    <dxf>
      <font>
        <b/>
        <i val="0"/>
        <strike val="0"/>
        <condense val="0"/>
        <extend val="0"/>
        <color indexed="10"/>
      </font>
      <border>
        <left style="thin">
          <color indexed="10"/>
        </left>
        <right style="thin">
          <color indexed="10"/>
        </right>
        <top style="thin">
          <color indexed="10"/>
        </top>
        <bottom style="thin">
          <color indexed="10"/>
        </bottom>
      </border>
    </dxf>
    <dxf>
      <font>
        <b/>
        <i val="0"/>
        <condense val="0"/>
        <extend val="0"/>
        <color indexed="53"/>
      </font>
      <border>
        <left style="thin">
          <color indexed="53"/>
        </left>
        <right style="thin">
          <color indexed="53"/>
        </right>
        <top style="thin">
          <color indexed="53"/>
        </top>
        <bottom style="thin">
          <color indexed="53"/>
        </bottom>
      </border>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b/>
        <i val="0"/>
        <condense val="0"/>
        <extend val="0"/>
        <color indexed="17"/>
      </font>
      <border>
        <left style="thin">
          <color indexed="17"/>
        </left>
        <right style="thin">
          <color indexed="17"/>
        </right>
        <top style="thin">
          <color indexed="17"/>
        </top>
        <bottom style="thin">
          <color indexed="17"/>
        </bottom>
      </border>
    </dxf>
    <dxf>
      <font>
        <b/>
        <i val="0"/>
        <strike val="0"/>
        <condense val="0"/>
        <extend val="0"/>
        <color indexed="10"/>
      </font>
      <border>
        <left style="thin">
          <color indexed="10"/>
        </left>
        <right style="thin">
          <color indexed="10"/>
        </right>
        <top style="thin">
          <color indexed="10"/>
        </top>
        <bottom style="thin">
          <color indexed="10"/>
        </bottom>
      </border>
    </dxf>
    <dxf>
      <font>
        <b/>
        <i val="0"/>
        <condense val="0"/>
        <extend val="0"/>
        <color indexed="53"/>
      </font>
      <border>
        <left style="thin">
          <color indexed="53"/>
        </left>
        <right style="thin">
          <color indexed="53"/>
        </right>
        <top style="thin">
          <color indexed="53"/>
        </top>
        <bottom style="thin">
          <color indexed="53"/>
        </bottom>
      </border>
    </dxf>
    <dxf>
      <font>
        <color theme="0"/>
      </font>
    </dxf>
    <dxf>
      <font>
        <b/>
        <i val="0"/>
        <condense val="0"/>
        <extend val="0"/>
        <color indexed="17"/>
      </font>
      <border>
        <left style="thin">
          <color indexed="17"/>
        </left>
        <right style="thin">
          <color indexed="17"/>
        </right>
        <top style="thin">
          <color indexed="17"/>
        </top>
        <bottom style="thin">
          <color indexed="17"/>
        </bottom>
      </border>
    </dxf>
    <dxf>
      <font>
        <b/>
        <i val="0"/>
        <strike val="0"/>
        <condense val="0"/>
        <extend val="0"/>
        <color indexed="10"/>
      </font>
      <border>
        <left style="thin">
          <color indexed="10"/>
        </left>
        <right style="thin">
          <color indexed="10"/>
        </right>
        <top style="thin">
          <color indexed="10"/>
        </top>
        <bottom style="thin">
          <color indexed="10"/>
        </bottom>
      </border>
    </dxf>
    <dxf>
      <font>
        <b/>
        <i val="0"/>
        <condense val="0"/>
        <extend val="0"/>
        <color indexed="53"/>
      </font>
      <border>
        <left style="thin">
          <color indexed="53"/>
        </left>
        <right style="thin">
          <color indexed="53"/>
        </right>
        <top style="thin">
          <color indexed="53"/>
        </top>
        <bottom style="thin">
          <color indexed="53"/>
        </bottom>
      </border>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b/>
        <i val="0"/>
        <condense val="0"/>
        <extend val="0"/>
        <color indexed="17"/>
      </font>
      <border>
        <left style="thin">
          <color indexed="17"/>
        </left>
        <right style="thin">
          <color indexed="17"/>
        </right>
        <top style="thin">
          <color indexed="17"/>
        </top>
        <bottom style="thin">
          <color indexed="17"/>
        </bottom>
      </border>
    </dxf>
    <dxf>
      <font>
        <b/>
        <i val="0"/>
        <strike val="0"/>
        <condense val="0"/>
        <extend val="0"/>
        <color indexed="10"/>
      </font>
      <border>
        <left style="thin">
          <color indexed="10"/>
        </left>
        <right style="thin">
          <color indexed="10"/>
        </right>
        <top style="thin">
          <color indexed="10"/>
        </top>
        <bottom style="thin">
          <color indexed="10"/>
        </bottom>
      </border>
    </dxf>
    <dxf>
      <font>
        <b/>
        <i val="0"/>
        <condense val="0"/>
        <extend val="0"/>
        <color indexed="53"/>
      </font>
      <border>
        <left style="thin">
          <color indexed="53"/>
        </left>
        <right style="thin">
          <color indexed="53"/>
        </right>
        <top style="thin">
          <color indexed="53"/>
        </top>
        <bottom style="thin">
          <color indexed="53"/>
        </bottom>
      </border>
    </dxf>
    <dxf>
      <font>
        <color theme="0"/>
      </font>
    </dxf>
    <dxf>
      <font>
        <b/>
        <i val="0"/>
        <condense val="0"/>
        <extend val="0"/>
        <color indexed="17"/>
      </font>
      <border>
        <left style="thin">
          <color indexed="17"/>
        </left>
        <right style="thin">
          <color indexed="17"/>
        </right>
        <top style="thin">
          <color indexed="17"/>
        </top>
        <bottom style="thin">
          <color indexed="17"/>
        </bottom>
      </border>
    </dxf>
    <dxf>
      <font>
        <b/>
        <i val="0"/>
        <strike val="0"/>
        <condense val="0"/>
        <extend val="0"/>
        <color indexed="10"/>
      </font>
      <border>
        <left style="thin">
          <color indexed="10"/>
        </left>
        <right style="thin">
          <color indexed="10"/>
        </right>
        <top style="thin">
          <color indexed="10"/>
        </top>
        <bottom style="thin">
          <color indexed="10"/>
        </bottom>
      </border>
    </dxf>
    <dxf>
      <font>
        <b/>
        <i val="0"/>
        <condense val="0"/>
        <extend val="0"/>
        <color indexed="53"/>
      </font>
      <border>
        <left style="thin">
          <color indexed="53"/>
        </left>
        <right style="thin">
          <color indexed="53"/>
        </right>
        <top style="thin">
          <color indexed="53"/>
        </top>
        <bottom style="thin">
          <color indexed="53"/>
        </bottom>
      </border>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b/>
        <i val="0"/>
        <condense val="0"/>
        <extend val="0"/>
        <color indexed="17"/>
      </font>
      <border>
        <left style="thin">
          <color indexed="17"/>
        </left>
        <right style="thin">
          <color indexed="17"/>
        </right>
        <top style="thin">
          <color indexed="17"/>
        </top>
        <bottom style="thin">
          <color indexed="17"/>
        </bottom>
      </border>
    </dxf>
    <dxf>
      <font>
        <b/>
        <i val="0"/>
        <strike val="0"/>
        <condense val="0"/>
        <extend val="0"/>
        <color indexed="10"/>
      </font>
      <border>
        <left style="thin">
          <color indexed="10"/>
        </left>
        <right style="thin">
          <color indexed="10"/>
        </right>
        <top style="thin">
          <color indexed="10"/>
        </top>
        <bottom style="thin">
          <color indexed="10"/>
        </bottom>
      </border>
    </dxf>
    <dxf>
      <font>
        <b/>
        <i val="0"/>
        <condense val="0"/>
        <extend val="0"/>
        <color indexed="53"/>
      </font>
      <border>
        <left style="thin">
          <color indexed="53"/>
        </left>
        <right style="thin">
          <color indexed="53"/>
        </right>
        <top style="thin">
          <color indexed="53"/>
        </top>
        <bottom style="thin">
          <color indexed="53"/>
        </bottom>
      </border>
    </dxf>
    <dxf>
      <font>
        <color theme="0"/>
      </font>
    </dxf>
    <dxf>
      <font>
        <b/>
        <i val="0"/>
        <condense val="0"/>
        <extend val="0"/>
        <color indexed="17"/>
      </font>
      <border>
        <left style="thin">
          <color indexed="17"/>
        </left>
        <right style="thin">
          <color indexed="17"/>
        </right>
        <top style="thin">
          <color indexed="17"/>
        </top>
        <bottom style="thin">
          <color indexed="17"/>
        </bottom>
      </border>
    </dxf>
    <dxf>
      <font>
        <b/>
        <i val="0"/>
        <strike val="0"/>
        <condense val="0"/>
        <extend val="0"/>
        <color indexed="10"/>
      </font>
      <border>
        <left style="thin">
          <color indexed="10"/>
        </left>
        <right style="thin">
          <color indexed="10"/>
        </right>
        <top style="thin">
          <color indexed="10"/>
        </top>
        <bottom style="thin">
          <color indexed="10"/>
        </bottom>
      </border>
    </dxf>
    <dxf>
      <font>
        <b/>
        <i val="0"/>
        <condense val="0"/>
        <extend val="0"/>
        <color indexed="53"/>
      </font>
      <border>
        <left style="thin">
          <color indexed="53"/>
        </left>
        <right style="thin">
          <color indexed="53"/>
        </right>
        <top style="thin">
          <color indexed="53"/>
        </top>
        <bottom style="thin">
          <color indexed="53"/>
        </bottom>
      </border>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a:lstStyle/>
          <a:p>
            <a:pPr>
              <a:defRPr/>
            </a:pPr>
            <a:r>
              <a:rPr lang="en-US"/>
              <a:t>Porcentaje de atención a solicitudes</a:t>
            </a:r>
          </a:p>
        </c:rich>
      </c:tx>
      <c:overlay val="0"/>
    </c:title>
    <c:autoTitleDeleted val="0"/>
    <c:plotArea>
      <c:layout/>
      <c:barChart>
        <c:barDir val="col"/>
        <c:grouping val="clustered"/>
        <c:varyColors val="0"/>
        <c:ser>
          <c:idx val="1"/>
          <c:order val="0"/>
          <c:tx>
            <c:v>Atendidas</c:v>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'Ficha T Seguimiento TyS'!$A$14:$A$25</c:f>
              <c:strCache>
                <c:ptCount val="12"/>
                <c:pt idx="0">
                  <c:v>Enero</c:v>
                </c:pt>
                <c:pt idx="1">
                  <c:v>Febrero</c:v>
                </c:pt>
                <c:pt idx="2">
                  <c:v>Marzo</c:v>
                </c:pt>
                <c:pt idx="3">
                  <c:v>Abril</c:v>
                </c:pt>
                <c:pt idx="4">
                  <c:v>Mayo</c:v>
                </c:pt>
                <c:pt idx="5">
                  <c:v>Junio</c:v>
                </c:pt>
                <c:pt idx="6">
                  <c:v>Julio</c:v>
                </c:pt>
                <c:pt idx="7">
                  <c:v>Agosto</c:v>
                </c:pt>
                <c:pt idx="8">
                  <c:v>Septiembre</c:v>
                </c:pt>
                <c:pt idx="9">
                  <c:v>Octubre</c:v>
                </c:pt>
                <c:pt idx="10">
                  <c:v>Noviembre</c:v>
                </c:pt>
                <c:pt idx="11">
                  <c:v>Diciembre</c:v>
                </c:pt>
              </c:strCache>
            </c:strRef>
          </c:cat>
          <c:val>
            <c:numRef>
              <c:f>'Ficha T Seguimiento TyS'!$E$14:$E$25</c:f>
              <c:numCache>
                <c:formatCode>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0-BCB5-4F46-914F-D05C709A5B82}"/>
            </c:ext>
          </c:extLst>
        </c:ser>
        <c:dLbls>
          <c:showLegendKey val="0"/>
          <c:showVal val="0"/>
          <c:showCatName val="0"/>
          <c:showSerName val="0"/>
          <c:showPercent val="0"/>
          <c:showBubbleSize val="0"/>
        </c:dLbls>
        <c:gapWidth val="150"/>
        <c:axId val="-1848005152"/>
        <c:axId val="-1848001888"/>
      </c:barChart>
      <c:catAx>
        <c:axId val="-1848005152"/>
        <c:scaling>
          <c:orientation val="minMax"/>
        </c:scaling>
        <c:delete val="0"/>
        <c:axPos val="b"/>
        <c:numFmt formatCode="General" sourceLinked="1"/>
        <c:majorTickMark val="out"/>
        <c:minorTickMark val="none"/>
        <c:tickLblPos val="nextTo"/>
        <c:txPr>
          <a:bodyPr rot="0" vert="horz"/>
          <a:lstStyle/>
          <a:p>
            <a:pPr>
              <a:defRPr/>
            </a:pPr>
            <a:endParaRPr lang="es-CO"/>
          </a:p>
        </c:txPr>
        <c:crossAx val="-1848001888"/>
        <c:crosses val="autoZero"/>
        <c:auto val="1"/>
        <c:lblAlgn val="ctr"/>
        <c:lblOffset val="100"/>
        <c:noMultiLvlLbl val="0"/>
      </c:catAx>
      <c:valAx>
        <c:axId val="-1848001888"/>
        <c:scaling>
          <c:orientation val="minMax"/>
          <c:max val="1"/>
          <c:min val="0"/>
        </c:scaling>
        <c:delete val="0"/>
        <c:axPos val="l"/>
        <c:majorGridlines/>
        <c:numFmt formatCode="0%" sourceLinked="0"/>
        <c:majorTickMark val="out"/>
        <c:minorTickMark val="none"/>
        <c:tickLblPos val="nextTo"/>
        <c:txPr>
          <a:bodyPr rot="0" vert="horz"/>
          <a:lstStyle/>
          <a:p>
            <a:pPr>
              <a:defRPr/>
            </a:pPr>
            <a:endParaRPr lang="es-CO"/>
          </a:p>
        </c:txPr>
        <c:crossAx val="-1848005152"/>
        <c:crosses val="autoZero"/>
        <c:crossBetween val="between"/>
        <c:majorUnit val="0.1"/>
        <c:minorUnit val="2.0000000000000011E-2"/>
      </c:valAx>
    </c:plotArea>
    <c:plotVisOnly val="1"/>
    <c:dispBlanksAs val="gap"/>
    <c:showDLblsOverMax val="0"/>
  </c:chart>
  <c:printSettings>
    <c:headerFooter/>
    <c:pageMargins b="0.75000000000000577" l="0.70000000000000062" r="0.70000000000000062" t="0.75000000000000577" header="0.30000000000000032" footer="0.30000000000000032"/>
    <c:pageSetup orientation="portrait"/>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n-US" sz="1800" b="1" i="0" u="none" strike="noStrike" baseline="0">
                <a:solidFill>
                  <a:srgbClr val="000000"/>
                </a:solidFill>
                <a:latin typeface="Calibri"/>
                <a:ea typeface="Calibri"/>
                <a:cs typeface="Calibri"/>
              </a:defRPr>
            </a:pPr>
            <a:r>
              <a:rPr lang="en-US"/>
              <a:t>Días promedio de respuesta </a:t>
            </a:r>
          </a:p>
        </c:rich>
      </c:tx>
      <c:layout>
        <c:manualLayout>
          <c:xMode val="edge"/>
          <c:yMode val="edge"/>
          <c:x val="0.38008551946082303"/>
          <c:y val="1.1428755454647941E-2"/>
        </c:manualLayout>
      </c:layout>
      <c:overlay val="0"/>
    </c:title>
    <c:autoTitleDeleted val="0"/>
    <c:plotArea>
      <c:layout>
        <c:manualLayout>
          <c:layoutTarget val="inner"/>
          <c:xMode val="edge"/>
          <c:yMode val="edge"/>
          <c:x val="9.1421730178464528E-2"/>
          <c:y val="0.11332455296502579"/>
          <c:w val="0.89019898828435917"/>
          <c:h val="0.7196335601955588"/>
        </c:manualLayout>
      </c:layout>
      <c:lineChart>
        <c:grouping val="standard"/>
        <c:varyColors val="0"/>
        <c:ser>
          <c:idx val="0"/>
          <c:order val="0"/>
          <c:tx>
            <c:strRef>
              <c:f>'Ficha T Seguimiento TyS'!$I$12</c:f>
              <c:strCache>
                <c:ptCount val="1"/>
                <c:pt idx="0">
                  <c:v>Días promedio respuesta
(V3/V1)</c:v>
                </c:pt>
              </c:strCache>
            </c:strRef>
          </c:tx>
          <c:dLbls>
            <c:spPr>
              <a:noFill/>
              <a:ln>
                <a:noFill/>
              </a:ln>
              <a:effectLst/>
            </c:spPr>
            <c:txPr>
              <a:bodyPr/>
              <a:lstStyle/>
              <a:p>
                <a:pPr>
                  <a:defRPr lang="en-US" sz="1000" b="0" i="0" u="none" strike="noStrike" baseline="0">
                    <a:solidFill>
                      <a:srgbClr val="000000"/>
                    </a:solidFill>
                    <a:latin typeface="Calibri"/>
                    <a:ea typeface="Calibri"/>
                    <a:cs typeface="Calibri"/>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'Ficha T Seguimiento TyS'!$A$14:$A$25</c:f>
              <c:strCache>
                <c:ptCount val="12"/>
                <c:pt idx="0">
                  <c:v>Enero</c:v>
                </c:pt>
                <c:pt idx="1">
                  <c:v>Febrero</c:v>
                </c:pt>
                <c:pt idx="2">
                  <c:v>Marzo</c:v>
                </c:pt>
                <c:pt idx="3">
                  <c:v>Abril</c:v>
                </c:pt>
                <c:pt idx="4">
                  <c:v>Mayo</c:v>
                </c:pt>
                <c:pt idx="5">
                  <c:v>Junio</c:v>
                </c:pt>
                <c:pt idx="6">
                  <c:v>Julio</c:v>
                </c:pt>
                <c:pt idx="7">
                  <c:v>Agosto</c:v>
                </c:pt>
                <c:pt idx="8">
                  <c:v>Septiembre</c:v>
                </c:pt>
                <c:pt idx="9">
                  <c:v>Octubre</c:v>
                </c:pt>
                <c:pt idx="10">
                  <c:v>Noviembre</c:v>
                </c:pt>
                <c:pt idx="11">
                  <c:v>Diciembre</c:v>
                </c:pt>
              </c:strCache>
            </c:strRef>
          </c:cat>
          <c:val>
            <c:numRef>
              <c:f>'Ficha T Seguimiento TyS'!$I$14:$I$25</c:f>
              <c:numCache>
                <c:formatCode>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0-CA7C-4158-9AB3-BD4BABD5705C}"/>
            </c:ext>
          </c:extLst>
        </c:ser>
        <c:ser>
          <c:idx val="1"/>
          <c:order val="1"/>
          <c:tx>
            <c:strRef>
              <c:f>'Ficha T Seguimiento TyS'!$B$46</c:f>
              <c:strCache>
                <c:ptCount val="1"/>
                <c:pt idx="0">
                  <c:v>Días máximo</c:v>
                </c:pt>
              </c:strCache>
            </c:strRef>
          </c:tx>
          <c:spPr>
            <a:ln>
              <a:solidFill>
                <a:srgbClr val="FF6600"/>
              </a:solidFill>
              <a:prstDash val="dash"/>
            </a:ln>
          </c:spPr>
          <c:marker>
            <c:spPr>
              <a:solidFill>
                <a:srgbClr val="FF6600"/>
              </a:solidFill>
              <a:ln>
                <a:solidFill>
                  <a:srgbClr val="FF6600"/>
                </a:solidFill>
                <a:prstDash val="dash"/>
              </a:ln>
            </c:spPr>
          </c:marker>
          <c:dLbls>
            <c:dLbl>
              <c:idx val="11"/>
              <c:spPr/>
              <c:txPr>
                <a:bodyPr/>
                <a:lstStyle/>
                <a:p>
                  <a:pPr>
                    <a:defRPr lang="en-US" sz="1000" b="0" i="0" u="none" strike="noStrike" baseline="0">
                      <a:solidFill>
                        <a:srgbClr val="000000"/>
                      </a:solidFill>
                      <a:latin typeface="Calibri"/>
                      <a:ea typeface="Calibri"/>
                      <a:cs typeface="Calibri"/>
                    </a:defRPr>
                  </a:pPr>
                  <a:endParaRPr lang="es-CO"/>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CA7C-4158-9AB3-BD4BABD5705C}"/>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cat>
            <c:strRef>
              <c:f>'Ficha T Seguimiento TyS'!$A$14:$A$25</c:f>
              <c:strCache>
                <c:ptCount val="12"/>
                <c:pt idx="0">
                  <c:v>Enero</c:v>
                </c:pt>
                <c:pt idx="1">
                  <c:v>Febrero</c:v>
                </c:pt>
                <c:pt idx="2">
                  <c:v>Marzo</c:v>
                </c:pt>
                <c:pt idx="3">
                  <c:v>Abril</c:v>
                </c:pt>
                <c:pt idx="4">
                  <c:v>Mayo</c:v>
                </c:pt>
                <c:pt idx="5">
                  <c:v>Junio</c:v>
                </c:pt>
                <c:pt idx="6">
                  <c:v>Julio</c:v>
                </c:pt>
                <c:pt idx="7">
                  <c:v>Agosto</c:v>
                </c:pt>
                <c:pt idx="8">
                  <c:v>Septiembre</c:v>
                </c:pt>
                <c:pt idx="9">
                  <c:v>Octubre</c:v>
                </c:pt>
                <c:pt idx="10">
                  <c:v>Noviembre</c:v>
                </c:pt>
                <c:pt idx="11">
                  <c:v>Diciembre</c:v>
                </c:pt>
              </c:strCache>
            </c:strRef>
          </c:cat>
          <c:val>
            <c:numRef>
              <c:f>'Ficha T Seguimiento TyS'!$B$47:$B$58</c:f>
              <c:numCache>
                <c:formatCode>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2-CA7C-4158-9AB3-BD4BABD5705C}"/>
            </c:ext>
          </c:extLst>
        </c:ser>
        <c:ser>
          <c:idx val="2"/>
          <c:order val="2"/>
          <c:tx>
            <c:strRef>
              <c:f>'Ficha T Seguimiento TyS'!$F$46</c:f>
              <c:strCache>
                <c:ptCount val="1"/>
                <c:pt idx="0">
                  <c:v>Promedio periodo</c:v>
                </c:pt>
              </c:strCache>
            </c:strRef>
          </c:tx>
          <c:spPr>
            <a:ln>
              <a:prstDash val="sysDash"/>
            </a:ln>
          </c:spPr>
          <c:dLbls>
            <c:dLbl>
              <c:idx val="11"/>
              <c:spPr/>
              <c:txPr>
                <a:bodyPr/>
                <a:lstStyle/>
                <a:p>
                  <a:pPr>
                    <a:defRPr lang="en-US" sz="1200" b="0" i="0" u="none" strike="noStrike" baseline="0">
                      <a:solidFill>
                        <a:srgbClr val="000000"/>
                      </a:solidFill>
                      <a:latin typeface="Calibri"/>
                      <a:ea typeface="Calibri"/>
                      <a:cs typeface="Calibri"/>
                    </a:defRPr>
                  </a:pPr>
                  <a:endParaRPr lang="es-CO"/>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CA7C-4158-9AB3-BD4BABD5705C}"/>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cat>
            <c:strRef>
              <c:f>'Ficha T Seguimiento TyS'!$A$14:$A$25</c:f>
              <c:strCache>
                <c:ptCount val="12"/>
                <c:pt idx="0">
                  <c:v>Enero</c:v>
                </c:pt>
                <c:pt idx="1">
                  <c:v>Febrero</c:v>
                </c:pt>
                <c:pt idx="2">
                  <c:v>Marzo</c:v>
                </c:pt>
                <c:pt idx="3">
                  <c:v>Abril</c:v>
                </c:pt>
                <c:pt idx="4">
                  <c:v>Mayo</c:v>
                </c:pt>
                <c:pt idx="5">
                  <c:v>Junio</c:v>
                </c:pt>
                <c:pt idx="6">
                  <c:v>Julio</c:v>
                </c:pt>
                <c:pt idx="7">
                  <c:v>Agosto</c:v>
                </c:pt>
                <c:pt idx="8">
                  <c:v>Septiembre</c:v>
                </c:pt>
                <c:pt idx="9">
                  <c:v>Octubre</c:v>
                </c:pt>
                <c:pt idx="10">
                  <c:v>Noviembre</c:v>
                </c:pt>
                <c:pt idx="11">
                  <c:v>Diciembre</c:v>
                </c:pt>
              </c:strCache>
            </c:strRef>
          </c:cat>
          <c:val>
            <c:numRef>
              <c:f>'Ficha T Seguimiento TyS'!$F$47:$F$58</c:f>
              <c:numCache>
                <c:formatCode>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4-CA7C-4158-9AB3-BD4BABD5705C}"/>
            </c:ext>
          </c:extLst>
        </c:ser>
        <c:dLbls>
          <c:showLegendKey val="0"/>
          <c:showVal val="0"/>
          <c:showCatName val="0"/>
          <c:showSerName val="0"/>
          <c:showPercent val="0"/>
          <c:showBubbleSize val="0"/>
        </c:dLbls>
        <c:marker val="1"/>
        <c:smooth val="0"/>
        <c:axId val="-1847996448"/>
        <c:axId val="-1847993184"/>
      </c:lineChart>
      <c:catAx>
        <c:axId val="-1847996448"/>
        <c:scaling>
          <c:orientation val="minMax"/>
        </c:scaling>
        <c:delete val="0"/>
        <c:axPos val="b"/>
        <c:numFmt formatCode="General" sourceLinked="1"/>
        <c:majorTickMark val="none"/>
        <c:minorTickMark val="none"/>
        <c:tickLblPos val="nextTo"/>
        <c:txPr>
          <a:bodyPr rot="0" vert="horz"/>
          <a:lstStyle/>
          <a:p>
            <a:pPr>
              <a:defRPr lang="en-US" sz="1000" b="0" i="0" u="none" strike="noStrike" baseline="0">
                <a:solidFill>
                  <a:srgbClr val="000000"/>
                </a:solidFill>
                <a:latin typeface="Calibri"/>
                <a:ea typeface="Calibri"/>
                <a:cs typeface="Calibri"/>
              </a:defRPr>
            </a:pPr>
            <a:endParaRPr lang="es-CO"/>
          </a:p>
        </c:txPr>
        <c:crossAx val="-1847993184"/>
        <c:crosses val="autoZero"/>
        <c:auto val="1"/>
        <c:lblAlgn val="ctr"/>
        <c:lblOffset val="100"/>
        <c:noMultiLvlLbl val="0"/>
      </c:catAx>
      <c:valAx>
        <c:axId val="-1847993184"/>
        <c:scaling>
          <c:orientation val="minMax"/>
        </c:scaling>
        <c:delete val="0"/>
        <c:axPos val="l"/>
        <c:majorGridlines/>
        <c:title>
          <c:tx>
            <c:rich>
              <a:bodyPr/>
              <a:lstStyle/>
              <a:p>
                <a:pPr>
                  <a:defRPr lang="en-US" sz="1000" b="1" i="0" u="none" strike="noStrike" baseline="0">
                    <a:solidFill>
                      <a:srgbClr val="000000"/>
                    </a:solidFill>
                    <a:latin typeface="Calibri"/>
                    <a:ea typeface="Calibri"/>
                    <a:cs typeface="Calibri"/>
                  </a:defRPr>
                </a:pPr>
                <a:r>
                  <a:rPr lang="en-US"/>
                  <a:t>Días</a:t>
                </a:r>
              </a:p>
            </c:rich>
          </c:tx>
          <c:overlay val="0"/>
        </c:title>
        <c:numFmt formatCode="0.0" sourceLinked="1"/>
        <c:majorTickMark val="none"/>
        <c:minorTickMark val="none"/>
        <c:tickLblPos val="nextTo"/>
        <c:txPr>
          <a:bodyPr rot="0" vert="horz"/>
          <a:lstStyle/>
          <a:p>
            <a:pPr>
              <a:defRPr lang="en-US" sz="1000" b="0" i="0" u="none" strike="noStrike" baseline="0">
                <a:solidFill>
                  <a:srgbClr val="000000"/>
                </a:solidFill>
                <a:latin typeface="Calibri"/>
                <a:ea typeface="Calibri"/>
                <a:cs typeface="Calibri"/>
              </a:defRPr>
            </a:pPr>
            <a:endParaRPr lang="es-CO"/>
          </a:p>
        </c:txPr>
        <c:crossAx val="-1847996448"/>
        <c:crosses val="autoZero"/>
        <c:crossBetween val="between"/>
      </c:valAx>
    </c:plotArea>
    <c:legend>
      <c:legendPos val="b"/>
      <c:layout>
        <c:manualLayout>
          <c:xMode val="edge"/>
          <c:yMode val="edge"/>
          <c:x val="0.19514981732811038"/>
          <c:y val="0.92206173614801501"/>
          <c:w val="0.74303348764821164"/>
          <c:h val="5.8520844403642469E-2"/>
        </c:manualLayout>
      </c:layout>
      <c:overlay val="0"/>
      <c:txPr>
        <a:bodyPr/>
        <a:lstStyle/>
        <a:p>
          <a:pPr>
            <a:defRPr lang="en-US" sz="845" b="0" i="0" u="none" strike="noStrike" baseline="0">
              <a:solidFill>
                <a:srgbClr val="000000"/>
              </a:solidFill>
              <a:latin typeface="Calibri"/>
              <a:ea typeface="Calibri"/>
              <a:cs typeface="Calibri"/>
            </a:defRPr>
          </a:pPr>
          <a:endParaRPr lang="es-CO"/>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s-CO"/>
    </a:p>
  </c:txPr>
  <c:printSettings>
    <c:headerFooter/>
    <c:pageMargins b="0.75000000000000389" l="0.70000000000000062" r="0.70000000000000062" t="0.75000000000000389"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34"/>
    </mc:Choice>
    <mc:Fallback>
      <c:style val="34"/>
    </mc:Fallback>
  </mc:AlternateContent>
  <c:chart>
    <c:title>
      <c:tx>
        <c:rich>
          <a:bodyPr/>
          <a:lstStyle/>
          <a:p>
            <a:pPr>
              <a:defRPr/>
            </a:pPr>
            <a:r>
              <a:rPr lang="es-CO"/>
              <a:t>Seguimiento </a:t>
            </a:r>
          </a:p>
        </c:rich>
      </c:tx>
      <c:overlay val="0"/>
    </c:title>
    <c:autoTitleDeleted val="0"/>
    <c:plotArea>
      <c:layout>
        <c:manualLayout>
          <c:layoutTarget val="inner"/>
          <c:xMode val="edge"/>
          <c:yMode val="edge"/>
          <c:x val="3.7735002549141791E-2"/>
          <c:y val="0.16086462676161645"/>
          <c:w val="0.85420154154938777"/>
          <c:h val="0.7238041352923702"/>
        </c:manualLayout>
      </c:layout>
      <c:barChart>
        <c:barDir val="col"/>
        <c:grouping val="clustered"/>
        <c:varyColors val="0"/>
        <c:ser>
          <c:idx val="0"/>
          <c:order val="0"/>
          <c:tx>
            <c:v>Meta</c:v>
          </c:tx>
          <c:spPr>
            <a:solidFill>
              <a:srgbClr val="CC99FF"/>
            </a:solidFill>
            <a:scene3d>
              <a:camera prst="orthographicFront"/>
              <a:lightRig rig="threePt" dir="t"/>
            </a:scene3d>
            <a:sp3d>
              <a:bevelT/>
            </a:sp3d>
          </c:spPr>
          <c:invertIfNegative val="0"/>
          <c:cat>
            <c:strRef>
              <c:f>'Ficha T Seguimiento'!$C$13:$C$24</c:f>
              <c:strCache>
                <c:ptCount val="12"/>
                <c:pt idx="0">
                  <c:v>Enero</c:v>
                </c:pt>
                <c:pt idx="1">
                  <c:v>Febrero</c:v>
                </c:pt>
                <c:pt idx="2">
                  <c:v>Marzo</c:v>
                </c:pt>
                <c:pt idx="3">
                  <c:v>Abril</c:v>
                </c:pt>
                <c:pt idx="4">
                  <c:v>Mayo</c:v>
                </c:pt>
                <c:pt idx="5">
                  <c:v>Junio</c:v>
                </c:pt>
                <c:pt idx="6">
                  <c:v>Julio</c:v>
                </c:pt>
                <c:pt idx="7">
                  <c:v>Agosto</c:v>
                </c:pt>
                <c:pt idx="8">
                  <c:v>Septiembre</c:v>
                </c:pt>
                <c:pt idx="9">
                  <c:v>Octubre</c:v>
                </c:pt>
                <c:pt idx="10">
                  <c:v>Noviembre</c:v>
                </c:pt>
                <c:pt idx="11">
                  <c:v>Diciembre</c:v>
                </c:pt>
              </c:strCache>
            </c:strRef>
          </c:cat>
          <c:val>
            <c:numRef>
              <c:f>'Ficha T Seguimiento'!$D$13:$D$24</c:f>
              <c:numCache>
                <c:formatCode>0%</c:formatCode>
                <c:ptCount val="12"/>
                <c:pt idx="0">
                  <c:v>0.98</c:v>
                </c:pt>
                <c:pt idx="1">
                  <c:v>0.98</c:v>
                </c:pt>
                <c:pt idx="2">
                  <c:v>0.98</c:v>
                </c:pt>
                <c:pt idx="3">
                  <c:v>0.98</c:v>
                </c:pt>
                <c:pt idx="4">
                  <c:v>0.98</c:v>
                </c:pt>
                <c:pt idx="5">
                  <c:v>0.98</c:v>
                </c:pt>
                <c:pt idx="6">
                  <c:v>0.98</c:v>
                </c:pt>
                <c:pt idx="7">
                  <c:v>0.98</c:v>
                </c:pt>
                <c:pt idx="8">
                  <c:v>0.98</c:v>
                </c:pt>
                <c:pt idx="9">
                  <c:v>0.98</c:v>
                </c:pt>
                <c:pt idx="10">
                  <c:v>0.98</c:v>
                </c:pt>
                <c:pt idx="11">
                  <c:v>0.98</c:v>
                </c:pt>
              </c:numCache>
            </c:numRef>
          </c:val>
          <c:extLst>
            <c:ext xmlns:c16="http://schemas.microsoft.com/office/drawing/2014/chart" uri="{C3380CC4-5D6E-409C-BE32-E72D297353CC}">
              <c16:uniqueId val="{00000000-EC3F-470A-BA61-6F56121C36D4}"/>
            </c:ext>
          </c:extLst>
        </c:ser>
        <c:ser>
          <c:idx val="1"/>
          <c:order val="1"/>
          <c:tx>
            <c:v>Resultado</c:v>
          </c:tx>
          <c:spPr>
            <a:solidFill>
              <a:srgbClr val="0070C0"/>
            </a:solidFill>
            <a:scene3d>
              <a:camera prst="orthographicFront"/>
              <a:lightRig rig="threePt" dir="t"/>
            </a:scene3d>
            <a:sp3d>
              <a:bevelT/>
            </a:sp3d>
          </c:spPr>
          <c:invertIfNegative val="0"/>
          <c:cat>
            <c:strRef>
              <c:f>'Ficha T Seguimiento'!$C$13:$C$24</c:f>
              <c:strCache>
                <c:ptCount val="12"/>
                <c:pt idx="0">
                  <c:v>Enero</c:v>
                </c:pt>
                <c:pt idx="1">
                  <c:v>Febrero</c:v>
                </c:pt>
                <c:pt idx="2">
                  <c:v>Marzo</c:v>
                </c:pt>
                <c:pt idx="3">
                  <c:v>Abril</c:v>
                </c:pt>
                <c:pt idx="4">
                  <c:v>Mayo</c:v>
                </c:pt>
                <c:pt idx="5">
                  <c:v>Junio</c:v>
                </c:pt>
                <c:pt idx="6">
                  <c:v>Julio</c:v>
                </c:pt>
                <c:pt idx="7">
                  <c:v>Agosto</c:v>
                </c:pt>
                <c:pt idx="8">
                  <c:v>Septiembre</c:v>
                </c:pt>
                <c:pt idx="9">
                  <c:v>Octubre</c:v>
                </c:pt>
                <c:pt idx="10">
                  <c:v>Noviembre</c:v>
                </c:pt>
                <c:pt idx="11">
                  <c:v>Diciembre</c:v>
                </c:pt>
              </c:strCache>
            </c:strRef>
          </c:cat>
          <c:val>
            <c:numRef>
              <c:f>'Ficha T Seguimiento'!$G$13:$G$24</c:f>
              <c:numCache>
                <c:formatCode>0%</c:formatCode>
                <c:ptCount val="12"/>
                <c:pt idx="0">
                  <c:v>1</c:v>
                </c:pt>
                <c:pt idx="1">
                  <c:v>0.98399999999999999</c:v>
                </c:pt>
                <c:pt idx="2">
                  <c:v>0.98445595854922274</c:v>
                </c:pt>
                <c:pt idx="3">
                  <c:v>0.97484276729559749</c:v>
                </c:pt>
                <c:pt idx="4">
                  <c:v>0.97983870967741937</c:v>
                </c:pt>
                <c:pt idx="5">
                  <c:v>0.99459459459459465</c:v>
                </c:pt>
                <c:pt idx="6">
                  <c:v>0.90128755364806867</c:v>
                </c:pt>
                <c:pt idx="7">
                  <c:v>0.99453551912568305</c:v>
                </c:pt>
                <c:pt idx="8">
                  <c:v>0.99180327868852458</c:v>
                </c:pt>
                <c:pt idx="9">
                  <c:v>1</c:v>
                </c:pt>
                <c:pt idx="10">
                  <c:v>0.99024390243902438</c:v>
                </c:pt>
                <c:pt idx="11">
                  <c:v>0.98888888888888893</c:v>
                </c:pt>
              </c:numCache>
            </c:numRef>
          </c:val>
          <c:extLst>
            <c:ext xmlns:c16="http://schemas.microsoft.com/office/drawing/2014/chart" uri="{C3380CC4-5D6E-409C-BE32-E72D297353CC}">
              <c16:uniqueId val="{00000001-EC3F-470A-BA61-6F56121C36D4}"/>
            </c:ext>
          </c:extLst>
        </c:ser>
        <c:dLbls>
          <c:showLegendKey val="0"/>
          <c:showVal val="0"/>
          <c:showCatName val="0"/>
          <c:showSerName val="0"/>
          <c:showPercent val="0"/>
          <c:showBubbleSize val="0"/>
        </c:dLbls>
        <c:gapWidth val="75"/>
        <c:overlap val="-25"/>
        <c:axId val="-1847992096"/>
        <c:axId val="-1847999168"/>
      </c:barChart>
      <c:catAx>
        <c:axId val="-1847992096"/>
        <c:scaling>
          <c:orientation val="minMax"/>
        </c:scaling>
        <c:delete val="0"/>
        <c:axPos val="b"/>
        <c:numFmt formatCode="General" sourceLinked="1"/>
        <c:majorTickMark val="none"/>
        <c:minorTickMark val="none"/>
        <c:tickLblPos val="nextTo"/>
        <c:txPr>
          <a:bodyPr/>
          <a:lstStyle/>
          <a:p>
            <a:pPr>
              <a:defRPr sz="1100"/>
            </a:pPr>
            <a:endParaRPr lang="es-CO"/>
          </a:p>
        </c:txPr>
        <c:crossAx val="-1847999168"/>
        <c:crosses val="autoZero"/>
        <c:auto val="1"/>
        <c:lblAlgn val="ctr"/>
        <c:lblOffset val="100"/>
        <c:noMultiLvlLbl val="0"/>
      </c:catAx>
      <c:valAx>
        <c:axId val="-1847999168"/>
        <c:scaling>
          <c:orientation val="minMax"/>
        </c:scaling>
        <c:delete val="0"/>
        <c:axPos val="l"/>
        <c:majorGridlines/>
        <c:numFmt formatCode="0%" sourceLinked="1"/>
        <c:majorTickMark val="none"/>
        <c:minorTickMark val="none"/>
        <c:tickLblPos val="nextTo"/>
        <c:txPr>
          <a:bodyPr/>
          <a:lstStyle/>
          <a:p>
            <a:pPr>
              <a:defRPr sz="1050"/>
            </a:pPr>
            <a:endParaRPr lang="es-CO"/>
          </a:p>
        </c:txPr>
        <c:crossAx val="-1847992096"/>
        <c:crosses val="autoZero"/>
        <c:crossBetween val="between"/>
      </c:valAx>
    </c:plotArea>
    <c:legend>
      <c:legendPos val="b"/>
      <c:layout>
        <c:manualLayout>
          <c:xMode val="edge"/>
          <c:yMode val="edge"/>
          <c:x val="0.89768444555290317"/>
          <c:y val="0.25742959705741564"/>
          <c:w val="9.2715478438498339E-2"/>
          <c:h val="0.40383156808727194"/>
        </c:manualLayout>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1020</xdr:colOff>
      <xdr:row>0</xdr:row>
      <xdr:rowOff>176894</xdr:rowOff>
    </xdr:from>
    <xdr:to>
      <xdr:col>12</xdr:col>
      <xdr:colOff>81642</xdr:colOff>
      <xdr:row>9</xdr:row>
      <xdr:rowOff>148319</xdr:rowOff>
    </xdr:to>
    <xdr:grpSp>
      <xdr:nvGrpSpPr>
        <xdr:cNvPr id="2" name="13 Grupo">
          <a:extLst>
            <a:ext uri="{FF2B5EF4-FFF2-40B4-BE49-F238E27FC236}">
              <a16:creationId xmlns:a16="http://schemas.microsoft.com/office/drawing/2014/main" id="{00000000-0008-0000-0000-000002000000}"/>
            </a:ext>
          </a:extLst>
        </xdr:cNvPr>
        <xdr:cNvGrpSpPr>
          <a:grpSpLocks/>
        </xdr:cNvGrpSpPr>
      </xdr:nvGrpSpPr>
      <xdr:grpSpPr bwMode="auto">
        <a:xfrm>
          <a:off x="370814" y="176894"/>
          <a:ext cx="10031446" cy="1697131"/>
          <a:chOff x="596900" y="2852737"/>
          <a:chExt cx="7950200" cy="1152527"/>
        </a:xfrm>
      </xdr:grpSpPr>
      <xdr:grpSp>
        <xdr:nvGrpSpPr>
          <xdr:cNvPr id="3" name="37 Grupo">
            <a:extLst>
              <a:ext uri="{FF2B5EF4-FFF2-40B4-BE49-F238E27FC236}">
                <a16:creationId xmlns:a16="http://schemas.microsoft.com/office/drawing/2014/main" id="{00000000-0008-0000-0000-000003000000}"/>
              </a:ext>
            </a:extLst>
          </xdr:cNvPr>
          <xdr:cNvGrpSpPr>
            <a:grpSpLocks/>
          </xdr:cNvGrpSpPr>
        </xdr:nvGrpSpPr>
        <xdr:grpSpPr bwMode="auto">
          <a:xfrm>
            <a:off x="596900" y="2852737"/>
            <a:ext cx="7950200" cy="1152527"/>
            <a:chOff x="0" y="0"/>
            <a:chExt cx="8648700" cy="1152526"/>
          </a:xfrm>
        </xdr:grpSpPr>
        <xdr:sp macro="" textlink="">
          <xdr:nvSpPr>
            <xdr:cNvPr id="5" name="Rectangle 41">
              <a:extLst>
                <a:ext uri="{FF2B5EF4-FFF2-40B4-BE49-F238E27FC236}">
                  <a16:creationId xmlns:a16="http://schemas.microsoft.com/office/drawing/2014/main" id="{00000000-0008-0000-0000-000005000000}"/>
                </a:ext>
              </a:extLst>
            </xdr:cNvPr>
            <xdr:cNvSpPr>
              <a:spLocks noChangeArrowheads="1"/>
            </xdr:cNvSpPr>
          </xdr:nvSpPr>
          <xdr:spPr bwMode="auto">
            <a:xfrm>
              <a:off x="0" y="0"/>
              <a:ext cx="8648700" cy="1152525"/>
            </a:xfrm>
            <a:prstGeom prst="rect">
              <a:avLst/>
            </a:prstGeom>
            <a:noFill/>
            <a:ln w="9525">
              <a:solidFill>
                <a:srgbClr val="000000"/>
              </a:solidFill>
              <a:miter lim="800000"/>
              <a:headEnd/>
              <a:tailEnd/>
            </a:ln>
          </xdr:spPr>
        </xdr:sp>
        <xdr:sp macro="" textlink="">
          <xdr:nvSpPr>
            <xdr:cNvPr id="6" name="Text Box 42">
              <a:extLst>
                <a:ext uri="{FF2B5EF4-FFF2-40B4-BE49-F238E27FC236}">
                  <a16:creationId xmlns:a16="http://schemas.microsoft.com/office/drawing/2014/main" id="{00000000-0008-0000-0000-000006000000}"/>
                </a:ext>
              </a:extLst>
            </xdr:cNvPr>
            <xdr:cNvSpPr txBox="1">
              <a:spLocks noChangeArrowheads="1"/>
            </xdr:cNvSpPr>
          </xdr:nvSpPr>
          <xdr:spPr bwMode="auto">
            <a:xfrm>
              <a:off x="6315481" y="16850"/>
              <a:ext cx="2333219" cy="373837"/>
            </a:xfrm>
            <a:prstGeom prst="rect">
              <a:avLst/>
            </a:prstGeom>
            <a:solidFill>
              <a:srgbClr val="FFFFFF"/>
            </a:solidFill>
            <a:ln w="9525">
              <a:solidFill>
                <a:srgbClr val="000000"/>
              </a:solidFill>
              <a:miter lim="800000"/>
              <a:headEnd/>
              <a:tailEnd/>
            </a:ln>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eaLnBrk="1" fontAlgn="auto" latinLnBrk="0" hangingPunct="1"/>
              <a:r>
                <a:rPr lang="es-ES" sz="900" kern="1200">
                  <a:solidFill>
                    <a:sysClr val="windowText" lastClr="000000"/>
                  </a:solidFill>
                  <a:effectLst/>
                  <a:latin typeface="Arial" panose="020B0604020202020204" pitchFamily="34" charset="0"/>
                  <a:ea typeface="+mn-ea"/>
                  <a:cs typeface="Arial" panose="020B0604020202020204" pitchFamily="34" charset="0"/>
                </a:rPr>
                <a:t>MEDE01.07.01.18.P05.F02</a:t>
              </a:r>
              <a:endParaRPr lang="es-CO" sz="900">
                <a:solidFill>
                  <a:sysClr val="windowText" lastClr="000000"/>
                </a:solidFill>
                <a:effectLst/>
                <a:latin typeface="Arial" panose="020B0604020202020204" pitchFamily="34" charset="0"/>
                <a:cs typeface="Arial" panose="020B0604020202020204" pitchFamily="34" charset="0"/>
              </a:endParaRPr>
            </a:p>
          </xdr:txBody>
        </xdr:sp>
        <xdr:sp macro="" textlink="">
          <xdr:nvSpPr>
            <xdr:cNvPr id="7" name="Rectangle 43">
              <a:extLst>
                <a:ext uri="{FF2B5EF4-FFF2-40B4-BE49-F238E27FC236}">
                  <a16:creationId xmlns:a16="http://schemas.microsoft.com/office/drawing/2014/main" id="{00000000-0008-0000-0000-000007000000}"/>
                </a:ext>
              </a:extLst>
            </xdr:cNvPr>
            <xdr:cNvSpPr>
              <a:spLocks noChangeArrowheads="1"/>
            </xdr:cNvSpPr>
          </xdr:nvSpPr>
          <xdr:spPr bwMode="auto">
            <a:xfrm>
              <a:off x="7561034" y="390687"/>
              <a:ext cx="1087666" cy="201855"/>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ysClr val="windowText" lastClr="000000"/>
                  </a:solidFill>
                  <a:latin typeface="Arial"/>
                  <a:cs typeface="Arial"/>
                </a:rPr>
                <a:t>1</a:t>
              </a:r>
            </a:p>
          </xdr:txBody>
        </xdr:sp>
        <xdr:sp macro="" textlink="">
          <xdr:nvSpPr>
            <xdr:cNvPr id="8" name="Rectangle 44">
              <a:extLst>
                <a:ext uri="{FF2B5EF4-FFF2-40B4-BE49-F238E27FC236}">
                  <a16:creationId xmlns:a16="http://schemas.microsoft.com/office/drawing/2014/main" id="{00000000-0008-0000-0000-000008000000}"/>
                </a:ext>
              </a:extLst>
            </xdr:cNvPr>
            <xdr:cNvSpPr>
              <a:spLocks noChangeArrowheads="1"/>
            </xdr:cNvSpPr>
          </xdr:nvSpPr>
          <xdr:spPr bwMode="auto">
            <a:xfrm>
              <a:off x="6315481" y="390687"/>
              <a:ext cx="1245553" cy="201855"/>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rgbClr val="000000"/>
                  </a:solidFill>
                  <a:latin typeface="Arial"/>
                  <a:cs typeface="Arial"/>
                </a:rPr>
                <a:t>VERSIÓN</a:t>
              </a:r>
            </a:p>
          </xdr:txBody>
        </xdr:sp>
        <xdr:sp macro="" textlink="">
          <xdr:nvSpPr>
            <xdr:cNvPr id="9" name="Text Box 45">
              <a:extLst>
                <a:ext uri="{FF2B5EF4-FFF2-40B4-BE49-F238E27FC236}">
                  <a16:creationId xmlns:a16="http://schemas.microsoft.com/office/drawing/2014/main" id="{00000000-0008-0000-0000-000009000000}"/>
                </a:ext>
              </a:extLst>
            </xdr:cNvPr>
            <xdr:cNvSpPr txBox="1">
              <a:spLocks noChangeArrowheads="1"/>
            </xdr:cNvSpPr>
          </xdr:nvSpPr>
          <xdr:spPr bwMode="auto">
            <a:xfrm>
              <a:off x="7552262" y="579519"/>
              <a:ext cx="1096438" cy="573007"/>
            </a:xfrm>
            <a:prstGeom prst="rect">
              <a:avLst/>
            </a:prstGeom>
            <a:solidFill>
              <a:srgbClr val="FFFFFF"/>
            </a:solidFill>
            <a:ln w="9525" algn="ctr">
              <a:solidFill>
                <a:srgbClr val="000000"/>
              </a:solidFill>
              <a:miter lim="800000"/>
              <a:headEnd/>
              <a:tailEnd/>
            </a:ln>
            <a:effectLst/>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kern="1200">
                  <a:solidFill>
                    <a:sysClr val="windowText" lastClr="000000"/>
                  </a:solidFill>
                  <a:latin typeface="Arial" pitchFamily="34" charset="0"/>
                  <a:ea typeface="+mn-ea"/>
                  <a:cs typeface="Arial" pitchFamily="34" charset="0"/>
                </a:rPr>
                <a:t>09/mar/2018</a:t>
              </a:r>
              <a:endParaRPr lang="es-ES" sz="800" b="0" i="0" strike="noStrike">
                <a:solidFill>
                  <a:sysClr val="windowText" lastClr="000000"/>
                </a:solidFill>
                <a:latin typeface="Arial" pitchFamily="34" charset="0"/>
                <a:cs typeface="Arial" pitchFamily="34" charset="0"/>
              </a:endParaRPr>
            </a:p>
          </xdr:txBody>
        </xdr:sp>
        <xdr:sp macro="" textlink="">
          <xdr:nvSpPr>
            <xdr:cNvPr id="10" name="Text Box 46">
              <a:extLst>
                <a:ext uri="{FF2B5EF4-FFF2-40B4-BE49-F238E27FC236}">
                  <a16:creationId xmlns:a16="http://schemas.microsoft.com/office/drawing/2014/main" id="{00000000-0008-0000-0000-00000A000000}"/>
                </a:ext>
              </a:extLst>
            </xdr:cNvPr>
            <xdr:cNvSpPr txBox="1">
              <a:spLocks noChangeArrowheads="1"/>
            </xdr:cNvSpPr>
          </xdr:nvSpPr>
          <xdr:spPr bwMode="auto">
            <a:xfrm>
              <a:off x="6315481" y="579519"/>
              <a:ext cx="1245553" cy="573007"/>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ES" sz="800" b="0" i="0">
                  <a:latin typeface="Arial" pitchFamily="34" charset="0"/>
                  <a:ea typeface="+mn-ea"/>
                  <a:cs typeface="Arial" pitchFamily="34" charset="0"/>
                </a:rPr>
                <a:t>FECHA </a:t>
              </a:r>
              <a:r>
                <a:rPr lang="es-ES" sz="800" b="0" i="0" baseline="0">
                  <a:latin typeface="Arial" pitchFamily="34" charset="0"/>
                  <a:ea typeface="+mn-ea"/>
                  <a:cs typeface="Arial" pitchFamily="34" charset="0"/>
                </a:rPr>
                <a:t> </a:t>
              </a:r>
              <a:r>
                <a:rPr lang="es-ES" sz="800" b="0" i="0">
                  <a:latin typeface="Arial" pitchFamily="34" charset="0"/>
                  <a:ea typeface="+mn-ea"/>
                  <a:cs typeface="Arial" pitchFamily="34" charset="0"/>
                </a:rPr>
                <a:t>DE</a:t>
              </a:r>
              <a:r>
                <a:rPr lang="es-ES" sz="800" b="0" i="0" baseline="0">
                  <a:latin typeface="Arial" pitchFamily="34" charset="0"/>
                  <a:ea typeface="+mn-ea"/>
                  <a:cs typeface="Arial" pitchFamily="34" charset="0"/>
                </a:rPr>
                <a:t> </a:t>
              </a:r>
            </a:p>
            <a:p>
              <a:pPr algn="ctr" rtl="0"/>
              <a:r>
                <a:rPr lang="es-ES" sz="800" b="0" i="0" baseline="0">
                  <a:latin typeface="Arial" pitchFamily="34" charset="0"/>
                  <a:ea typeface="+mn-ea"/>
                  <a:cs typeface="Arial" pitchFamily="34" charset="0"/>
                </a:rPr>
                <a:t>ENTRADA EN </a:t>
              </a:r>
            </a:p>
            <a:p>
              <a:pPr algn="ctr" rtl="0"/>
              <a:r>
                <a:rPr lang="es-ES" sz="800" b="0" i="0" baseline="0">
                  <a:latin typeface="Arial" pitchFamily="34" charset="0"/>
                  <a:ea typeface="+mn-ea"/>
                  <a:cs typeface="Arial" pitchFamily="34" charset="0"/>
                </a:rPr>
                <a:t>VIGENCIA</a:t>
              </a:r>
              <a:endParaRPr lang="es-ES" sz="800">
                <a:latin typeface="Arial" pitchFamily="34" charset="0"/>
                <a:cs typeface="Arial" pitchFamily="34" charset="0"/>
              </a:endParaRPr>
            </a:p>
          </xdr:txBody>
        </xdr:sp>
        <xdr:sp macro="" textlink="">
          <xdr:nvSpPr>
            <xdr:cNvPr id="11" name="Text Box 47">
              <a:extLst>
                <a:ext uri="{FF2B5EF4-FFF2-40B4-BE49-F238E27FC236}">
                  <a16:creationId xmlns:a16="http://schemas.microsoft.com/office/drawing/2014/main" id="{00000000-0008-0000-0000-00000B000000}"/>
                </a:ext>
              </a:extLst>
            </xdr:cNvPr>
            <xdr:cNvSpPr txBox="1">
              <a:spLocks noChangeArrowheads="1"/>
            </xdr:cNvSpPr>
          </xdr:nvSpPr>
          <xdr:spPr bwMode="auto">
            <a:xfrm>
              <a:off x="1999902" y="16851"/>
              <a:ext cx="4315578" cy="1133881"/>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endParaRPr lang="es-ES" sz="1000">
                <a:latin typeface="Arial" pitchFamily="34" charset="0"/>
                <a:ea typeface="+mn-ea"/>
                <a:cs typeface="Arial" pitchFamily="34" charset="0"/>
              </a:endParaRPr>
            </a:p>
            <a:p>
              <a:pPr algn="ctr"/>
              <a:r>
                <a:rPr lang="es-ES" sz="1200">
                  <a:latin typeface="Arial" pitchFamily="34" charset="0"/>
                  <a:ea typeface="+mn-ea"/>
                  <a:cs typeface="Arial" pitchFamily="34" charset="0"/>
                </a:rPr>
                <a:t>SISTEMAS DE GESTIÓN</a:t>
              </a:r>
              <a:r>
                <a:rPr lang="es-ES" sz="1200" baseline="0">
                  <a:latin typeface="Arial" pitchFamily="34" charset="0"/>
                  <a:ea typeface="+mn-ea"/>
                  <a:cs typeface="Arial" pitchFamily="34" charset="0"/>
                </a:rPr>
                <a:t> Y CONTROL </a:t>
              </a:r>
            </a:p>
            <a:p>
              <a:pPr algn="ctr"/>
              <a:r>
                <a:rPr lang="es-ES" sz="1200" baseline="0">
                  <a:latin typeface="Arial" pitchFamily="34" charset="0"/>
                  <a:ea typeface="+mn-ea"/>
                  <a:cs typeface="Arial" pitchFamily="34" charset="0"/>
                </a:rPr>
                <a:t>INTEGRADOS</a:t>
              </a:r>
              <a:endParaRPr lang="es-ES" sz="1200">
                <a:latin typeface="Arial" pitchFamily="34" charset="0"/>
                <a:ea typeface="+mn-ea"/>
                <a:cs typeface="Arial" pitchFamily="34" charset="0"/>
              </a:endParaRPr>
            </a:p>
            <a:p>
              <a:pPr algn="ctr"/>
              <a:r>
                <a:rPr lang="es-ES" sz="1200">
                  <a:latin typeface="Arial" pitchFamily="34" charset="0"/>
                  <a:ea typeface="+mn-ea"/>
                  <a:cs typeface="Arial" pitchFamily="34" charset="0"/>
                </a:rPr>
                <a:t> (SISTEDA,</a:t>
              </a:r>
              <a:r>
                <a:rPr lang="es-ES" sz="1200" baseline="0">
                  <a:latin typeface="Arial" pitchFamily="34" charset="0"/>
                  <a:ea typeface="+mn-ea"/>
                  <a:cs typeface="Arial" pitchFamily="34" charset="0"/>
                </a:rPr>
                <a:t> SGC y MECI)</a:t>
              </a:r>
            </a:p>
            <a:p>
              <a:pPr algn="ctr"/>
              <a:endParaRPr lang="es-ES" sz="1200" b="0" i="0" strike="noStrike">
                <a:solidFill>
                  <a:srgbClr val="000000"/>
                </a:solidFill>
                <a:latin typeface="Arial"/>
                <a:cs typeface="Arial"/>
              </a:endParaRPr>
            </a:p>
            <a:p>
              <a:pPr marL="0" marR="0" indent="0" algn="ctr" defTabSz="914400" rtl="0" eaLnBrk="1" fontAlgn="auto" latinLnBrk="0" hangingPunct="1">
                <a:lnSpc>
                  <a:spcPct val="100000"/>
                </a:lnSpc>
                <a:spcBef>
                  <a:spcPts val="0"/>
                </a:spcBef>
                <a:spcAft>
                  <a:spcPts val="0"/>
                </a:spcAft>
                <a:buClrTx/>
                <a:buSzTx/>
                <a:buFontTx/>
                <a:buNone/>
                <a:tabLst/>
                <a:defRPr sz="1000"/>
              </a:pPr>
              <a:r>
                <a:rPr lang="es-ES" sz="1200" b="1">
                  <a:latin typeface="Arial" pitchFamily="34" charset="0"/>
                  <a:ea typeface="+mn-ea"/>
                  <a:cs typeface="Arial" pitchFamily="34" charset="0"/>
                </a:rPr>
                <a:t>FICHA TÉCNICA </a:t>
              </a:r>
              <a:r>
                <a:rPr lang="es-CO" sz="1200" b="1" i="0" kern="1200">
                  <a:solidFill>
                    <a:schemeClr val="tx1"/>
                  </a:solidFill>
                  <a:latin typeface="Arial" pitchFamily="34" charset="0"/>
                  <a:ea typeface="+mn-ea"/>
                  <a:cs typeface="Arial" pitchFamily="34" charset="0"/>
                </a:rPr>
                <a:t>DE FORMULACIÓN DE INDICADORES</a:t>
              </a:r>
              <a:r>
                <a:rPr lang="es-CO" sz="1200" b="1" i="0" kern="1200" baseline="0">
                  <a:solidFill>
                    <a:schemeClr val="tx1"/>
                  </a:solidFill>
                  <a:latin typeface="Arial" pitchFamily="34" charset="0"/>
                  <a:ea typeface="+mn-ea"/>
                  <a:cs typeface="Arial" pitchFamily="34" charset="0"/>
                </a:rPr>
                <a:t> </a:t>
              </a:r>
              <a:endParaRPr lang="es-CO" sz="1200">
                <a:latin typeface="Arial" pitchFamily="34" charset="0"/>
                <a:cs typeface="Arial" pitchFamily="34" charset="0"/>
              </a:endParaRPr>
            </a:p>
            <a:p>
              <a:pPr marL="0" marR="0" indent="0" algn="ctr" defTabSz="914400" rtl="0" eaLnBrk="1" fontAlgn="auto" latinLnBrk="0" hangingPunct="1">
                <a:lnSpc>
                  <a:spcPct val="100000"/>
                </a:lnSpc>
                <a:spcBef>
                  <a:spcPts val="0"/>
                </a:spcBef>
                <a:spcAft>
                  <a:spcPts val="0"/>
                </a:spcAft>
                <a:buClrTx/>
                <a:buSzTx/>
                <a:buFontTx/>
                <a:buNone/>
                <a:tabLst/>
                <a:defRPr sz="1000"/>
              </a:pPr>
              <a:endParaRPr lang="es-CO" sz="1200">
                <a:latin typeface="Arial" pitchFamily="34" charset="0"/>
                <a:cs typeface="Arial" pitchFamily="34" charset="0"/>
              </a:endParaRPr>
            </a:p>
            <a:p>
              <a:pPr marL="0" marR="0" indent="0" algn="ctr" defTabSz="914400" rtl="0" eaLnBrk="1" fontAlgn="auto" latinLnBrk="0" hangingPunct="1">
                <a:lnSpc>
                  <a:spcPct val="100000"/>
                </a:lnSpc>
                <a:spcBef>
                  <a:spcPts val="0"/>
                </a:spcBef>
                <a:spcAft>
                  <a:spcPts val="0"/>
                </a:spcAft>
                <a:buClrTx/>
                <a:buSzTx/>
                <a:buFontTx/>
                <a:buNone/>
                <a:tabLst/>
                <a:defRPr sz="1000"/>
              </a:pPr>
              <a:r>
                <a:rPr lang="es-ES" sz="1200" b="1">
                  <a:latin typeface="Arial" pitchFamily="34" charset="0"/>
                  <a:ea typeface="+mn-ea"/>
                  <a:cs typeface="Arial" pitchFamily="34" charset="0"/>
                </a:rPr>
                <a:t>  </a:t>
              </a:r>
              <a:endParaRPr lang="es-CO" sz="1200">
                <a:latin typeface="Arial" pitchFamily="34" charset="0"/>
                <a:ea typeface="+mn-ea"/>
                <a:cs typeface="Arial" pitchFamily="34" charset="0"/>
              </a:endParaRPr>
            </a:p>
          </xdr:txBody>
        </xdr:sp>
        <xdr:sp macro="" textlink="">
          <xdr:nvSpPr>
            <xdr:cNvPr id="12" name="Text Box 49">
              <a:extLst>
                <a:ext uri="{FF2B5EF4-FFF2-40B4-BE49-F238E27FC236}">
                  <a16:creationId xmlns:a16="http://schemas.microsoft.com/office/drawing/2014/main" id="{00000000-0008-0000-0000-00000C000000}"/>
                </a:ext>
              </a:extLst>
            </xdr:cNvPr>
            <xdr:cNvSpPr txBox="1">
              <a:spLocks noChangeArrowheads="1"/>
            </xdr:cNvSpPr>
          </xdr:nvSpPr>
          <xdr:spPr bwMode="auto">
            <a:xfrm>
              <a:off x="85715" y="670679"/>
              <a:ext cx="1826472" cy="481847"/>
            </a:xfrm>
            <a:prstGeom prst="rect">
              <a:avLst/>
            </a:prstGeom>
            <a:solidFill>
              <a:srgbClr val="FFFFFF"/>
            </a:solidFill>
            <a:ln w="9525" algn="ctr">
              <a:noFill/>
              <a:miter lim="800000"/>
              <a:headEnd/>
              <a:tailEnd/>
            </a:ln>
            <a:effectLst/>
          </xdr:spPr>
          <xdr:txBody>
            <a:bodyPr wrap="square" lIns="27432" tIns="18288" rIns="27432" bIns="18288"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endParaRPr lang="es-CO" sz="700" b="0" i="0">
                <a:solidFill>
                  <a:sysClr val="windowText" lastClr="000000"/>
                </a:solidFill>
                <a:latin typeface="Arial" pitchFamily="34" charset="0"/>
                <a:ea typeface="+mn-ea"/>
                <a:cs typeface="Arial" pitchFamily="34" charset="0"/>
              </a:endParaRPr>
            </a:p>
            <a:p>
              <a:pPr algn="ctr" rtl="0"/>
              <a:r>
                <a:rPr lang="es-CO" sz="700" b="0" i="0">
                  <a:solidFill>
                    <a:sysClr val="windowText" lastClr="000000"/>
                  </a:solidFill>
                  <a:latin typeface="Arial" pitchFamily="34" charset="0"/>
                  <a:ea typeface="+mn-ea"/>
                  <a:cs typeface="Arial" pitchFamily="34" charset="0"/>
                </a:rPr>
                <a:t>DIRECCIONAMIENTO </a:t>
              </a:r>
            </a:p>
            <a:p>
              <a:pPr algn="ctr" rtl="0"/>
              <a:r>
                <a:rPr lang="es-CO" sz="700" b="0" i="0">
                  <a:solidFill>
                    <a:sysClr val="windowText" lastClr="000000"/>
                  </a:solidFill>
                  <a:latin typeface="Arial" pitchFamily="34" charset="0"/>
                  <a:ea typeface="+mn-ea"/>
                  <a:cs typeface="Arial" pitchFamily="34" charset="0"/>
                </a:rPr>
                <a:t>ESTRATÉGICO</a:t>
              </a:r>
            </a:p>
            <a:p>
              <a:pPr algn="ctr" rtl="0"/>
              <a:r>
                <a:rPr lang="es-CO" sz="700" b="0" i="0">
                  <a:solidFill>
                    <a:sysClr val="windowText" lastClr="000000"/>
                  </a:solidFill>
                  <a:latin typeface="Arial" pitchFamily="34" charset="0"/>
                  <a:ea typeface="+mn-ea"/>
                  <a:cs typeface="Arial" pitchFamily="34" charset="0"/>
                </a:rPr>
                <a:t>INFORMACIÓN</a:t>
              </a:r>
              <a:r>
                <a:rPr lang="es-CO" sz="700" b="0" i="0" baseline="0">
                  <a:solidFill>
                    <a:sysClr val="windowText" lastClr="000000"/>
                  </a:solidFill>
                  <a:latin typeface="Arial" pitchFamily="34" charset="0"/>
                  <a:ea typeface="+mn-ea"/>
                  <a:cs typeface="Arial" pitchFamily="34" charset="0"/>
                </a:rPr>
                <a:t> ESTRATÉGICA</a:t>
              </a:r>
              <a:endParaRPr lang="es-CO" sz="700">
                <a:solidFill>
                  <a:sysClr val="windowText" lastClr="000000"/>
                </a:solidFill>
                <a:latin typeface="Arial" pitchFamily="34" charset="0"/>
                <a:cs typeface="Arial" pitchFamily="34" charset="0"/>
              </a:endParaRPr>
            </a:p>
          </xdr:txBody>
        </xdr:sp>
      </xdr:grpSp>
      <xdr:pic>
        <xdr:nvPicPr>
          <xdr:cNvPr id="4" name="Picture 250" descr="escudo">
            <a:extLst>
              <a:ext uri="{FF2B5EF4-FFF2-40B4-BE49-F238E27FC236}">
                <a16:creationId xmlns:a16="http://schemas.microsoft.com/office/drawing/2014/main" id="{00000000-0008-0000-0000-000004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000100" y="3069272"/>
            <a:ext cx="910099" cy="515060"/>
          </a:xfrm>
          <a:prstGeom prst="rect">
            <a:avLst/>
          </a:prstGeom>
          <a:noFill/>
          <a:ln w="9525">
            <a:noFill/>
            <a:miter lim="800000"/>
            <a:headEnd/>
            <a:tailEnd/>
          </a:ln>
        </xdr:spPr>
      </xdr:pic>
    </xdr:grp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754842</xdr:colOff>
      <xdr:row>27</xdr:row>
      <xdr:rowOff>85725</xdr:rowOff>
    </xdr:from>
    <xdr:to>
      <xdr:col>11</xdr:col>
      <xdr:colOff>140479</xdr:colOff>
      <xdr:row>43</xdr:row>
      <xdr:rowOff>9525</xdr:rowOff>
    </xdr:to>
    <xdr:graphicFrame macro="">
      <xdr:nvGraphicFramePr>
        <xdr:cNvPr id="2" name="1 Gráfico">
          <a:extLst>
            <a:ext uri="{FF2B5EF4-FFF2-40B4-BE49-F238E27FC236}">
              <a16:creationId xmlns:a16="http://schemas.microsoft.com/office/drawing/2014/main" id="{00000000-0008-0000-0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750094</xdr:colOff>
      <xdr:row>43</xdr:row>
      <xdr:rowOff>50004</xdr:rowOff>
    </xdr:from>
    <xdr:to>
      <xdr:col>11</xdr:col>
      <xdr:colOff>126206</xdr:colOff>
      <xdr:row>59</xdr:row>
      <xdr:rowOff>107154</xdr:rowOff>
    </xdr:to>
    <xdr:graphicFrame macro="">
      <xdr:nvGraphicFramePr>
        <xdr:cNvPr id="3" name="2 Gráfico">
          <a:extLst>
            <a:ext uri="{FF2B5EF4-FFF2-40B4-BE49-F238E27FC236}">
              <a16:creationId xmlns:a16="http://schemas.microsoft.com/office/drawing/2014/main" id="{00000000-0008-0000-01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23814</xdr:colOff>
      <xdr:row>0</xdr:row>
      <xdr:rowOff>0</xdr:rowOff>
    </xdr:from>
    <xdr:to>
      <xdr:col>11</xdr:col>
      <xdr:colOff>928688</xdr:colOff>
      <xdr:row>7</xdr:row>
      <xdr:rowOff>154781</xdr:rowOff>
    </xdr:to>
    <xdr:grpSp>
      <xdr:nvGrpSpPr>
        <xdr:cNvPr id="4" name="13 Grupo">
          <a:extLst>
            <a:ext uri="{FF2B5EF4-FFF2-40B4-BE49-F238E27FC236}">
              <a16:creationId xmlns:a16="http://schemas.microsoft.com/office/drawing/2014/main" id="{00000000-0008-0000-0100-000004000000}"/>
            </a:ext>
          </a:extLst>
        </xdr:cNvPr>
        <xdr:cNvGrpSpPr>
          <a:grpSpLocks/>
        </xdr:cNvGrpSpPr>
      </xdr:nvGrpSpPr>
      <xdr:grpSpPr bwMode="auto">
        <a:xfrm>
          <a:off x="23814" y="0"/>
          <a:ext cx="10770053" cy="1488281"/>
          <a:chOff x="596900" y="2852737"/>
          <a:chExt cx="7950200" cy="1152527"/>
        </a:xfrm>
      </xdr:grpSpPr>
      <xdr:grpSp>
        <xdr:nvGrpSpPr>
          <xdr:cNvPr id="5" name="37 Grupo">
            <a:extLst>
              <a:ext uri="{FF2B5EF4-FFF2-40B4-BE49-F238E27FC236}">
                <a16:creationId xmlns:a16="http://schemas.microsoft.com/office/drawing/2014/main" id="{00000000-0008-0000-0100-000005000000}"/>
              </a:ext>
            </a:extLst>
          </xdr:cNvPr>
          <xdr:cNvGrpSpPr>
            <a:grpSpLocks/>
          </xdr:cNvGrpSpPr>
        </xdr:nvGrpSpPr>
        <xdr:grpSpPr bwMode="auto">
          <a:xfrm>
            <a:off x="596900" y="2852737"/>
            <a:ext cx="7950200" cy="1152527"/>
            <a:chOff x="0" y="0"/>
            <a:chExt cx="8648700" cy="1152526"/>
          </a:xfrm>
        </xdr:grpSpPr>
        <xdr:sp macro="" textlink="">
          <xdr:nvSpPr>
            <xdr:cNvPr id="7" name="Rectangle 41">
              <a:extLst>
                <a:ext uri="{FF2B5EF4-FFF2-40B4-BE49-F238E27FC236}">
                  <a16:creationId xmlns:a16="http://schemas.microsoft.com/office/drawing/2014/main" id="{00000000-0008-0000-0100-000007000000}"/>
                </a:ext>
              </a:extLst>
            </xdr:cNvPr>
            <xdr:cNvSpPr>
              <a:spLocks noChangeArrowheads="1"/>
            </xdr:cNvSpPr>
          </xdr:nvSpPr>
          <xdr:spPr bwMode="auto">
            <a:xfrm>
              <a:off x="0" y="0"/>
              <a:ext cx="8648700" cy="1152525"/>
            </a:xfrm>
            <a:prstGeom prst="rect">
              <a:avLst/>
            </a:prstGeom>
            <a:noFill/>
            <a:ln w="9525">
              <a:solidFill>
                <a:srgbClr val="000000"/>
              </a:solidFill>
              <a:miter lim="800000"/>
              <a:headEnd/>
              <a:tailEnd/>
            </a:ln>
          </xdr:spPr>
        </xdr:sp>
        <xdr:sp macro="" textlink="">
          <xdr:nvSpPr>
            <xdr:cNvPr id="8" name="Text Box 42">
              <a:extLst>
                <a:ext uri="{FF2B5EF4-FFF2-40B4-BE49-F238E27FC236}">
                  <a16:creationId xmlns:a16="http://schemas.microsoft.com/office/drawing/2014/main" id="{00000000-0008-0000-0100-000008000000}"/>
                </a:ext>
              </a:extLst>
            </xdr:cNvPr>
            <xdr:cNvSpPr txBox="1">
              <a:spLocks noChangeArrowheads="1"/>
            </xdr:cNvSpPr>
          </xdr:nvSpPr>
          <xdr:spPr bwMode="auto">
            <a:xfrm>
              <a:off x="6307572" y="0"/>
              <a:ext cx="2341128" cy="389952"/>
            </a:xfrm>
            <a:prstGeom prst="rect">
              <a:avLst/>
            </a:prstGeom>
            <a:solidFill>
              <a:srgbClr val="FFFFFF"/>
            </a:solidFill>
            <a:ln w="9525">
              <a:solidFill>
                <a:srgbClr val="000000"/>
              </a:solidFill>
              <a:miter lim="800000"/>
              <a:headEnd/>
              <a:tailEnd/>
            </a:ln>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eaLnBrk="1" fontAlgn="auto" latinLnBrk="0" hangingPunct="1"/>
              <a:r>
                <a:rPr lang="es-ES" sz="900" kern="1200">
                  <a:solidFill>
                    <a:sysClr val="windowText" lastClr="000000"/>
                  </a:solidFill>
                  <a:effectLst/>
                  <a:latin typeface="Arial" panose="020B0604020202020204" pitchFamily="34" charset="0"/>
                  <a:ea typeface="+mn-ea"/>
                  <a:cs typeface="Arial" panose="020B0604020202020204" pitchFamily="34" charset="0"/>
                </a:rPr>
                <a:t>MEDE01.07.01.18.P05.F04</a:t>
              </a:r>
              <a:endParaRPr lang="es-CO" sz="900">
                <a:solidFill>
                  <a:sysClr val="windowText" lastClr="000000"/>
                </a:solidFill>
                <a:latin typeface="Arial" pitchFamily="34" charset="0"/>
                <a:ea typeface="+mn-ea"/>
                <a:cs typeface="Arial" pitchFamily="34" charset="0"/>
              </a:endParaRPr>
            </a:p>
          </xdr:txBody>
        </xdr:sp>
        <xdr:sp macro="" textlink="">
          <xdr:nvSpPr>
            <xdr:cNvPr id="9" name="Rectangle 43">
              <a:extLst>
                <a:ext uri="{FF2B5EF4-FFF2-40B4-BE49-F238E27FC236}">
                  <a16:creationId xmlns:a16="http://schemas.microsoft.com/office/drawing/2014/main" id="{00000000-0008-0000-0100-000009000000}"/>
                </a:ext>
              </a:extLst>
            </xdr:cNvPr>
            <xdr:cNvSpPr>
              <a:spLocks noChangeArrowheads="1"/>
            </xdr:cNvSpPr>
          </xdr:nvSpPr>
          <xdr:spPr bwMode="auto">
            <a:xfrm>
              <a:off x="7562349" y="389952"/>
              <a:ext cx="1086351" cy="199309"/>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ysClr val="windowText" lastClr="000000"/>
                  </a:solidFill>
                  <a:latin typeface="Arial"/>
                  <a:cs typeface="Arial"/>
                </a:rPr>
                <a:t>1</a:t>
              </a:r>
            </a:p>
          </xdr:txBody>
        </xdr:sp>
        <xdr:sp macro="" textlink="">
          <xdr:nvSpPr>
            <xdr:cNvPr id="10" name="Rectangle 44">
              <a:extLst>
                <a:ext uri="{FF2B5EF4-FFF2-40B4-BE49-F238E27FC236}">
                  <a16:creationId xmlns:a16="http://schemas.microsoft.com/office/drawing/2014/main" id="{00000000-0008-0000-0100-00000A000000}"/>
                </a:ext>
              </a:extLst>
            </xdr:cNvPr>
            <xdr:cNvSpPr>
              <a:spLocks noChangeArrowheads="1"/>
            </xdr:cNvSpPr>
          </xdr:nvSpPr>
          <xdr:spPr bwMode="auto">
            <a:xfrm>
              <a:off x="6307572" y="389952"/>
              <a:ext cx="1254777" cy="199309"/>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rgbClr val="000000"/>
                  </a:solidFill>
                  <a:latin typeface="Arial"/>
                  <a:cs typeface="Arial"/>
                </a:rPr>
                <a:t>VERSIÓN</a:t>
              </a:r>
            </a:p>
          </xdr:txBody>
        </xdr:sp>
        <xdr:sp macro="" textlink="">
          <xdr:nvSpPr>
            <xdr:cNvPr id="11" name="Text Box 45">
              <a:extLst>
                <a:ext uri="{FF2B5EF4-FFF2-40B4-BE49-F238E27FC236}">
                  <a16:creationId xmlns:a16="http://schemas.microsoft.com/office/drawing/2014/main" id="{00000000-0008-0000-0100-00000B000000}"/>
                </a:ext>
              </a:extLst>
            </xdr:cNvPr>
            <xdr:cNvSpPr txBox="1">
              <a:spLocks noChangeArrowheads="1"/>
            </xdr:cNvSpPr>
          </xdr:nvSpPr>
          <xdr:spPr bwMode="auto">
            <a:xfrm>
              <a:off x="7553928" y="580596"/>
              <a:ext cx="1094772" cy="571930"/>
            </a:xfrm>
            <a:prstGeom prst="rect">
              <a:avLst/>
            </a:prstGeom>
            <a:solidFill>
              <a:srgbClr val="FFFFFF"/>
            </a:solidFill>
            <a:ln w="9525" algn="ctr">
              <a:solidFill>
                <a:srgbClr val="000000"/>
              </a:solidFill>
              <a:miter lim="800000"/>
              <a:headEnd/>
              <a:tailEnd/>
            </a:ln>
            <a:effectLst/>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kern="1200">
                  <a:solidFill>
                    <a:sysClr val="windowText" lastClr="000000"/>
                  </a:solidFill>
                  <a:latin typeface="Arial" pitchFamily="34" charset="0"/>
                  <a:ea typeface="+mn-ea"/>
                  <a:cs typeface="Arial" pitchFamily="34" charset="0"/>
                </a:rPr>
                <a:t>09/mar/2018</a:t>
              </a:r>
              <a:endParaRPr lang="es-ES" sz="800" b="0" i="0" strike="noStrike">
                <a:solidFill>
                  <a:sysClr val="windowText" lastClr="000000"/>
                </a:solidFill>
                <a:latin typeface="Arial" pitchFamily="34" charset="0"/>
                <a:cs typeface="Arial" pitchFamily="34" charset="0"/>
              </a:endParaRPr>
            </a:p>
          </xdr:txBody>
        </xdr:sp>
        <xdr:sp macro="" textlink="">
          <xdr:nvSpPr>
            <xdr:cNvPr id="12" name="Text Box 46">
              <a:extLst>
                <a:ext uri="{FF2B5EF4-FFF2-40B4-BE49-F238E27FC236}">
                  <a16:creationId xmlns:a16="http://schemas.microsoft.com/office/drawing/2014/main" id="{00000000-0008-0000-0100-00000C000000}"/>
                </a:ext>
              </a:extLst>
            </xdr:cNvPr>
            <xdr:cNvSpPr txBox="1">
              <a:spLocks noChangeArrowheads="1"/>
            </xdr:cNvSpPr>
          </xdr:nvSpPr>
          <xdr:spPr bwMode="auto">
            <a:xfrm>
              <a:off x="6307572" y="580596"/>
              <a:ext cx="1254777" cy="571930"/>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ES" sz="800" b="0" i="0">
                  <a:latin typeface="Arial" pitchFamily="34" charset="0"/>
                  <a:ea typeface="+mn-ea"/>
                  <a:cs typeface="Arial" pitchFamily="34" charset="0"/>
                </a:rPr>
                <a:t>FECHA                    APROBACIÓN</a:t>
              </a:r>
              <a:endParaRPr lang="es-ES" sz="800">
                <a:latin typeface="Arial" pitchFamily="34" charset="0"/>
                <a:cs typeface="Arial" pitchFamily="34" charset="0"/>
              </a:endParaRPr>
            </a:p>
          </xdr:txBody>
        </xdr:sp>
        <xdr:sp macro="" textlink="">
          <xdr:nvSpPr>
            <xdr:cNvPr id="13" name="Text Box 47">
              <a:extLst>
                <a:ext uri="{FF2B5EF4-FFF2-40B4-BE49-F238E27FC236}">
                  <a16:creationId xmlns:a16="http://schemas.microsoft.com/office/drawing/2014/main" id="{00000000-0008-0000-0100-00000D000000}"/>
                </a:ext>
              </a:extLst>
            </xdr:cNvPr>
            <xdr:cNvSpPr txBox="1">
              <a:spLocks noChangeArrowheads="1"/>
            </xdr:cNvSpPr>
          </xdr:nvSpPr>
          <xdr:spPr bwMode="auto">
            <a:xfrm>
              <a:off x="2004275" y="0"/>
              <a:ext cx="4303297" cy="1152526"/>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s-ES" sz="1000">
                  <a:latin typeface="Arial" pitchFamily="34" charset="0"/>
                  <a:ea typeface="+mn-ea"/>
                  <a:cs typeface="Arial" pitchFamily="34" charset="0"/>
                </a:rPr>
                <a:t>SISTEMAS DE GESTIÓN</a:t>
              </a:r>
            </a:p>
            <a:p>
              <a:pPr algn="ctr"/>
              <a:r>
                <a:rPr lang="es-ES" sz="1000">
                  <a:latin typeface="Arial" pitchFamily="34" charset="0"/>
                  <a:ea typeface="+mn-ea"/>
                  <a:cs typeface="Arial" pitchFamily="34" charset="0"/>
                </a:rPr>
                <a:t>SGC - MECI - SISTEDA </a:t>
              </a:r>
            </a:p>
            <a:p>
              <a:pPr algn="ctr" rtl="0">
                <a:defRPr sz="1000"/>
              </a:pPr>
              <a:endParaRPr lang="es-ES" sz="1200" b="0" i="0" strike="noStrike">
                <a:solidFill>
                  <a:srgbClr val="000000"/>
                </a:solidFill>
                <a:latin typeface="Arial"/>
                <a:cs typeface="Arial"/>
              </a:endParaRPr>
            </a:p>
            <a:p>
              <a:pPr algn="ctr"/>
              <a:r>
                <a:rPr lang="es-ES" sz="1400" b="1" kern="1200">
                  <a:solidFill>
                    <a:schemeClr val="tx1"/>
                  </a:solidFill>
                  <a:effectLst/>
                  <a:latin typeface="+mn-lt"/>
                  <a:ea typeface="+mn-ea"/>
                  <a:cs typeface="+mn-cs"/>
                </a:rPr>
                <a:t>FICHA TÉCNICA </a:t>
              </a:r>
              <a:r>
                <a:rPr lang="es-CO" sz="1400" b="1" kern="1200">
                  <a:solidFill>
                    <a:schemeClr val="tx1"/>
                  </a:solidFill>
                  <a:effectLst/>
                  <a:latin typeface="+mn-lt"/>
                  <a:ea typeface="+mn-ea"/>
                  <a:cs typeface="+mn-cs"/>
                </a:rPr>
                <a:t>DE </a:t>
              </a:r>
              <a:r>
                <a:rPr lang="es-ES" sz="1400" b="1" kern="1200">
                  <a:solidFill>
                    <a:schemeClr val="tx1"/>
                  </a:solidFill>
                  <a:effectLst/>
                  <a:latin typeface="+mn-lt"/>
                  <a:ea typeface="+mn-ea"/>
                  <a:cs typeface="+mn-cs"/>
                </a:rPr>
                <a:t>SEGUIMIENTO</a:t>
              </a:r>
              <a:r>
                <a:rPr lang="es-CO" sz="1400" b="1" kern="1200">
                  <a:solidFill>
                    <a:schemeClr val="tx1"/>
                  </a:solidFill>
                  <a:effectLst/>
                  <a:latin typeface="+mn-lt"/>
                  <a:ea typeface="+mn-ea"/>
                  <a:cs typeface="+mn-cs"/>
                </a:rPr>
                <a:t> DE </a:t>
              </a:r>
              <a:r>
                <a:rPr lang="es-CO" sz="1400" b="1" i="0" kern="1200">
                  <a:solidFill>
                    <a:schemeClr val="tx1"/>
                  </a:solidFill>
                  <a:effectLst/>
                  <a:latin typeface="+mn-lt"/>
                  <a:ea typeface="+mn-ea"/>
                  <a:cs typeface="+mn-cs"/>
                </a:rPr>
                <a:t>INDICADORES DE TRAMITES Y SERVICIOS  </a:t>
              </a:r>
              <a:endParaRPr lang="es-CO" sz="1050">
                <a:effectLst/>
              </a:endParaRPr>
            </a:p>
          </xdr:txBody>
        </xdr:sp>
        <xdr:sp macro="" textlink="">
          <xdr:nvSpPr>
            <xdr:cNvPr id="14" name="Text Box 49">
              <a:extLst>
                <a:ext uri="{FF2B5EF4-FFF2-40B4-BE49-F238E27FC236}">
                  <a16:creationId xmlns:a16="http://schemas.microsoft.com/office/drawing/2014/main" id="{00000000-0008-0000-0100-00000E000000}"/>
                </a:ext>
              </a:extLst>
            </xdr:cNvPr>
            <xdr:cNvSpPr txBox="1">
              <a:spLocks noChangeArrowheads="1"/>
            </xdr:cNvSpPr>
          </xdr:nvSpPr>
          <xdr:spPr bwMode="auto">
            <a:xfrm>
              <a:off x="284938" y="762574"/>
              <a:ext cx="1491733" cy="363956"/>
            </a:xfrm>
            <a:prstGeom prst="rect">
              <a:avLst/>
            </a:prstGeom>
            <a:solidFill>
              <a:srgbClr val="FFFFFF"/>
            </a:solidFill>
            <a:ln w="9525" algn="ctr">
              <a:noFill/>
              <a:miter lim="800000"/>
              <a:headEnd/>
              <a:tailEnd/>
            </a:ln>
            <a:effectLst/>
          </xdr:spPr>
          <xdr:txBody>
            <a:bodyPr wrap="square" lIns="27432" tIns="18288" rIns="27432" bIns="18288"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CO" sz="700" b="0" i="0">
                  <a:solidFill>
                    <a:sysClr val="windowText" lastClr="000000"/>
                  </a:solidFill>
                  <a:latin typeface="Arial" pitchFamily="34" charset="0"/>
                  <a:ea typeface="+mn-ea"/>
                  <a:cs typeface="Arial" pitchFamily="34" charset="0"/>
                </a:rPr>
                <a:t>DIRECCIONAMIENTO ESTRATEGICO</a:t>
              </a:r>
            </a:p>
            <a:p>
              <a:pPr algn="ctr" rtl="0"/>
              <a:r>
                <a:rPr lang="es-ES" sz="700" kern="1200">
                  <a:solidFill>
                    <a:sysClr val="windowText" lastClr="000000"/>
                  </a:solidFill>
                  <a:effectLst/>
                  <a:latin typeface="Arial" panose="020B0604020202020204" pitchFamily="34" charset="0"/>
                  <a:ea typeface="+mn-ea"/>
                  <a:cs typeface="Arial" panose="020B0604020202020204" pitchFamily="34" charset="0"/>
                </a:rPr>
                <a:t>INFORMACIÓN ESTRATEGICA</a:t>
              </a:r>
              <a:endParaRPr lang="es-CO" sz="700" b="0" i="0">
                <a:solidFill>
                  <a:sysClr val="windowText" lastClr="000000"/>
                </a:solidFill>
                <a:latin typeface="Arial" pitchFamily="34" charset="0"/>
                <a:ea typeface="+mn-ea"/>
                <a:cs typeface="Arial" pitchFamily="34" charset="0"/>
              </a:endParaRPr>
            </a:p>
          </xdr:txBody>
        </xdr:sp>
      </xdr:grpSp>
      <xdr:pic>
        <xdr:nvPicPr>
          <xdr:cNvPr id="6" name="Picture 250" descr="escudo">
            <a:extLst>
              <a:ext uri="{FF2B5EF4-FFF2-40B4-BE49-F238E27FC236}">
                <a16:creationId xmlns:a16="http://schemas.microsoft.com/office/drawing/2014/main" id="{00000000-0008-0000-0100-000006000000}"/>
              </a:ext>
            </a:extLst>
          </xdr:cNvPr>
          <xdr:cNvPicPr preferRelativeResize="0">
            <a:picLocks noChangeArrowheads="1"/>
          </xdr:cNvPicPr>
        </xdr:nvPicPr>
        <xdr:blipFill>
          <a:blip xmlns:r="http://schemas.openxmlformats.org/officeDocument/2006/relationships" r:embed="rId3" cstate="print"/>
          <a:srcRect/>
          <a:stretch>
            <a:fillRect/>
          </a:stretch>
        </xdr:blipFill>
        <xdr:spPr bwMode="auto">
          <a:xfrm>
            <a:off x="1060480" y="2886932"/>
            <a:ext cx="880313" cy="753295"/>
          </a:xfrm>
          <a:prstGeom prst="rect">
            <a:avLst/>
          </a:prstGeom>
          <a:noFill/>
          <a:ln w="9525">
            <a:noFill/>
            <a:miter lim="800000"/>
            <a:headEnd/>
            <a:tailEnd/>
          </a:ln>
        </xdr:spPr>
      </xdr:pic>
    </xdr:grp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2</xdr:row>
      <xdr:rowOff>0</xdr:rowOff>
    </xdr:from>
    <xdr:to>
      <xdr:col>11</xdr:col>
      <xdr:colOff>9525</xdr:colOff>
      <xdr:row>8</xdr:row>
      <xdr:rowOff>123825</xdr:rowOff>
    </xdr:to>
    <xdr:grpSp>
      <xdr:nvGrpSpPr>
        <xdr:cNvPr id="2" name="13 Grupo">
          <a:extLst>
            <a:ext uri="{FF2B5EF4-FFF2-40B4-BE49-F238E27FC236}">
              <a16:creationId xmlns:a16="http://schemas.microsoft.com/office/drawing/2014/main" id="{00000000-0008-0000-0200-000002000000}"/>
            </a:ext>
          </a:extLst>
        </xdr:cNvPr>
        <xdr:cNvGrpSpPr>
          <a:grpSpLocks/>
        </xdr:cNvGrpSpPr>
      </xdr:nvGrpSpPr>
      <xdr:grpSpPr bwMode="auto">
        <a:xfrm>
          <a:off x="361950" y="381000"/>
          <a:ext cx="11906250" cy="1304925"/>
          <a:chOff x="596900" y="2852737"/>
          <a:chExt cx="7950200" cy="1152527"/>
        </a:xfrm>
      </xdr:grpSpPr>
      <xdr:grpSp>
        <xdr:nvGrpSpPr>
          <xdr:cNvPr id="3" name="37 Grupo">
            <a:extLst>
              <a:ext uri="{FF2B5EF4-FFF2-40B4-BE49-F238E27FC236}">
                <a16:creationId xmlns:a16="http://schemas.microsoft.com/office/drawing/2014/main" id="{00000000-0008-0000-0200-000003000000}"/>
              </a:ext>
            </a:extLst>
          </xdr:cNvPr>
          <xdr:cNvGrpSpPr>
            <a:grpSpLocks/>
          </xdr:cNvGrpSpPr>
        </xdr:nvGrpSpPr>
        <xdr:grpSpPr bwMode="auto">
          <a:xfrm>
            <a:off x="596900" y="2852737"/>
            <a:ext cx="7950200" cy="1152527"/>
            <a:chOff x="0" y="0"/>
            <a:chExt cx="8648700" cy="1152526"/>
          </a:xfrm>
        </xdr:grpSpPr>
        <xdr:sp macro="" textlink="">
          <xdr:nvSpPr>
            <xdr:cNvPr id="5" name="Rectangle 41">
              <a:extLst>
                <a:ext uri="{FF2B5EF4-FFF2-40B4-BE49-F238E27FC236}">
                  <a16:creationId xmlns:a16="http://schemas.microsoft.com/office/drawing/2014/main" id="{00000000-0008-0000-0200-000005000000}"/>
                </a:ext>
              </a:extLst>
            </xdr:cNvPr>
            <xdr:cNvSpPr>
              <a:spLocks noChangeArrowheads="1"/>
            </xdr:cNvSpPr>
          </xdr:nvSpPr>
          <xdr:spPr bwMode="auto">
            <a:xfrm>
              <a:off x="0" y="0"/>
              <a:ext cx="8648700" cy="1152525"/>
            </a:xfrm>
            <a:prstGeom prst="rect">
              <a:avLst/>
            </a:prstGeom>
            <a:noFill/>
            <a:ln w="9525">
              <a:solidFill>
                <a:srgbClr val="000000"/>
              </a:solidFill>
              <a:miter lim="800000"/>
              <a:headEnd/>
              <a:tailEnd/>
            </a:ln>
          </xdr:spPr>
        </xdr:sp>
        <xdr:sp macro="" textlink="">
          <xdr:nvSpPr>
            <xdr:cNvPr id="6" name="Text Box 42">
              <a:extLst>
                <a:ext uri="{FF2B5EF4-FFF2-40B4-BE49-F238E27FC236}">
                  <a16:creationId xmlns:a16="http://schemas.microsoft.com/office/drawing/2014/main" id="{00000000-0008-0000-0200-000006000000}"/>
                </a:ext>
              </a:extLst>
            </xdr:cNvPr>
            <xdr:cNvSpPr txBox="1">
              <a:spLocks noChangeArrowheads="1"/>
            </xdr:cNvSpPr>
          </xdr:nvSpPr>
          <xdr:spPr bwMode="auto">
            <a:xfrm>
              <a:off x="6310105" y="0"/>
              <a:ext cx="2338595" cy="389952"/>
            </a:xfrm>
            <a:prstGeom prst="rect">
              <a:avLst/>
            </a:prstGeom>
            <a:solidFill>
              <a:srgbClr val="FFFFFF"/>
            </a:solidFill>
            <a:ln w="9525">
              <a:solidFill>
                <a:srgbClr val="000000"/>
              </a:solidFill>
              <a:miter lim="800000"/>
              <a:headEnd/>
              <a:tailEnd/>
            </a:ln>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indent="0" algn="ctr" defTabSz="914400" rtl="0" eaLnBrk="1" fontAlgn="auto" latinLnBrk="0" hangingPunct="1">
                <a:lnSpc>
                  <a:spcPct val="100000"/>
                </a:lnSpc>
                <a:spcBef>
                  <a:spcPts val="0"/>
                </a:spcBef>
                <a:spcAft>
                  <a:spcPts val="0"/>
                </a:spcAft>
                <a:buClrTx/>
                <a:buSzTx/>
                <a:buFontTx/>
                <a:buNone/>
                <a:tabLst/>
                <a:defRPr/>
              </a:pPr>
              <a:r>
                <a:rPr lang="es-ES" sz="900" kern="1200">
                  <a:solidFill>
                    <a:sysClr val="windowText" lastClr="000000"/>
                  </a:solidFill>
                  <a:effectLst/>
                  <a:latin typeface="Arial" panose="020B0604020202020204" pitchFamily="34" charset="0"/>
                  <a:ea typeface="+mn-ea"/>
                  <a:cs typeface="Arial" panose="020B0604020202020204" pitchFamily="34" charset="0"/>
                </a:rPr>
                <a:t>MEDE01.07.01.18.P05.F05</a:t>
              </a:r>
              <a:endParaRPr lang="es-CO" sz="900">
                <a:solidFill>
                  <a:sysClr val="windowText" lastClr="000000"/>
                </a:solidFill>
                <a:effectLst/>
                <a:latin typeface="Arial" panose="020B0604020202020204" pitchFamily="34" charset="0"/>
                <a:cs typeface="Arial" panose="020B0604020202020204" pitchFamily="34" charset="0"/>
              </a:endParaRPr>
            </a:p>
          </xdr:txBody>
        </xdr:sp>
        <xdr:sp macro="" textlink="">
          <xdr:nvSpPr>
            <xdr:cNvPr id="7" name="Rectangle 43">
              <a:extLst>
                <a:ext uri="{FF2B5EF4-FFF2-40B4-BE49-F238E27FC236}">
                  <a16:creationId xmlns:a16="http://schemas.microsoft.com/office/drawing/2014/main" id="{00000000-0008-0000-0200-000007000000}"/>
                </a:ext>
              </a:extLst>
            </xdr:cNvPr>
            <xdr:cNvSpPr>
              <a:spLocks noChangeArrowheads="1"/>
            </xdr:cNvSpPr>
          </xdr:nvSpPr>
          <xdr:spPr bwMode="auto">
            <a:xfrm>
              <a:off x="7557356" y="389952"/>
              <a:ext cx="1091344" cy="199309"/>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ysClr val="windowText" lastClr="000000"/>
                  </a:solidFill>
                  <a:latin typeface="Arial"/>
                  <a:cs typeface="Arial"/>
                </a:rPr>
                <a:t>1</a:t>
              </a:r>
            </a:p>
          </xdr:txBody>
        </xdr:sp>
        <xdr:sp macro="" textlink="">
          <xdr:nvSpPr>
            <xdr:cNvPr id="8" name="Rectangle 44">
              <a:extLst>
                <a:ext uri="{FF2B5EF4-FFF2-40B4-BE49-F238E27FC236}">
                  <a16:creationId xmlns:a16="http://schemas.microsoft.com/office/drawing/2014/main" id="{00000000-0008-0000-0200-000008000000}"/>
                </a:ext>
              </a:extLst>
            </xdr:cNvPr>
            <xdr:cNvSpPr>
              <a:spLocks noChangeArrowheads="1"/>
            </xdr:cNvSpPr>
          </xdr:nvSpPr>
          <xdr:spPr bwMode="auto">
            <a:xfrm>
              <a:off x="6310105" y="389952"/>
              <a:ext cx="1247251" cy="199309"/>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rgbClr val="000000"/>
                  </a:solidFill>
                  <a:latin typeface="Arial"/>
                  <a:cs typeface="Arial"/>
                </a:rPr>
                <a:t>VERSIÓN</a:t>
              </a:r>
            </a:p>
          </xdr:txBody>
        </xdr:sp>
        <xdr:sp macro="" textlink="">
          <xdr:nvSpPr>
            <xdr:cNvPr id="9" name="Text Box 45">
              <a:extLst>
                <a:ext uri="{FF2B5EF4-FFF2-40B4-BE49-F238E27FC236}">
                  <a16:creationId xmlns:a16="http://schemas.microsoft.com/office/drawing/2014/main" id="{00000000-0008-0000-0200-000009000000}"/>
                </a:ext>
              </a:extLst>
            </xdr:cNvPr>
            <xdr:cNvSpPr txBox="1">
              <a:spLocks noChangeArrowheads="1"/>
            </xdr:cNvSpPr>
          </xdr:nvSpPr>
          <xdr:spPr bwMode="auto">
            <a:xfrm>
              <a:off x="7549150" y="580596"/>
              <a:ext cx="1099550" cy="571930"/>
            </a:xfrm>
            <a:prstGeom prst="rect">
              <a:avLst/>
            </a:prstGeom>
            <a:solidFill>
              <a:srgbClr val="FFFFFF"/>
            </a:solidFill>
            <a:ln w="9525" algn="ctr">
              <a:solidFill>
                <a:srgbClr val="000000"/>
              </a:solidFill>
              <a:miter lim="800000"/>
              <a:headEnd/>
              <a:tailEnd/>
            </a:ln>
            <a:effectLst/>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kern="1200">
                  <a:solidFill>
                    <a:sysClr val="windowText" lastClr="000000"/>
                  </a:solidFill>
                  <a:latin typeface="Arial" pitchFamily="34" charset="0"/>
                  <a:ea typeface="+mn-ea"/>
                  <a:cs typeface="Arial" pitchFamily="34" charset="0"/>
                </a:rPr>
                <a:t>09/mar/2018</a:t>
              </a:r>
              <a:endParaRPr lang="es-ES" sz="800" b="0" i="0" strike="noStrike">
                <a:solidFill>
                  <a:sysClr val="windowText" lastClr="000000"/>
                </a:solidFill>
                <a:latin typeface="Arial" pitchFamily="34" charset="0"/>
                <a:cs typeface="Arial" pitchFamily="34" charset="0"/>
              </a:endParaRPr>
            </a:p>
          </xdr:txBody>
        </xdr:sp>
        <xdr:sp macro="" textlink="">
          <xdr:nvSpPr>
            <xdr:cNvPr id="10" name="Text Box 46">
              <a:extLst>
                <a:ext uri="{FF2B5EF4-FFF2-40B4-BE49-F238E27FC236}">
                  <a16:creationId xmlns:a16="http://schemas.microsoft.com/office/drawing/2014/main" id="{00000000-0008-0000-0200-00000A000000}"/>
                </a:ext>
              </a:extLst>
            </xdr:cNvPr>
            <xdr:cNvSpPr txBox="1">
              <a:spLocks noChangeArrowheads="1"/>
            </xdr:cNvSpPr>
          </xdr:nvSpPr>
          <xdr:spPr bwMode="auto">
            <a:xfrm>
              <a:off x="6310105" y="580596"/>
              <a:ext cx="1247251" cy="571930"/>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ES" sz="800" b="0" i="0">
                  <a:latin typeface="Arial" pitchFamily="34" charset="0"/>
                  <a:ea typeface="+mn-ea"/>
                  <a:cs typeface="Arial" pitchFamily="34" charset="0"/>
                </a:rPr>
                <a:t>FECHA DE</a:t>
              </a:r>
            </a:p>
            <a:p>
              <a:pPr algn="ctr" rtl="0"/>
              <a:r>
                <a:rPr lang="es-ES" sz="800" b="0" i="0">
                  <a:latin typeface="Arial" pitchFamily="34" charset="0"/>
                  <a:ea typeface="+mn-ea"/>
                  <a:cs typeface="Arial" pitchFamily="34" charset="0"/>
                </a:rPr>
                <a:t>ENTRADA</a:t>
              </a:r>
            </a:p>
            <a:p>
              <a:pPr algn="ctr" rtl="0"/>
              <a:r>
                <a:rPr lang="es-ES" sz="800" b="0" i="0">
                  <a:latin typeface="Arial" pitchFamily="34" charset="0"/>
                  <a:ea typeface="+mn-ea"/>
                  <a:cs typeface="Arial" pitchFamily="34" charset="0"/>
                </a:rPr>
                <a:t>EN VIGENCIA                    </a:t>
              </a:r>
              <a:endParaRPr lang="es-ES" sz="800">
                <a:latin typeface="Arial" pitchFamily="34" charset="0"/>
                <a:cs typeface="Arial" pitchFamily="34" charset="0"/>
              </a:endParaRPr>
            </a:p>
          </xdr:txBody>
        </xdr:sp>
        <xdr:sp macro="" textlink="">
          <xdr:nvSpPr>
            <xdr:cNvPr id="11" name="Text Box 47">
              <a:extLst>
                <a:ext uri="{FF2B5EF4-FFF2-40B4-BE49-F238E27FC236}">
                  <a16:creationId xmlns:a16="http://schemas.microsoft.com/office/drawing/2014/main" id="{00000000-0008-0000-0200-00000B000000}"/>
                </a:ext>
              </a:extLst>
            </xdr:cNvPr>
            <xdr:cNvSpPr txBox="1">
              <a:spLocks noChangeArrowheads="1"/>
            </xdr:cNvSpPr>
          </xdr:nvSpPr>
          <xdr:spPr bwMode="auto">
            <a:xfrm>
              <a:off x="2002166" y="0"/>
              <a:ext cx="4307939" cy="1152526"/>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s-ES" sz="1000">
                  <a:latin typeface="Arial" pitchFamily="34" charset="0"/>
                  <a:ea typeface="+mn-ea"/>
                  <a:cs typeface="Arial" pitchFamily="34" charset="0"/>
                </a:rPr>
                <a:t>SISTEMAS DE GESTIÓN Y CONTROL</a:t>
              </a:r>
              <a:r>
                <a:rPr lang="es-ES" sz="1000" baseline="0">
                  <a:latin typeface="Arial" pitchFamily="34" charset="0"/>
                  <a:ea typeface="+mn-ea"/>
                  <a:cs typeface="Arial" pitchFamily="34" charset="0"/>
                </a:rPr>
                <a:t> </a:t>
              </a:r>
            </a:p>
            <a:p>
              <a:pPr algn="ctr"/>
              <a:r>
                <a:rPr lang="es-ES" sz="1000" baseline="0">
                  <a:latin typeface="Arial" pitchFamily="34" charset="0"/>
                  <a:ea typeface="+mn-ea"/>
                  <a:cs typeface="Arial" pitchFamily="34" charset="0"/>
                </a:rPr>
                <a:t>INTEGRADOS</a:t>
              </a:r>
              <a:endParaRPr lang="es-ES" sz="1000">
                <a:latin typeface="Arial" pitchFamily="34" charset="0"/>
                <a:ea typeface="+mn-ea"/>
                <a:cs typeface="Arial" pitchFamily="34" charset="0"/>
              </a:endParaRPr>
            </a:p>
            <a:p>
              <a:pPr algn="ctr"/>
              <a:r>
                <a:rPr lang="es-ES" sz="1000">
                  <a:latin typeface="Arial" pitchFamily="34" charset="0"/>
                  <a:ea typeface="+mn-ea"/>
                  <a:cs typeface="Arial" pitchFamily="34" charset="0"/>
                </a:rPr>
                <a:t>(SISTEDA, SGC y</a:t>
              </a:r>
              <a:r>
                <a:rPr lang="es-ES" sz="1000" baseline="0">
                  <a:latin typeface="Arial" pitchFamily="34" charset="0"/>
                  <a:ea typeface="+mn-ea"/>
                  <a:cs typeface="Arial" pitchFamily="34" charset="0"/>
                </a:rPr>
                <a:t> MECI)</a:t>
              </a:r>
            </a:p>
            <a:p>
              <a:pPr algn="ctr"/>
              <a:endParaRPr lang="es-ES" sz="1000">
                <a:latin typeface="Arial" pitchFamily="34" charset="0"/>
                <a:ea typeface="+mn-ea"/>
                <a:cs typeface="Arial" pitchFamily="34" charset="0"/>
              </a:endParaRPr>
            </a:p>
            <a:p>
              <a:pPr algn="ctr"/>
              <a:r>
                <a:rPr lang="es-ES" sz="1200" b="1" kern="1200">
                  <a:solidFill>
                    <a:schemeClr val="tx1"/>
                  </a:solidFill>
                  <a:latin typeface="Arial" pitchFamily="34" charset="0"/>
                  <a:ea typeface="+mn-ea"/>
                  <a:cs typeface="Arial" pitchFamily="34" charset="0"/>
                </a:rPr>
                <a:t>FICHA TÉCNICA </a:t>
              </a:r>
              <a:r>
                <a:rPr lang="es-CO" sz="1200" b="1" kern="1200">
                  <a:solidFill>
                    <a:schemeClr val="tx1"/>
                  </a:solidFill>
                  <a:latin typeface="Arial" pitchFamily="34" charset="0"/>
                  <a:ea typeface="+mn-ea"/>
                  <a:cs typeface="Arial" pitchFamily="34" charset="0"/>
                </a:rPr>
                <a:t>DE </a:t>
              </a:r>
              <a:r>
                <a:rPr lang="es-ES" sz="1200" b="1" kern="1200">
                  <a:solidFill>
                    <a:schemeClr val="tx1"/>
                  </a:solidFill>
                  <a:latin typeface="Arial" pitchFamily="34" charset="0"/>
                  <a:ea typeface="+mn-ea"/>
                  <a:cs typeface="Arial" pitchFamily="34" charset="0"/>
                </a:rPr>
                <a:t>SEGUIMIENTO</a:t>
              </a:r>
              <a:r>
                <a:rPr lang="es-CO" sz="1200" b="1" kern="1200">
                  <a:solidFill>
                    <a:schemeClr val="tx1"/>
                  </a:solidFill>
                  <a:latin typeface="Arial" pitchFamily="34" charset="0"/>
                  <a:ea typeface="+mn-ea"/>
                  <a:cs typeface="Arial" pitchFamily="34" charset="0"/>
                </a:rPr>
                <a:t> DE INDICADORES  </a:t>
              </a:r>
            </a:p>
          </xdr:txBody>
        </xdr:sp>
        <xdr:sp macro="" textlink="">
          <xdr:nvSpPr>
            <xdr:cNvPr id="12" name="Text Box 49">
              <a:extLst>
                <a:ext uri="{FF2B5EF4-FFF2-40B4-BE49-F238E27FC236}">
                  <a16:creationId xmlns:a16="http://schemas.microsoft.com/office/drawing/2014/main" id="{00000000-0008-0000-0200-00000C000000}"/>
                </a:ext>
              </a:extLst>
            </xdr:cNvPr>
            <xdr:cNvSpPr txBox="1">
              <a:spLocks noChangeArrowheads="1"/>
            </xdr:cNvSpPr>
          </xdr:nvSpPr>
          <xdr:spPr bwMode="auto">
            <a:xfrm>
              <a:off x="49234" y="762574"/>
              <a:ext cx="1920110" cy="363956"/>
            </a:xfrm>
            <a:prstGeom prst="rect">
              <a:avLst/>
            </a:prstGeom>
            <a:solidFill>
              <a:srgbClr val="FFFFFF"/>
            </a:solidFill>
            <a:ln w="9525" algn="ctr">
              <a:noFill/>
              <a:miter lim="800000"/>
              <a:headEnd/>
              <a:tailEnd/>
            </a:ln>
            <a:effectLst/>
          </xdr:spPr>
          <xdr:txBody>
            <a:bodyPr wrap="square" lIns="27432" tIns="18288" rIns="27432" bIns="18288"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CO" sz="700" b="0" i="0">
                  <a:solidFill>
                    <a:sysClr val="windowText" lastClr="000000"/>
                  </a:solidFill>
                  <a:latin typeface="Arial" pitchFamily="34" charset="0"/>
                  <a:ea typeface="+mn-ea"/>
                  <a:cs typeface="Arial" pitchFamily="34" charset="0"/>
                </a:rPr>
                <a:t>DIRECCIONAMIENTO ESTRATEGICO</a:t>
              </a:r>
            </a:p>
            <a:p>
              <a:pPr algn="ctr" rtl="0"/>
              <a:r>
                <a:rPr lang="es-ES" sz="700" kern="1200">
                  <a:solidFill>
                    <a:sysClr val="windowText" lastClr="000000"/>
                  </a:solidFill>
                  <a:effectLst/>
                  <a:latin typeface="Arial" panose="020B0604020202020204" pitchFamily="34" charset="0"/>
                  <a:ea typeface="+mn-ea"/>
                  <a:cs typeface="Arial" panose="020B0604020202020204" pitchFamily="34" charset="0"/>
                </a:rPr>
                <a:t>INFORMACIÓN ESTRATEGICA</a:t>
              </a:r>
              <a:endParaRPr lang="es-CO" sz="700">
                <a:solidFill>
                  <a:sysClr val="windowText" lastClr="000000"/>
                </a:solidFill>
                <a:effectLst/>
                <a:latin typeface="Arial" panose="020B0604020202020204" pitchFamily="34" charset="0"/>
                <a:cs typeface="Arial" panose="020B0604020202020204" pitchFamily="34" charset="0"/>
              </a:endParaRPr>
            </a:p>
          </xdr:txBody>
        </xdr:sp>
      </xdr:grpSp>
      <xdr:pic>
        <xdr:nvPicPr>
          <xdr:cNvPr id="4" name="Picture 250" descr="escudo">
            <a:extLst>
              <a:ext uri="{FF2B5EF4-FFF2-40B4-BE49-F238E27FC236}">
                <a16:creationId xmlns:a16="http://schemas.microsoft.com/office/drawing/2014/main" id="{00000000-0008-0000-0200-000004000000}"/>
              </a:ext>
            </a:extLst>
          </xdr:cNvPr>
          <xdr:cNvPicPr preferRelativeResize="0">
            <a:picLocks noChangeArrowheads="1"/>
          </xdr:cNvPicPr>
        </xdr:nvPicPr>
        <xdr:blipFill>
          <a:blip xmlns:r="http://schemas.openxmlformats.org/officeDocument/2006/relationships" r:embed="rId1" cstate="print"/>
          <a:srcRect/>
          <a:stretch>
            <a:fillRect/>
          </a:stretch>
        </xdr:blipFill>
        <xdr:spPr bwMode="auto">
          <a:xfrm>
            <a:off x="1060480" y="2886932"/>
            <a:ext cx="934135" cy="753295"/>
          </a:xfrm>
          <a:prstGeom prst="rect">
            <a:avLst/>
          </a:prstGeom>
          <a:noFill/>
          <a:ln w="9525">
            <a:noFill/>
            <a:miter lim="800000"/>
            <a:headEnd/>
            <a:tailEnd/>
          </a:ln>
        </xdr:spPr>
      </xdr:pic>
    </xdr:grpSp>
    <xdr:clientData/>
  </xdr:twoCellAnchor>
  <xdr:twoCellAnchor>
    <xdr:from>
      <xdr:col>1</xdr:col>
      <xdr:colOff>111124</xdr:colOff>
      <xdr:row>26</xdr:row>
      <xdr:rowOff>63500</xdr:rowOff>
    </xdr:from>
    <xdr:to>
      <xdr:col>10</xdr:col>
      <xdr:colOff>1269999</xdr:colOff>
      <xdr:row>46</xdr:row>
      <xdr:rowOff>63499</xdr:rowOff>
    </xdr:to>
    <xdr:graphicFrame macro="">
      <xdr:nvGraphicFramePr>
        <xdr:cNvPr id="13" name="12 Gráfico">
          <a:extLst>
            <a:ext uri="{FF2B5EF4-FFF2-40B4-BE49-F238E27FC236}">
              <a16:creationId xmlns:a16="http://schemas.microsoft.com/office/drawing/2014/main" id="{00000000-0008-0000-02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Tema de Office">
  <a:themeElements>
    <a:clrScheme name="Azul II">
      <a:dk1>
        <a:sysClr val="windowText" lastClr="000000"/>
      </a:dk1>
      <a:lt1>
        <a:sysClr val="window" lastClr="FFFFFF"/>
      </a:lt1>
      <a:dk2>
        <a:srgbClr val="335B74"/>
      </a:dk2>
      <a:lt2>
        <a:srgbClr val="DFE3E5"/>
      </a:lt2>
      <a:accent1>
        <a:srgbClr val="1CADE4"/>
      </a:accent1>
      <a:accent2>
        <a:srgbClr val="2683C6"/>
      </a:accent2>
      <a:accent3>
        <a:srgbClr val="27CED7"/>
      </a:accent3>
      <a:accent4>
        <a:srgbClr val="42BA97"/>
      </a:accent4>
      <a:accent5>
        <a:srgbClr val="3E8853"/>
      </a:accent5>
      <a:accent6>
        <a:srgbClr val="62A39F"/>
      </a:accent6>
      <a:hlink>
        <a:srgbClr val="6EAC1C"/>
      </a:hlink>
      <a:folHlink>
        <a:srgbClr val="B26B0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M57"/>
  <sheetViews>
    <sheetView showGridLines="0" topLeftCell="A7" zoomScale="85" zoomScaleNormal="85" workbookViewId="0">
      <selection activeCell="O23" sqref="O23"/>
    </sheetView>
  </sheetViews>
  <sheetFormatPr baseColWidth="10" defaultColWidth="12.28515625" defaultRowHeight="15" x14ac:dyDescent="0.25"/>
  <cols>
    <col min="1" max="1" width="5.5703125" style="1" customWidth="1"/>
    <col min="2" max="2" width="32.5703125" style="1" customWidth="1"/>
    <col min="3" max="3" width="17.7109375" style="1" customWidth="1"/>
    <col min="4" max="4" width="7.140625" style="1" customWidth="1"/>
    <col min="5" max="5" width="7.5703125" style="1" customWidth="1"/>
    <col min="6" max="6" width="17.140625" style="1" customWidth="1"/>
    <col min="7" max="7" width="10" style="1" customWidth="1"/>
    <col min="8" max="8" width="8.42578125" style="1" customWidth="1"/>
    <col min="9" max="9" width="7" style="1" customWidth="1"/>
    <col min="10" max="10" width="3.5703125" style="1" customWidth="1"/>
    <col min="11" max="11" width="12.42578125" style="1" customWidth="1"/>
    <col min="12" max="12" width="25.5703125" style="1" customWidth="1"/>
    <col min="13" max="13" width="1.5703125" style="1" customWidth="1"/>
    <col min="14" max="16384" width="12.28515625" style="1"/>
  </cols>
  <sheetData>
    <row r="1" spans="2:13" ht="15.75" thickBot="1" x14ac:dyDescent="0.3"/>
    <row r="2" spans="2:13" x14ac:dyDescent="0.25">
      <c r="B2" s="129"/>
      <c r="C2" s="130"/>
      <c r="D2" s="130"/>
      <c r="E2" s="130"/>
      <c r="F2" s="130"/>
      <c r="G2" s="130"/>
      <c r="H2" s="130"/>
      <c r="I2" s="130"/>
      <c r="J2" s="130"/>
      <c r="K2" s="130"/>
      <c r="L2" s="130"/>
      <c r="M2" s="131"/>
    </row>
    <row r="3" spans="2:13" x14ac:dyDescent="0.25">
      <c r="B3" s="132"/>
      <c r="C3" s="133"/>
      <c r="D3" s="133"/>
      <c r="E3" s="133"/>
      <c r="F3" s="133"/>
      <c r="G3" s="133"/>
      <c r="H3" s="133"/>
      <c r="I3" s="133"/>
      <c r="J3" s="133"/>
      <c r="K3" s="133"/>
      <c r="L3" s="133"/>
      <c r="M3" s="134"/>
    </row>
    <row r="4" spans="2:13" x14ac:dyDescent="0.25">
      <c r="B4" s="132"/>
      <c r="C4" s="133"/>
      <c r="D4" s="133"/>
      <c r="E4" s="133"/>
      <c r="F4" s="133"/>
      <c r="G4" s="133"/>
      <c r="H4" s="133"/>
      <c r="I4" s="133"/>
      <c r="J4" s="133"/>
      <c r="K4" s="133"/>
      <c r="L4" s="133"/>
      <c r="M4" s="134"/>
    </row>
    <row r="5" spans="2:13" x14ac:dyDescent="0.25">
      <c r="B5" s="132"/>
      <c r="C5" s="133"/>
      <c r="D5" s="133"/>
      <c r="E5" s="133"/>
      <c r="F5" s="133"/>
      <c r="G5" s="133"/>
      <c r="H5" s="133"/>
      <c r="I5" s="133"/>
      <c r="J5" s="133"/>
      <c r="K5" s="133"/>
      <c r="L5" s="133"/>
      <c r="M5" s="134"/>
    </row>
    <row r="6" spans="2:13" x14ac:dyDescent="0.25">
      <c r="B6" s="132"/>
      <c r="C6" s="133"/>
      <c r="D6" s="133"/>
      <c r="E6" s="133"/>
      <c r="F6" s="133"/>
      <c r="G6" s="133"/>
      <c r="H6" s="133"/>
      <c r="I6" s="133"/>
      <c r="J6" s="133"/>
      <c r="K6" s="133"/>
      <c r="L6" s="133"/>
      <c r="M6" s="134"/>
    </row>
    <row r="7" spans="2:13" x14ac:dyDescent="0.25">
      <c r="B7" s="132"/>
      <c r="C7" s="133"/>
      <c r="D7" s="133"/>
      <c r="E7" s="133"/>
      <c r="F7" s="133"/>
      <c r="G7" s="133"/>
      <c r="H7" s="133"/>
      <c r="I7" s="133"/>
      <c r="J7" s="133"/>
      <c r="K7" s="133"/>
      <c r="L7" s="133"/>
      <c r="M7" s="134"/>
    </row>
    <row r="8" spans="2:13" x14ac:dyDescent="0.25">
      <c r="B8" s="132"/>
      <c r="C8" s="133"/>
      <c r="D8" s="133"/>
      <c r="E8" s="133"/>
      <c r="F8" s="133"/>
      <c r="G8" s="133"/>
      <c r="H8" s="133"/>
      <c r="I8" s="133"/>
      <c r="J8" s="133"/>
      <c r="K8" s="133"/>
      <c r="L8" s="133"/>
      <c r="M8" s="134"/>
    </row>
    <row r="9" spans="2:13" x14ac:dyDescent="0.25">
      <c r="B9" s="132"/>
      <c r="C9" s="133"/>
      <c r="D9" s="133"/>
      <c r="E9" s="133"/>
      <c r="F9" s="133"/>
      <c r="G9" s="133"/>
      <c r="H9" s="133"/>
      <c r="I9" s="133"/>
      <c r="J9" s="133"/>
      <c r="K9" s="133"/>
      <c r="L9" s="133"/>
      <c r="M9" s="134"/>
    </row>
    <row r="10" spans="2:13" ht="15.75" thickBot="1" x14ac:dyDescent="0.3">
      <c r="B10" s="135"/>
      <c r="C10" s="136"/>
      <c r="D10" s="136"/>
      <c r="E10" s="136"/>
      <c r="F10" s="136"/>
      <c r="G10" s="136"/>
      <c r="H10" s="136"/>
      <c r="I10" s="136"/>
      <c r="J10" s="136"/>
      <c r="K10" s="136"/>
      <c r="L10" s="136"/>
      <c r="M10" s="137"/>
    </row>
    <row r="11" spans="2:13" ht="12.75" customHeight="1" x14ac:dyDescent="0.25">
      <c r="B11" s="2"/>
      <c r="C11" s="3"/>
      <c r="D11" s="3"/>
      <c r="E11" s="3"/>
      <c r="F11" s="4"/>
      <c r="G11" s="3"/>
      <c r="H11" s="3"/>
      <c r="I11" s="3"/>
      <c r="J11" s="3"/>
      <c r="K11" s="3"/>
      <c r="L11" s="3"/>
      <c r="M11" s="5"/>
    </row>
    <row r="12" spans="2:13" ht="23.25" customHeight="1" x14ac:dyDescent="0.25">
      <c r="B12" s="138" t="s">
        <v>0</v>
      </c>
      <c r="C12" s="139"/>
      <c r="D12" s="139"/>
      <c r="E12" s="139"/>
      <c r="F12" s="139"/>
      <c r="G12" s="139"/>
      <c r="H12" s="139"/>
      <c r="I12" s="139"/>
      <c r="J12" s="139"/>
      <c r="K12" s="139"/>
      <c r="L12" s="139"/>
      <c r="M12" s="140"/>
    </row>
    <row r="13" spans="2:13" ht="15.75" customHeight="1" x14ac:dyDescent="0.25">
      <c r="B13" s="6"/>
      <c r="C13" s="7"/>
      <c r="D13" s="8"/>
      <c r="E13" s="8"/>
      <c r="F13" s="7"/>
      <c r="G13" s="7"/>
      <c r="H13" s="7"/>
      <c r="I13" s="8"/>
      <c r="J13" s="8"/>
      <c r="K13" s="7"/>
      <c r="L13" s="7"/>
      <c r="M13" s="9"/>
    </row>
    <row r="14" spans="2:13" ht="12.75" customHeight="1" x14ac:dyDescent="0.25">
      <c r="B14" s="141" t="s">
        <v>1</v>
      </c>
      <c r="C14" s="142"/>
      <c r="D14" s="10"/>
      <c r="E14" s="10"/>
      <c r="F14" s="143" t="s">
        <v>50</v>
      </c>
      <c r="G14" s="143"/>
      <c r="H14" s="143"/>
      <c r="I14" s="10"/>
      <c r="J14" s="10"/>
      <c r="K14" s="143" t="s">
        <v>2</v>
      </c>
      <c r="L14" s="143"/>
      <c r="M14" s="11"/>
    </row>
    <row r="15" spans="2:13" ht="12.75" customHeight="1" x14ac:dyDescent="0.25">
      <c r="B15" s="141"/>
      <c r="C15" s="142"/>
      <c r="D15" s="10"/>
      <c r="E15" s="10"/>
      <c r="F15" s="143"/>
      <c r="G15" s="143"/>
      <c r="H15" s="143"/>
      <c r="I15" s="10"/>
      <c r="J15" s="10"/>
      <c r="K15" s="143"/>
      <c r="L15" s="143"/>
      <c r="M15" s="11"/>
    </row>
    <row r="16" spans="2:13" ht="14.25" customHeight="1" x14ac:dyDescent="0.25">
      <c r="B16" s="12" t="s">
        <v>3</v>
      </c>
      <c r="C16" s="13"/>
      <c r="D16" s="14"/>
      <c r="E16" s="14"/>
      <c r="F16" s="28" t="s">
        <v>42</v>
      </c>
      <c r="G16" s="105" t="s">
        <v>97</v>
      </c>
      <c r="H16" s="105"/>
      <c r="I16" s="14"/>
      <c r="J16" s="10"/>
      <c r="K16" s="106" t="s">
        <v>135</v>
      </c>
      <c r="L16" s="107"/>
      <c r="M16" s="11"/>
    </row>
    <row r="17" spans="2:13" x14ac:dyDescent="0.25">
      <c r="B17" s="12" t="s">
        <v>4</v>
      </c>
      <c r="C17" s="13" t="s">
        <v>97</v>
      </c>
      <c r="D17" s="14"/>
      <c r="E17" s="14"/>
      <c r="F17" s="28" t="s">
        <v>43</v>
      </c>
      <c r="G17" s="105"/>
      <c r="H17" s="105"/>
      <c r="I17" s="14"/>
      <c r="J17" s="10"/>
      <c r="K17" s="108"/>
      <c r="L17" s="109"/>
      <c r="M17" s="11"/>
    </row>
    <row r="18" spans="2:13" x14ac:dyDescent="0.25">
      <c r="B18" s="12" t="s">
        <v>5</v>
      </c>
      <c r="C18" s="13"/>
      <c r="D18" s="14"/>
      <c r="E18" s="14"/>
      <c r="F18" s="28" t="s">
        <v>44</v>
      </c>
      <c r="G18" s="105"/>
      <c r="H18" s="105"/>
      <c r="I18" s="14"/>
      <c r="J18" s="10"/>
      <c r="K18" s="110"/>
      <c r="L18" s="111"/>
      <c r="M18" s="11"/>
    </row>
    <row r="19" spans="2:13" x14ac:dyDescent="0.25">
      <c r="B19" s="12" t="s">
        <v>41</v>
      </c>
      <c r="C19" s="13"/>
      <c r="D19" s="14"/>
      <c r="E19" s="14"/>
      <c r="F19" s="28" t="s">
        <v>40</v>
      </c>
      <c r="G19" s="105"/>
      <c r="H19" s="105"/>
      <c r="I19" s="10"/>
      <c r="J19" s="16"/>
      <c r="K19" s="16"/>
      <c r="L19" s="16"/>
      <c r="M19" s="11"/>
    </row>
    <row r="20" spans="2:13" ht="10.5" customHeight="1" x14ac:dyDescent="0.25">
      <c r="B20" s="17"/>
      <c r="C20" s="18"/>
      <c r="D20" s="10"/>
      <c r="E20" s="10"/>
      <c r="F20" s="10"/>
      <c r="G20" s="10"/>
      <c r="H20" s="15"/>
      <c r="I20" s="10"/>
      <c r="J20" s="16"/>
      <c r="K20" s="16"/>
      <c r="L20" s="16"/>
      <c r="M20" s="11"/>
    </row>
    <row r="21" spans="2:13" ht="17.25" customHeight="1" x14ac:dyDescent="0.25">
      <c r="B21" s="112" t="s">
        <v>6</v>
      </c>
      <c r="C21" s="113"/>
      <c r="D21" s="113"/>
      <c r="E21" s="113"/>
      <c r="F21" s="113"/>
      <c r="G21" s="113"/>
      <c r="H21" s="113"/>
      <c r="I21" s="113"/>
      <c r="J21" s="113"/>
      <c r="K21" s="113"/>
      <c r="L21" s="113"/>
      <c r="M21" s="114"/>
    </row>
    <row r="22" spans="2:13" ht="14.25" customHeight="1" x14ac:dyDescent="0.25">
      <c r="B22" s="115"/>
      <c r="C22" s="116"/>
      <c r="D22" s="116"/>
      <c r="E22" s="116"/>
      <c r="F22" s="116"/>
      <c r="G22" s="116"/>
      <c r="H22" s="116"/>
      <c r="I22" s="116"/>
      <c r="J22" s="116"/>
      <c r="K22" s="116"/>
      <c r="L22" s="116"/>
      <c r="M22" s="117"/>
    </row>
    <row r="23" spans="2:13" ht="24" customHeight="1" x14ac:dyDescent="0.25">
      <c r="B23" s="118" t="s">
        <v>81</v>
      </c>
      <c r="C23" s="120" t="s">
        <v>7</v>
      </c>
      <c r="D23" s="121"/>
      <c r="E23" s="121"/>
      <c r="F23" s="122"/>
      <c r="G23" s="123" t="s">
        <v>98</v>
      </c>
      <c r="H23" s="124"/>
      <c r="I23" s="124"/>
      <c r="J23" s="124"/>
      <c r="K23" s="124"/>
      <c r="L23" s="124"/>
      <c r="M23" s="125"/>
    </row>
    <row r="24" spans="2:13" ht="20.100000000000001" customHeight="1" x14ac:dyDescent="0.25">
      <c r="B24" s="119"/>
      <c r="C24" s="120" t="s">
        <v>8</v>
      </c>
      <c r="D24" s="121"/>
      <c r="E24" s="121"/>
      <c r="F24" s="122"/>
      <c r="G24" s="126" t="s">
        <v>106</v>
      </c>
      <c r="H24" s="127"/>
      <c r="I24" s="127"/>
      <c r="J24" s="127"/>
      <c r="K24" s="127"/>
      <c r="L24" s="127"/>
      <c r="M24" s="128"/>
    </row>
    <row r="25" spans="2:13" ht="20.100000000000001" customHeight="1" x14ac:dyDescent="0.25">
      <c r="B25" s="119"/>
      <c r="C25" s="120" t="s">
        <v>9</v>
      </c>
      <c r="D25" s="121"/>
      <c r="E25" s="121"/>
      <c r="F25" s="122"/>
      <c r="G25" s="126" t="s">
        <v>107</v>
      </c>
      <c r="H25" s="127"/>
      <c r="I25" s="127"/>
      <c r="J25" s="127"/>
      <c r="K25" s="127"/>
      <c r="L25" s="127"/>
      <c r="M25" s="128"/>
    </row>
    <row r="26" spans="2:13" ht="20.100000000000001" customHeight="1" x14ac:dyDescent="0.25">
      <c r="B26" s="119"/>
      <c r="C26" s="120" t="s">
        <v>10</v>
      </c>
      <c r="D26" s="121"/>
      <c r="E26" s="121"/>
      <c r="F26" s="122"/>
      <c r="G26" s="126" t="s">
        <v>108</v>
      </c>
      <c r="H26" s="127"/>
      <c r="I26" s="127"/>
      <c r="J26" s="127"/>
      <c r="K26" s="127"/>
      <c r="L26" s="127"/>
      <c r="M26" s="128"/>
    </row>
    <row r="27" spans="2:13" ht="23.25" customHeight="1" x14ac:dyDescent="0.25">
      <c r="B27" s="118" t="s">
        <v>82</v>
      </c>
      <c r="C27" s="120" t="s">
        <v>11</v>
      </c>
      <c r="D27" s="121"/>
      <c r="E27" s="121"/>
      <c r="F27" s="122"/>
      <c r="G27" s="126" t="s">
        <v>119</v>
      </c>
      <c r="H27" s="127"/>
      <c r="I27" s="127"/>
      <c r="J27" s="127"/>
      <c r="K27" s="127"/>
      <c r="L27" s="127"/>
      <c r="M27" s="128"/>
    </row>
    <row r="28" spans="2:13" ht="23.25" customHeight="1" x14ac:dyDescent="0.25">
      <c r="B28" s="119"/>
      <c r="C28" s="120" t="s">
        <v>12</v>
      </c>
      <c r="D28" s="121"/>
      <c r="E28" s="121"/>
      <c r="F28" s="122"/>
      <c r="G28" s="126" t="s">
        <v>120</v>
      </c>
      <c r="H28" s="127"/>
      <c r="I28" s="127"/>
      <c r="J28" s="127"/>
      <c r="K28" s="127"/>
      <c r="L28" s="127"/>
      <c r="M28" s="128"/>
    </row>
    <row r="29" spans="2:13" ht="23.25" customHeight="1" x14ac:dyDescent="0.25">
      <c r="B29" s="119"/>
      <c r="C29" s="120" t="s">
        <v>13</v>
      </c>
      <c r="D29" s="121"/>
      <c r="E29" s="121"/>
      <c r="F29" s="122"/>
      <c r="G29" s="126" t="s">
        <v>121</v>
      </c>
      <c r="H29" s="127"/>
      <c r="I29" s="127"/>
      <c r="J29" s="127"/>
      <c r="K29" s="127"/>
      <c r="L29" s="127"/>
      <c r="M29" s="128"/>
    </row>
    <row r="30" spans="2:13" ht="23.25" customHeight="1" x14ac:dyDescent="0.25">
      <c r="B30" s="163"/>
      <c r="C30" s="120" t="s">
        <v>14</v>
      </c>
      <c r="D30" s="121"/>
      <c r="E30" s="121"/>
      <c r="F30" s="122"/>
      <c r="G30" s="126" t="s">
        <v>112</v>
      </c>
      <c r="H30" s="127"/>
      <c r="I30" s="127"/>
      <c r="J30" s="127"/>
      <c r="K30" s="127"/>
      <c r="L30" s="127"/>
      <c r="M30" s="128"/>
    </row>
    <row r="31" spans="2:13" ht="22.5" customHeight="1" x14ac:dyDescent="0.25">
      <c r="B31" s="146" t="s">
        <v>83</v>
      </c>
      <c r="C31" s="148" t="s">
        <v>15</v>
      </c>
      <c r="D31" s="148"/>
      <c r="E31" s="148"/>
      <c r="F31" s="148"/>
      <c r="G31" s="149" t="s">
        <v>115</v>
      </c>
      <c r="H31" s="149"/>
      <c r="I31" s="149"/>
      <c r="J31" s="149"/>
      <c r="K31" s="149"/>
      <c r="L31" s="149"/>
      <c r="M31" s="150"/>
    </row>
    <row r="32" spans="2:13" ht="22.5" customHeight="1" x14ac:dyDescent="0.25">
      <c r="B32" s="147"/>
      <c r="C32" s="148" t="s">
        <v>16</v>
      </c>
      <c r="D32" s="148"/>
      <c r="E32" s="148"/>
      <c r="F32" s="148"/>
      <c r="G32" s="149" t="s">
        <v>115</v>
      </c>
      <c r="H32" s="149"/>
      <c r="I32" s="149"/>
      <c r="J32" s="149"/>
      <c r="K32" s="149"/>
      <c r="L32" s="149"/>
      <c r="M32" s="150"/>
    </row>
    <row r="33" spans="2:13" ht="22.5" customHeight="1" x14ac:dyDescent="0.25">
      <c r="B33" s="147"/>
      <c r="C33" s="151" t="s">
        <v>17</v>
      </c>
      <c r="D33" s="151"/>
      <c r="E33" s="151"/>
      <c r="F33" s="151"/>
      <c r="G33" s="149" t="s">
        <v>115</v>
      </c>
      <c r="H33" s="149"/>
      <c r="I33" s="149"/>
      <c r="J33" s="149"/>
      <c r="K33" s="149"/>
      <c r="L33" s="149"/>
      <c r="M33" s="150"/>
    </row>
    <row r="34" spans="2:13" ht="22.5" customHeight="1" x14ac:dyDescent="0.25">
      <c r="B34" s="19" t="s">
        <v>84</v>
      </c>
      <c r="C34" s="151" t="s">
        <v>7</v>
      </c>
      <c r="D34" s="151"/>
      <c r="E34" s="151"/>
      <c r="F34" s="151"/>
      <c r="G34" s="149" t="s">
        <v>115</v>
      </c>
      <c r="H34" s="149"/>
      <c r="I34" s="149"/>
      <c r="J34" s="149"/>
      <c r="K34" s="149"/>
      <c r="L34" s="149"/>
      <c r="M34" s="150"/>
    </row>
    <row r="35" spans="2:13" s="20" customFormat="1" ht="28.5" customHeight="1" x14ac:dyDescent="0.25">
      <c r="B35" s="152" t="s">
        <v>18</v>
      </c>
      <c r="C35" s="153"/>
      <c r="D35" s="153"/>
      <c r="E35" s="153"/>
      <c r="F35" s="153"/>
      <c r="G35" s="153"/>
      <c r="H35" s="153"/>
      <c r="I35" s="153"/>
      <c r="J35" s="153"/>
      <c r="K35" s="153"/>
      <c r="L35" s="153"/>
      <c r="M35" s="154"/>
    </row>
    <row r="36" spans="2:13" s="20" customFormat="1" ht="24.75" customHeight="1" x14ac:dyDescent="0.25">
      <c r="B36" s="21" t="s">
        <v>19</v>
      </c>
      <c r="C36" s="155" t="s">
        <v>20</v>
      </c>
      <c r="D36" s="155"/>
      <c r="E36" s="155"/>
      <c r="F36" s="155"/>
      <c r="G36" s="155"/>
      <c r="H36" s="155"/>
      <c r="I36" s="155"/>
      <c r="J36" s="155"/>
      <c r="K36" s="155"/>
      <c r="L36" s="155"/>
      <c r="M36" s="156"/>
    </row>
    <row r="37" spans="2:13" ht="29.25" customHeight="1" x14ac:dyDescent="0.25">
      <c r="B37" s="22" t="s">
        <v>95</v>
      </c>
      <c r="C37" s="157" t="s">
        <v>113</v>
      </c>
      <c r="D37" s="157"/>
      <c r="E37" s="157"/>
      <c r="F37" s="157"/>
      <c r="G37" s="157"/>
      <c r="H37" s="157"/>
      <c r="I37" s="157"/>
      <c r="J37" s="157"/>
      <c r="K37" s="157"/>
      <c r="L37" s="157"/>
      <c r="M37" s="158"/>
    </row>
    <row r="38" spans="2:13" ht="29.25" customHeight="1" x14ac:dyDescent="0.25">
      <c r="B38" s="23" t="s">
        <v>22</v>
      </c>
      <c r="C38" s="102" t="s">
        <v>102</v>
      </c>
      <c r="D38" s="103"/>
      <c r="E38" s="103"/>
      <c r="F38" s="103"/>
      <c r="G38" s="103"/>
      <c r="H38" s="103"/>
      <c r="I38" s="103"/>
      <c r="J38" s="103"/>
      <c r="K38" s="103"/>
      <c r="L38" s="103"/>
      <c r="M38" s="104"/>
    </row>
    <row r="39" spans="2:13" ht="56.25" customHeight="1" x14ac:dyDescent="0.25">
      <c r="B39" s="23" t="s">
        <v>94</v>
      </c>
      <c r="C39" s="102" t="s">
        <v>123</v>
      </c>
      <c r="D39" s="103"/>
      <c r="E39" s="103"/>
      <c r="F39" s="103"/>
      <c r="G39" s="103"/>
      <c r="H39" s="103"/>
      <c r="I39" s="103"/>
      <c r="J39" s="103"/>
      <c r="K39" s="103"/>
      <c r="L39" s="103"/>
      <c r="M39" s="104"/>
    </row>
    <row r="40" spans="2:13" ht="33" customHeight="1" x14ac:dyDescent="0.25">
      <c r="B40" s="24" t="s">
        <v>23</v>
      </c>
      <c r="C40" s="159" t="s">
        <v>114</v>
      </c>
      <c r="D40" s="159"/>
      <c r="E40" s="159"/>
      <c r="F40" s="159"/>
      <c r="G40" s="159"/>
      <c r="H40" s="159"/>
      <c r="I40" s="159"/>
      <c r="J40" s="159"/>
      <c r="K40" s="159"/>
      <c r="L40" s="159"/>
      <c r="M40" s="160"/>
    </row>
    <row r="41" spans="2:13" ht="45" customHeight="1" x14ac:dyDescent="0.25">
      <c r="B41" s="24" t="s">
        <v>24</v>
      </c>
      <c r="C41" s="144" t="s">
        <v>122</v>
      </c>
      <c r="D41" s="145"/>
      <c r="E41" s="145"/>
      <c r="F41" s="145"/>
      <c r="G41" s="145"/>
      <c r="H41" s="145"/>
      <c r="I41" s="145"/>
      <c r="J41" s="145"/>
      <c r="K41" s="145"/>
      <c r="L41" s="145"/>
      <c r="M41" s="161"/>
    </row>
    <row r="42" spans="2:13" ht="45" customHeight="1" x14ac:dyDescent="0.25">
      <c r="B42" s="24" t="s">
        <v>25</v>
      </c>
      <c r="C42" s="144" t="s">
        <v>101</v>
      </c>
      <c r="D42" s="145"/>
      <c r="E42" s="145"/>
      <c r="F42" s="145"/>
      <c r="G42" s="93"/>
      <c r="H42" s="93"/>
      <c r="I42" s="93"/>
      <c r="J42" s="93"/>
      <c r="K42" s="93"/>
      <c r="L42" s="93"/>
      <c r="M42" s="94"/>
    </row>
    <row r="43" spans="2:13" ht="26.25" customHeight="1" x14ac:dyDescent="0.25">
      <c r="B43" s="25" t="s">
        <v>26</v>
      </c>
      <c r="C43" s="159" t="s">
        <v>99</v>
      </c>
      <c r="D43" s="159"/>
      <c r="E43" s="159"/>
      <c r="F43" s="159"/>
      <c r="G43" s="159"/>
      <c r="H43" s="159"/>
      <c r="I43" s="159"/>
      <c r="J43" s="159"/>
      <c r="K43" s="159"/>
      <c r="L43" s="159"/>
      <c r="M43" s="160"/>
    </row>
    <row r="44" spans="2:13" ht="26.25" customHeight="1" x14ac:dyDescent="0.25">
      <c r="B44" s="25" t="s">
        <v>27</v>
      </c>
      <c r="C44" s="144" t="s">
        <v>103</v>
      </c>
      <c r="D44" s="145"/>
      <c r="E44" s="145"/>
      <c r="F44" s="145"/>
      <c r="G44" s="145"/>
      <c r="H44" s="145"/>
      <c r="I44" s="145"/>
      <c r="J44" s="145"/>
      <c r="K44" s="145"/>
      <c r="L44" s="145"/>
      <c r="M44" s="161"/>
    </row>
    <row r="45" spans="2:13" ht="35.25" customHeight="1" x14ac:dyDescent="0.25">
      <c r="B45" s="162" t="s">
        <v>28</v>
      </c>
      <c r="C45" s="144" t="s">
        <v>104</v>
      </c>
      <c r="D45" s="145"/>
      <c r="E45" s="145"/>
      <c r="F45" s="145"/>
      <c r="G45" s="145"/>
      <c r="H45" s="145"/>
      <c r="I45" s="145"/>
      <c r="J45" s="145"/>
      <c r="K45" s="145"/>
      <c r="L45" s="145"/>
      <c r="M45" s="161"/>
    </row>
    <row r="46" spans="2:13" ht="35.25" customHeight="1" x14ac:dyDescent="0.25">
      <c r="B46" s="162"/>
      <c r="C46" s="144" t="s">
        <v>105</v>
      </c>
      <c r="D46" s="145"/>
      <c r="E46" s="145"/>
      <c r="F46" s="145"/>
      <c r="G46" s="145"/>
      <c r="H46" s="145"/>
      <c r="I46" s="145"/>
      <c r="J46" s="145"/>
      <c r="K46" s="145"/>
      <c r="L46" s="145"/>
      <c r="M46" s="161"/>
    </row>
    <row r="47" spans="2:13" ht="29.25" customHeight="1" x14ac:dyDescent="0.25">
      <c r="B47" s="25" t="s">
        <v>29</v>
      </c>
      <c r="C47" s="102" t="s">
        <v>115</v>
      </c>
      <c r="D47" s="103"/>
      <c r="E47" s="103"/>
      <c r="F47" s="103"/>
      <c r="G47" s="103"/>
      <c r="H47" s="103"/>
      <c r="I47" s="103"/>
      <c r="J47" s="103"/>
      <c r="K47" s="103"/>
      <c r="L47" s="103"/>
      <c r="M47" s="104"/>
    </row>
    <row r="48" spans="2:13" ht="29.25" customHeight="1" x14ac:dyDescent="0.25">
      <c r="B48" s="25" t="s">
        <v>30</v>
      </c>
      <c r="C48" s="102" t="s">
        <v>115</v>
      </c>
      <c r="D48" s="103"/>
      <c r="E48" s="103"/>
      <c r="F48" s="103"/>
      <c r="G48" s="103"/>
      <c r="H48" s="103"/>
      <c r="I48" s="103"/>
      <c r="J48" s="103"/>
      <c r="K48" s="103"/>
      <c r="L48" s="103"/>
      <c r="M48" s="104"/>
    </row>
    <row r="49" spans="2:13" ht="29.25" customHeight="1" x14ac:dyDescent="0.25">
      <c r="B49" s="25" t="s">
        <v>31</v>
      </c>
      <c r="C49" s="102" t="s">
        <v>115</v>
      </c>
      <c r="D49" s="103"/>
      <c r="E49" s="103"/>
      <c r="F49" s="103"/>
      <c r="G49" s="103"/>
      <c r="H49" s="103"/>
      <c r="I49" s="103"/>
      <c r="J49" s="103"/>
      <c r="K49" s="103"/>
      <c r="L49" s="103"/>
      <c r="M49" s="104"/>
    </row>
    <row r="50" spans="2:13" ht="29.25" customHeight="1" x14ac:dyDescent="0.25">
      <c r="B50" s="25" t="s">
        <v>32</v>
      </c>
      <c r="C50" s="165" t="s">
        <v>127</v>
      </c>
      <c r="D50" s="166"/>
      <c r="E50" s="166"/>
      <c r="F50" s="166"/>
      <c r="G50" s="166"/>
      <c r="H50" s="166"/>
      <c r="I50" s="166"/>
      <c r="J50" s="166"/>
      <c r="K50" s="166"/>
      <c r="L50" s="166"/>
      <c r="M50" s="167"/>
    </row>
    <row r="51" spans="2:13" ht="29.25" customHeight="1" x14ac:dyDescent="0.25">
      <c r="B51" s="25" t="s">
        <v>73</v>
      </c>
      <c r="C51" s="168" t="s">
        <v>109</v>
      </c>
      <c r="D51" s="169"/>
      <c r="E51" s="169"/>
      <c r="F51" s="169"/>
      <c r="G51" s="169"/>
      <c r="H51" s="169"/>
      <c r="I51" s="169"/>
      <c r="J51" s="169"/>
      <c r="K51" s="169"/>
      <c r="L51" s="169"/>
      <c r="M51" s="170"/>
    </row>
    <row r="52" spans="2:13" ht="29.25" customHeight="1" x14ac:dyDescent="0.25">
      <c r="B52" s="25" t="s">
        <v>33</v>
      </c>
      <c r="C52" s="159" t="s">
        <v>118</v>
      </c>
      <c r="D52" s="159"/>
      <c r="E52" s="159"/>
      <c r="F52" s="159"/>
      <c r="G52" s="159"/>
      <c r="H52" s="159"/>
      <c r="I52" s="159"/>
      <c r="J52" s="159"/>
      <c r="K52" s="159"/>
      <c r="L52" s="159"/>
      <c r="M52" s="160"/>
    </row>
    <row r="53" spans="2:13" ht="29.25" customHeight="1" x14ac:dyDescent="0.25">
      <c r="B53" s="25" t="s">
        <v>34</v>
      </c>
      <c r="C53" s="159" t="s">
        <v>117</v>
      </c>
      <c r="D53" s="159"/>
      <c r="E53" s="159"/>
      <c r="F53" s="159"/>
      <c r="G53" s="159"/>
      <c r="H53" s="159"/>
      <c r="I53" s="159"/>
      <c r="J53" s="159"/>
      <c r="K53" s="159"/>
      <c r="L53" s="159"/>
      <c r="M53" s="160"/>
    </row>
    <row r="54" spans="2:13" ht="24" customHeight="1" x14ac:dyDescent="0.25">
      <c r="B54" s="26" t="s">
        <v>35</v>
      </c>
      <c r="C54" s="144" t="s">
        <v>116</v>
      </c>
      <c r="D54" s="145"/>
      <c r="E54" s="145"/>
      <c r="F54" s="145"/>
      <c r="G54" s="145"/>
      <c r="H54" s="145"/>
      <c r="I54" s="145"/>
      <c r="J54" s="145"/>
      <c r="K54" s="145"/>
      <c r="L54" s="145"/>
      <c r="M54" s="161"/>
    </row>
    <row r="55" spans="2:13" ht="30.75" thickBot="1" x14ac:dyDescent="0.3">
      <c r="B55" s="27" t="s">
        <v>36</v>
      </c>
      <c r="C55" s="171" t="s">
        <v>100</v>
      </c>
      <c r="D55" s="172"/>
      <c r="E55" s="172"/>
      <c r="F55" s="172"/>
      <c r="G55" s="173"/>
      <c r="H55" s="174" t="s">
        <v>37</v>
      </c>
      <c r="I55" s="174"/>
      <c r="J55" s="174"/>
      <c r="K55" s="175"/>
      <c r="L55" s="176"/>
      <c r="M55" s="177"/>
    </row>
    <row r="56" spans="2:13" ht="9" customHeight="1" x14ac:dyDescent="0.25"/>
    <row r="57" spans="2:13" ht="15.75" x14ac:dyDescent="0.25">
      <c r="B57" s="164" t="s">
        <v>38</v>
      </c>
      <c r="C57" s="164"/>
      <c r="D57" s="164"/>
      <c r="E57" s="164"/>
      <c r="F57" s="164"/>
      <c r="G57" s="164"/>
      <c r="H57" s="164"/>
      <c r="I57" s="164"/>
      <c r="J57" s="164"/>
      <c r="K57" s="164"/>
      <c r="L57" s="164"/>
      <c r="M57" s="164"/>
    </row>
  </sheetData>
  <mergeCells count="63">
    <mergeCell ref="G19:H19"/>
    <mergeCell ref="B27:B30"/>
    <mergeCell ref="B57:M57"/>
    <mergeCell ref="C47:M47"/>
    <mergeCell ref="C48:M48"/>
    <mergeCell ref="C49:M49"/>
    <mergeCell ref="C50:M50"/>
    <mergeCell ref="C51:M51"/>
    <mergeCell ref="C52:M52"/>
    <mergeCell ref="C53:M53"/>
    <mergeCell ref="C54:M54"/>
    <mergeCell ref="C55:G55"/>
    <mergeCell ref="H55:J55"/>
    <mergeCell ref="K55:M55"/>
    <mergeCell ref="C40:M40"/>
    <mergeCell ref="C41:M41"/>
    <mergeCell ref="C43:M43"/>
    <mergeCell ref="C44:M44"/>
    <mergeCell ref="B45:B46"/>
    <mergeCell ref="C45:M45"/>
    <mergeCell ref="C46:M46"/>
    <mergeCell ref="C42:F42"/>
    <mergeCell ref="C38:M38"/>
    <mergeCell ref="G30:M30"/>
    <mergeCell ref="B31:B33"/>
    <mergeCell ref="C31:F31"/>
    <mergeCell ref="G31:M31"/>
    <mergeCell ref="C32:F32"/>
    <mergeCell ref="G32:M32"/>
    <mergeCell ref="C33:F33"/>
    <mergeCell ref="G33:M33"/>
    <mergeCell ref="C30:F30"/>
    <mergeCell ref="C34:F34"/>
    <mergeCell ref="G34:M34"/>
    <mergeCell ref="B35:M35"/>
    <mergeCell ref="C36:M36"/>
    <mergeCell ref="C37:M37"/>
    <mergeCell ref="G27:M27"/>
    <mergeCell ref="C28:F28"/>
    <mergeCell ref="G28:M28"/>
    <mergeCell ref="C29:F29"/>
    <mergeCell ref="G29:M29"/>
    <mergeCell ref="B2:M10"/>
    <mergeCell ref="B12:M12"/>
    <mergeCell ref="B14:C15"/>
    <mergeCell ref="F14:H15"/>
    <mergeCell ref="K14:L15"/>
    <mergeCell ref="C39:M39"/>
    <mergeCell ref="G16:H16"/>
    <mergeCell ref="K16:L18"/>
    <mergeCell ref="G17:H17"/>
    <mergeCell ref="G18:H18"/>
    <mergeCell ref="B21:M22"/>
    <mergeCell ref="B23:B26"/>
    <mergeCell ref="C23:F23"/>
    <mergeCell ref="G23:M23"/>
    <mergeCell ref="C24:F24"/>
    <mergeCell ref="G24:M24"/>
    <mergeCell ref="C25:F25"/>
    <mergeCell ref="G25:M25"/>
    <mergeCell ref="C26:F26"/>
    <mergeCell ref="G26:M26"/>
    <mergeCell ref="C27:F27"/>
  </mergeCells>
  <pageMargins left="0.55118110236220474" right="0.39370078740157483" top="0.39370078740157483" bottom="0.23622047244094491" header="0.31496062992125984" footer="0.19685039370078741"/>
  <pageSetup scale="60" orientation="portrait" r:id="rId1"/>
  <headerFooter>
    <oddFooter>&amp;L&amp;"Arial,Normal"&amp;8Este documento es propiedad de la Administración Central del Municipio de Santiago de Cali. Prohibida su alteración o modificación por cualquier medio, sin previa autorización del Alcalde.&amp;R&amp;"Arial,Normal"&amp;8Página &amp;P de 1</oddFooter>
  </headerFooter>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60"/>
  <sheetViews>
    <sheetView zoomScale="70" zoomScaleNormal="70" workbookViewId="0">
      <selection activeCell="L10" sqref="L10"/>
    </sheetView>
  </sheetViews>
  <sheetFormatPr baseColWidth="10" defaultRowHeight="15" x14ac:dyDescent="0.25"/>
  <cols>
    <col min="1" max="1" width="15.28515625" style="1" customWidth="1"/>
    <col min="2" max="2" width="13.7109375" style="1" customWidth="1"/>
    <col min="3" max="3" width="12.42578125" style="1" customWidth="1"/>
    <col min="4" max="4" width="12.140625" style="1" customWidth="1"/>
    <col min="5" max="5" width="10.5703125" style="1" customWidth="1"/>
    <col min="6" max="6" width="12.42578125" style="1" customWidth="1"/>
    <col min="7" max="7" width="14.42578125" style="75" customWidth="1"/>
    <col min="8" max="8" width="13" style="1" customWidth="1"/>
    <col min="9" max="9" width="11.28515625" style="44" customWidth="1"/>
    <col min="10" max="10" width="14.7109375" style="75" customWidth="1"/>
    <col min="11" max="11" width="17.7109375" style="1" customWidth="1"/>
    <col min="12" max="12" width="14.42578125" style="1" customWidth="1"/>
    <col min="13" max="13" width="11.42578125" style="1"/>
    <col min="14" max="14" width="11.42578125" style="1" customWidth="1"/>
    <col min="15" max="15" width="6.5703125" style="1" customWidth="1"/>
    <col min="16" max="16384" width="11.42578125" style="1"/>
  </cols>
  <sheetData>
    <row r="1" spans="1:16" x14ac:dyDescent="0.25">
      <c r="A1" s="37"/>
      <c r="B1" s="37"/>
      <c r="C1" s="37"/>
      <c r="G1" s="1"/>
      <c r="I1" s="1"/>
      <c r="J1" s="1"/>
    </row>
    <row r="2" spans="1:16" x14ac:dyDescent="0.25">
      <c r="A2" s="38"/>
      <c r="B2" s="37"/>
      <c r="C2" s="37"/>
      <c r="G2" s="1"/>
      <c r="I2" s="1"/>
      <c r="J2" s="1"/>
    </row>
    <row r="3" spans="1:16" x14ac:dyDescent="0.25">
      <c r="A3" s="37"/>
      <c r="B3" s="37"/>
      <c r="C3" s="37"/>
      <c r="G3" s="1"/>
      <c r="I3" s="1"/>
      <c r="J3" s="1"/>
      <c r="N3" s="178" t="s">
        <v>86</v>
      </c>
      <c r="O3" s="178"/>
      <c r="P3" s="178"/>
    </row>
    <row r="4" spans="1:16" x14ac:dyDescent="0.25">
      <c r="A4" s="37"/>
      <c r="B4" s="37"/>
      <c r="C4" s="37"/>
      <c r="G4" s="1"/>
      <c r="I4" s="1"/>
      <c r="J4" s="1"/>
      <c r="N4" s="80" t="s">
        <v>53</v>
      </c>
      <c r="O4" s="95" t="s">
        <v>91</v>
      </c>
      <c r="P4" s="96">
        <v>0.9</v>
      </c>
    </row>
    <row r="5" spans="1:16" x14ac:dyDescent="0.25">
      <c r="A5" s="37"/>
      <c r="B5" s="37"/>
      <c r="C5" s="37"/>
      <c r="G5" s="1"/>
      <c r="I5" s="1"/>
      <c r="J5" s="1"/>
      <c r="N5" s="79" t="s">
        <v>54</v>
      </c>
      <c r="O5" s="95" t="s">
        <v>92</v>
      </c>
      <c r="P5" s="20" t="s">
        <v>90</v>
      </c>
    </row>
    <row r="6" spans="1:16" x14ac:dyDescent="0.25">
      <c r="A6" s="37"/>
      <c r="B6" s="37"/>
      <c r="C6" s="37"/>
      <c r="G6" s="1"/>
      <c r="I6" s="1"/>
      <c r="J6" s="1"/>
      <c r="N6" s="81" t="s">
        <v>85</v>
      </c>
      <c r="O6" s="95" t="s">
        <v>93</v>
      </c>
      <c r="P6" s="96">
        <v>0.7</v>
      </c>
    </row>
    <row r="7" spans="1:16" x14ac:dyDescent="0.25">
      <c r="A7" s="37"/>
      <c r="B7" s="37"/>
      <c r="C7" s="37"/>
      <c r="G7" s="1"/>
      <c r="I7" s="1"/>
      <c r="J7" s="1"/>
    </row>
    <row r="8" spans="1:16" ht="15" customHeight="1" x14ac:dyDescent="0.25">
      <c r="A8" s="37"/>
      <c r="B8" s="37"/>
      <c r="C8" s="37"/>
      <c r="G8" s="1"/>
      <c r="I8" s="1"/>
      <c r="J8" s="1"/>
    </row>
    <row r="9" spans="1:16" ht="25.5" customHeight="1" x14ac:dyDescent="0.25">
      <c r="A9" s="184" t="s">
        <v>39</v>
      </c>
      <c r="B9" s="184"/>
      <c r="C9" s="184"/>
      <c r="D9" s="185" t="str">
        <f>+'Ficha Técnica Formulación'!G31</f>
        <v>No aplica</v>
      </c>
      <c r="E9" s="185"/>
      <c r="F9" s="185"/>
      <c r="G9" s="185"/>
      <c r="H9" s="185"/>
      <c r="I9" s="185"/>
      <c r="J9" s="185"/>
      <c r="K9" s="185"/>
      <c r="L9" s="185"/>
    </row>
    <row r="10" spans="1:16" ht="24.75" customHeight="1" x14ac:dyDescent="0.25">
      <c r="A10" s="186" t="s">
        <v>71</v>
      </c>
      <c r="B10" s="186"/>
      <c r="C10" s="186"/>
      <c r="D10" s="180"/>
      <c r="E10" s="181"/>
      <c r="F10" s="181"/>
      <c r="G10" s="181"/>
      <c r="H10" s="181"/>
      <c r="I10" s="182" t="s">
        <v>88</v>
      </c>
      <c r="J10" s="182"/>
      <c r="K10" s="183"/>
      <c r="L10" s="39"/>
    </row>
    <row r="11" spans="1:16" ht="12" customHeight="1" x14ac:dyDescent="0.25">
      <c r="A11" s="179"/>
      <c r="B11" s="179"/>
      <c r="C11" s="179"/>
      <c r="D11" s="179"/>
      <c r="E11" s="179"/>
      <c r="F11" s="179"/>
      <c r="G11" s="179"/>
      <c r="H11" s="179"/>
      <c r="I11" s="179"/>
      <c r="J11" s="179"/>
      <c r="K11" s="179"/>
      <c r="L11" s="179"/>
    </row>
    <row r="12" spans="1:16" ht="76.5" customHeight="1" x14ac:dyDescent="0.25">
      <c r="A12" s="87" t="s">
        <v>74</v>
      </c>
      <c r="B12" s="88" t="s">
        <v>75</v>
      </c>
      <c r="C12" s="88" t="s">
        <v>76</v>
      </c>
      <c r="D12" s="88" t="s">
        <v>77</v>
      </c>
      <c r="E12" s="89" t="s">
        <v>87</v>
      </c>
      <c r="F12" s="88" t="s">
        <v>78</v>
      </c>
      <c r="G12" s="88" t="s">
        <v>55</v>
      </c>
      <c r="H12" s="89" t="s">
        <v>79</v>
      </c>
      <c r="I12" s="89" t="s">
        <v>80</v>
      </c>
      <c r="J12" s="88" t="s">
        <v>56</v>
      </c>
      <c r="K12" s="88" t="s">
        <v>89</v>
      </c>
      <c r="L12" s="90" t="s">
        <v>72</v>
      </c>
    </row>
    <row r="13" spans="1:16" s="44" customFormat="1" ht="30" customHeight="1" x14ac:dyDescent="0.25">
      <c r="A13" s="40" t="s">
        <v>57</v>
      </c>
      <c r="B13" s="41"/>
      <c r="C13" s="41"/>
      <c r="D13" s="41"/>
      <c r="E13" s="41"/>
      <c r="F13" s="46"/>
      <c r="G13" s="42"/>
      <c r="H13" s="42"/>
      <c r="I13" s="42"/>
      <c r="J13" s="42"/>
      <c r="K13" s="42"/>
      <c r="L13" s="43"/>
      <c r="N13" s="1"/>
      <c r="O13" s="1"/>
      <c r="P13" s="1"/>
    </row>
    <row r="14" spans="1:16" ht="30" customHeight="1" x14ac:dyDescent="0.25">
      <c r="A14" s="45" t="s">
        <v>59</v>
      </c>
      <c r="B14" s="46"/>
      <c r="C14" s="47">
        <f>+B14+F13</f>
        <v>0</v>
      </c>
      <c r="D14" s="46"/>
      <c r="E14" s="48" t="str">
        <f t="shared" ref="E14:E25" si="0">IF(D14&gt;C14,"Error",IF(C14=0,"",D14/C14))</f>
        <v/>
      </c>
      <c r="F14" s="47">
        <f>+C14-D14</f>
        <v>0</v>
      </c>
      <c r="G14" s="49" t="str">
        <f>IF(E14&lt;$P$6,"Critico",IF(E14&lt;$P$4,"Medio",IF(E14="","","Satisfactorio")))</f>
        <v/>
      </c>
      <c r="H14" s="50"/>
      <c r="I14" s="51" t="str">
        <f>IF(H14&gt;0,(H14/D14),"")</f>
        <v/>
      </c>
      <c r="J14" s="49" t="str">
        <f>IF(I14="","",IF(I14&lt;=$L$10,"Satisfactorio","Critico"))</f>
        <v/>
      </c>
      <c r="K14" s="91"/>
      <c r="L14" s="92"/>
    </row>
    <row r="15" spans="1:16" ht="30" customHeight="1" x14ac:dyDescent="0.25">
      <c r="A15" s="45" t="s">
        <v>60</v>
      </c>
      <c r="B15" s="46"/>
      <c r="C15" s="47">
        <f>+B15+F14</f>
        <v>0</v>
      </c>
      <c r="D15" s="46"/>
      <c r="E15" s="48" t="str">
        <f t="shared" si="0"/>
        <v/>
      </c>
      <c r="F15" s="47">
        <f>+C15-D15</f>
        <v>0</v>
      </c>
      <c r="G15" s="49" t="str">
        <f>IF(E15&lt;$P$6,"Critico",IF(E15&lt;$P$4,"Medio",IF(E15="","","Satisfactorio")))</f>
        <v/>
      </c>
      <c r="H15" s="50"/>
      <c r="I15" s="51" t="str">
        <f>IF(H15&gt;0,(H15/D15),"")</f>
        <v/>
      </c>
      <c r="J15" s="49" t="str">
        <f>IF(I15="","",IF(I15&lt;=$L$10,"Satisfactorio","Critico"))</f>
        <v/>
      </c>
      <c r="K15" s="52"/>
      <c r="L15" s="53"/>
    </row>
    <row r="16" spans="1:16" ht="30" customHeight="1" x14ac:dyDescent="0.25">
      <c r="A16" s="45" t="s">
        <v>61</v>
      </c>
      <c r="B16" s="46"/>
      <c r="C16" s="47">
        <f>+B16+F15</f>
        <v>0</v>
      </c>
      <c r="D16" s="46"/>
      <c r="E16" s="48" t="str">
        <f t="shared" si="0"/>
        <v/>
      </c>
      <c r="F16" s="47">
        <f t="shared" ref="F16:F17" si="1">+C16-D16</f>
        <v>0</v>
      </c>
      <c r="G16" s="49" t="str">
        <f t="shared" ref="G16:G26" si="2">IF(E16&lt;$P$6,"Critico",IF(E16&lt;$P$4,"Medio",IF(E16="","","Satisfactorio")))</f>
        <v/>
      </c>
      <c r="H16" s="50"/>
      <c r="I16" s="51" t="str">
        <f>IF(H16&gt;0,(H16/D16),"")</f>
        <v/>
      </c>
      <c r="J16" s="49" t="str">
        <f t="shared" ref="J16:J23" si="3">IF(I16="","",IF(I16&lt;=$L$10,"Satisfactorio","Critico"))</f>
        <v/>
      </c>
      <c r="K16" s="52"/>
      <c r="L16" s="53"/>
    </row>
    <row r="17" spans="1:13" ht="30" customHeight="1" x14ac:dyDescent="0.25">
      <c r="A17" s="45" t="s">
        <v>62</v>
      </c>
      <c r="B17" s="46"/>
      <c r="C17" s="47">
        <f t="shared" ref="C17:C25" si="4">+B17+F16</f>
        <v>0</v>
      </c>
      <c r="D17" s="46"/>
      <c r="E17" s="48" t="str">
        <f t="shared" si="0"/>
        <v/>
      </c>
      <c r="F17" s="47">
        <f t="shared" si="1"/>
        <v>0</v>
      </c>
      <c r="G17" s="49" t="str">
        <f t="shared" si="2"/>
        <v/>
      </c>
      <c r="H17" s="50"/>
      <c r="I17" s="51" t="str">
        <f t="shared" ref="I17:I25" si="5">IF(H17&gt;0,(H17/D17),"")</f>
        <v/>
      </c>
      <c r="J17" s="49" t="str">
        <f t="shared" si="3"/>
        <v/>
      </c>
      <c r="K17" s="54"/>
      <c r="L17" s="53"/>
    </row>
    <row r="18" spans="1:13" ht="30" customHeight="1" x14ac:dyDescent="0.25">
      <c r="A18" s="45" t="s">
        <v>63</v>
      </c>
      <c r="B18" s="46"/>
      <c r="C18" s="47">
        <f t="shared" si="4"/>
        <v>0</v>
      </c>
      <c r="D18" s="46"/>
      <c r="E18" s="48" t="str">
        <f t="shared" si="0"/>
        <v/>
      </c>
      <c r="F18" s="47">
        <f t="shared" ref="F18:F25" si="6">+C18-D18</f>
        <v>0</v>
      </c>
      <c r="G18" s="49" t="str">
        <f t="shared" si="2"/>
        <v/>
      </c>
      <c r="H18" s="50"/>
      <c r="I18" s="51" t="str">
        <f>IF(H18&gt;0,(H18/D18),"")</f>
        <v/>
      </c>
      <c r="J18" s="49" t="str">
        <f t="shared" si="3"/>
        <v/>
      </c>
      <c r="K18" s="54"/>
      <c r="L18" s="53"/>
    </row>
    <row r="19" spans="1:13" ht="30" customHeight="1" x14ac:dyDescent="0.25">
      <c r="A19" s="45" t="s">
        <v>64</v>
      </c>
      <c r="B19" s="46"/>
      <c r="C19" s="47">
        <f>+B19+F18</f>
        <v>0</v>
      </c>
      <c r="D19" s="46"/>
      <c r="E19" s="48" t="str">
        <f>IF(D19&gt;C19,"Error",IF(C19=0,"",D19/C19))</f>
        <v/>
      </c>
      <c r="F19" s="47">
        <f t="shared" si="6"/>
        <v>0</v>
      </c>
      <c r="G19" s="49" t="str">
        <f t="shared" si="2"/>
        <v/>
      </c>
      <c r="H19" s="50"/>
      <c r="I19" s="51" t="str">
        <f t="shared" si="5"/>
        <v/>
      </c>
      <c r="J19" s="49" t="str">
        <f t="shared" si="3"/>
        <v/>
      </c>
      <c r="K19" s="54"/>
      <c r="L19" s="53"/>
    </row>
    <row r="20" spans="1:13" ht="30" customHeight="1" x14ac:dyDescent="0.25">
      <c r="A20" s="45" t="s">
        <v>65</v>
      </c>
      <c r="B20" s="46"/>
      <c r="C20" s="47">
        <f t="shared" si="4"/>
        <v>0</v>
      </c>
      <c r="D20" s="46"/>
      <c r="E20" s="48" t="str">
        <f t="shared" si="0"/>
        <v/>
      </c>
      <c r="F20" s="47">
        <f t="shared" si="6"/>
        <v>0</v>
      </c>
      <c r="G20" s="49" t="str">
        <f t="shared" si="2"/>
        <v/>
      </c>
      <c r="H20" s="50"/>
      <c r="I20" s="51" t="str">
        <f t="shared" si="5"/>
        <v/>
      </c>
      <c r="J20" s="49" t="str">
        <f t="shared" si="3"/>
        <v/>
      </c>
      <c r="K20" s="54"/>
      <c r="L20" s="53"/>
    </row>
    <row r="21" spans="1:13" ht="30" customHeight="1" x14ac:dyDescent="0.25">
      <c r="A21" s="45" t="s">
        <v>66</v>
      </c>
      <c r="B21" s="46"/>
      <c r="C21" s="47">
        <f t="shared" si="4"/>
        <v>0</v>
      </c>
      <c r="D21" s="46"/>
      <c r="E21" s="48" t="str">
        <f t="shared" si="0"/>
        <v/>
      </c>
      <c r="F21" s="47">
        <f t="shared" si="6"/>
        <v>0</v>
      </c>
      <c r="G21" s="49" t="str">
        <f t="shared" si="2"/>
        <v/>
      </c>
      <c r="H21" s="50"/>
      <c r="I21" s="51" t="str">
        <f t="shared" si="5"/>
        <v/>
      </c>
      <c r="J21" s="49" t="str">
        <f t="shared" si="3"/>
        <v/>
      </c>
      <c r="K21" s="54"/>
      <c r="L21" s="53"/>
    </row>
    <row r="22" spans="1:13" ht="30" customHeight="1" x14ac:dyDescent="0.25">
      <c r="A22" s="45" t="s">
        <v>67</v>
      </c>
      <c r="B22" s="46"/>
      <c r="C22" s="47">
        <f>+B22+F21</f>
        <v>0</v>
      </c>
      <c r="D22" s="46"/>
      <c r="E22" s="48" t="str">
        <f t="shared" si="0"/>
        <v/>
      </c>
      <c r="F22" s="47">
        <f t="shared" si="6"/>
        <v>0</v>
      </c>
      <c r="G22" s="49" t="str">
        <f t="shared" si="2"/>
        <v/>
      </c>
      <c r="H22" s="50"/>
      <c r="I22" s="51" t="str">
        <f t="shared" si="5"/>
        <v/>
      </c>
      <c r="J22" s="49" t="str">
        <f t="shared" si="3"/>
        <v/>
      </c>
      <c r="K22" s="54"/>
      <c r="L22" s="53"/>
    </row>
    <row r="23" spans="1:13" ht="30" customHeight="1" x14ac:dyDescent="0.25">
      <c r="A23" s="45" t="s">
        <v>68</v>
      </c>
      <c r="B23" s="46"/>
      <c r="C23" s="47">
        <f t="shared" si="4"/>
        <v>0</v>
      </c>
      <c r="D23" s="46"/>
      <c r="E23" s="48" t="str">
        <f t="shared" si="0"/>
        <v/>
      </c>
      <c r="F23" s="47">
        <f t="shared" si="6"/>
        <v>0</v>
      </c>
      <c r="G23" s="49" t="str">
        <f t="shared" si="2"/>
        <v/>
      </c>
      <c r="H23" s="50"/>
      <c r="I23" s="51" t="str">
        <f t="shared" si="5"/>
        <v/>
      </c>
      <c r="J23" s="49" t="str">
        <f t="shared" si="3"/>
        <v/>
      </c>
      <c r="K23" s="54"/>
      <c r="L23" s="53"/>
    </row>
    <row r="24" spans="1:13" ht="30" customHeight="1" x14ac:dyDescent="0.25">
      <c r="A24" s="45" t="s">
        <v>69</v>
      </c>
      <c r="B24" s="46"/>
      <c r="C24" s="47">
        <f t="shared" si="4"/>
        <v>0</v>
      </c>
      <c r="D24" s="46"/>
      <c r="E24" s="48" t="str">
        <f t="shared" si="0"/>
        <v/>
      </c>
      <c r="F24" s="47">
        <f t="shared" si="6"/>
        <v>0</v>
      </c>
      <c r="G24" s="49" t="str">
        <f t="shared" si="2"/>
        <v/>
      </c>
      <c r="H24" s="50"/>
      <c r="I24" s="51" t="str">
        <f t="shared" si="5"/>
        <v/>
      </c>
      <c r="J24" s="49" t="str">
        <f>IF(I24="","",IF(I24&lt;=$L$10,"Satisfactorio","Critico"))</f>
        <v/>
      </c>
      <c r="K24" s="54"/>
      <c r="L24" s="53"/>
    </row>
    <row r="25" spans="1:13" ht="30" customHeight="1" x14ac:dyDescent="0.25">
      <c r="A25" s="45" t="s">
        <v>70</v>
      </c>
      <c r="B25" s="46"/>
      <c r="C25" s="47">
        <f t="shared" si="4"/>
        <v>0</v>
      </c>
      <c r="D25" s="46"/>
      <c r="E25" s="48" t="str">
        <f t="shared" si="0"/>
        <v/>
      </c>
      <c r="F25" s="47">
        <f t="shared" si="6"/>
        <v>0</v>
      </c>
      <c r="G25" s="49" t="str">
        <f t="shared" si="2"/>
        <v/>
      </c>
      <c r="H25" s="50"/>
      <c r="I25" s="51" t="str">
        <f t="shared" si="5"/>
        <v/>
      </c>
      <c r="J25" s="49" t="str">
        <f>IF(I25="","",IF(I25&lt;=$L$10,"Satisfactorio","Critico"))</f>
        <v/>
      </c>
      <c r="K25" s="54"/>
      <c r="L25" s="53"/>
    </row>
    <row r="26" spans="1:13" ht="30" customHeight="1" x14ac:dyDescent="0.25">
      <c r="A26" s="55" t="s">
        <v>58</v>
      </c>
      <c r="B26" s="56">
        <f>SUM(B14:B25)</f>
        <v>0</v>
      </c>
      <c r="C26" s="56">
        <f>+B26+F13</f>
        <v>0</v>
      </c>
      <c r="D26" s="56">
        <f>SUM(D14:D25)</f>
        <v>0</v>
      </c>
      <c r="E26" s="57" t="str">
        <f>IF(D26&gt;C26,"Error",IF(C26=0,"",D26/C26))</f>
        <v/>
      </c>
      <c r="F26" s="56">
        <f>+F25</f>
        <v>0</v>
      </c>
      <c r="G26" s="97" t="str">
        <f t="shared" si="2"/>
        <v/>
      </c>
      <c r="H26" s="58"/>
      <c r="I26" s="59" t="e">
        <f>AVERAGE(I14:I25)</f>
        <v>#DIV/0!</v>
      </c>
      <c r="J26" s="60" t="e">
        <f>IF(I26="","",IF(I26&lt;=$L$10,"Satisfactorio","Critico"))</f>
        <v>#DIV/0!</v>
      </c>
      <c r="K26" s="61"/>
      <c r="L26" s="62"/>
      <c r="M26" s="63"/>
    </row>
    <row r="27" spans="1:13" ht="30" customHeight="1" x14ac:dyDescent="0.25">
      <c r="A27" s="64"/>
      <c r="B27" s="65"/>
      <c r="C27" s="65"/>
      <c r="D27" s="65"/>
      <c r="E27" s="65"/>
      <c r="F27" s="65"/>
      <c r="G27" s="66"/>
      <c r="H27" s="67"/>
      <c r="I27" s="68"/>
      <c r="J27" s="69"/>
      <c r="K27" s="70"/>
      <c r="L27" s="14"/>
      <c r="M27" s="63"/>
    </row>
    <row r="28" spans="1:13" x14ac:dyDescent="0.25">
      <c r="A28" s="32"/>
      <c r="B28" s="32"/>
      <c r="C28" s="32"/>
      <c r="D28" s="32"/>
      <c r="E28" s="32"/>
      <c r="F28" s="32"/>
      <c r="G28" s="35"/>
      <c r="H28" s="32"/>
      <c r="I28" s="36"/>
      <c r="J28" s="35"/>
      <c r="K28" s="32"/>
      <c r="L28" s="14"/>
    </row>
    <row r="29" spans="1:13" x14ac:dyDescent="0.25">
      <c r="A29" s="32"/>
      <c r="B29" s="32"/>
      <c r="C29" s="32"/>
      <c r="D29" s="32"/>
      <c r="E29" s="32"/>
      <c r="F29" s="32"/>
      <c r="G29" s="35"/>
      <c r="H29" s="32"/>
      <c r="I29" s="36"/>
      <c r="J29" s="35"/>
      <c r="K29" s="32"/>
      <c r="L29" s="14"/>
    </row>
    <row r="30" spans="1:13" x14ac:dyDescent="0.25">
      <c r="A30" s="32"/>
      <c r="B30" s="32"/>
      <c r="C30" s="32"/>
      <c r="D30" s="32"/>
      <c r="E30" s="32"/>
      <c r="F30" s="32"/>
      <c r="G30" s="35"/>
      <c r="H30" s="32"/>
      <c r="I30" s="36"/>
      <c r="J30" s="35"/>
      <c r="K30" s="32"/>
      <c r="L30" s="14"/>
    </row>
    <row r="31" spans="1:13" x14ac:dyDescent="0.25">
      <c r="A31" s="32"/>
      <c r="B31" s="32"/>
      <c r="C31" s="32"/>
      <c r="D31" s="32"/>
      <c r="E31" s="32"/>
      <c r="F31" s="32"/>
      <c r="G31" s="35"/>
      <c r="H31" s="32"/>
      <c r="I31" s="36"/>
      <c r="J31" s="35"/>
      <c r="K31" s="32"/>
      <c r="L31" s="14"/>
    </row>
    <row r="32" spans="1:13" x14ac:dyDescent="0.25">
      <c r="A32" s="32"/>
      <c r="B32" s="32"/>
      <c r="C32" s="32"/>
      <c r="D32" s="32"/>
      <c r="E32" s="32"/>
      <c r="F32" s="32"/>
      <c r="G32" s="35"/>
      <c r="H32" s="32"/>
      <c r="I32" s="36"/>
      <c r="J32" s="35"/>
      <c r="K32" s="32"/>
      <c r="L32" s="14"/>
    </row>
    <row r="33" spans="1:12" x14ac:dyDescent="0.25">
      <c r="A33" s="32"/>
      <c r="B33" s="32"/>
      <c r="C33" s="32"/>
      <c r="D33" s="32"/>
      <c r="E33" s="32"/>
      <c r="F33" s="32"/>
      <c r="G33" s="35"/>
      <c r="H33" s="32"/>
      <c r="I33" s="36"/>
      <c r="J33" s="35"/>
      <c r="K33" s="32"/>
      <c r="L33" s="14"/>
    </row>
    <row r="34" spans="1:12" x14ac:dyDescent="0.25">
      <c r="A34" s="32"/>
      <c r="B34" s="32"/>
      <c r="C34" s="32"/>
      <c r="D34" s="32"/>
      <c r="E34" s="32"/>
      <c r="F34" s="32"/>
      <c r="G34" s="35"/>
      <c r="H34" s="32"/>
      <c r="I34" s="36"/>
      <c r="J34" s="35"/>
      <c r="K34" s="32"/>
      <c r="L34" s="14"/>
    </row>
    <row r="35" spans="1:12" x14ac:dyDescent="0.25">
      <c r="A35" s="32"/>
      <c r="B35" s="32"/>
      <c r="C35" s="32"/>
      <c r="D35" s="32"/>
      <c r="E35" s="32"/>
      <c r="F35" s="32"/>
      <c r="G35" s="35"/>
      <c r="H35" s="32"/>
      <c r="I35" s="36"/>
      <c r="J35" s="35"/>
      <c r="K35" s="32"/>
      <c r="L35" s="14"/>
    </row>
    <row r="36" spans="1:12" x14ac:dyDescent="0.25">
      <c r="A36" s="32"/>
      <c r="B36" s="32"/>
      <c r="C36" s="32"/>
      <c r="D36" s="32"/>
      <c r="E36" s="32"/>
      <c r="F36" s="32"/>
      <c r="G36" s="35"/>
      <c r="H36" s="32"/>
      <c r="I36" s="36"/>
      <c r="J36" s="35"/>
      <c r="K36" s="32"/>
      <c r="L36" s="14"/>
    </row>
    <row r="37" spans="1:12" x14ac:dyDescent="0.25">
      <c r="A37" s="32"/>
      <c r="B37" s="32"/>
      <c r="C37" s="32"/>
      <c r="D37" s="32"/>
      <c r="E37" s="32"/>
      <c r="F37" s="32"/>
      <c r="G37" s="35"/>
      <c r="H37" s="32"/>
      <c r="I37" s="36"/>
      <c r="J37" s="35"/>
      <c r="K37" s="32"/>
      <c r="L37" s="14"/>
    </row>
    <row r="38" spans="1:12" x14ac:dyDescent="0.25">
      <c r="A38" s="32"/>
      <c r="B38" s="32"/>
      <c r="C38" s="32"/>
      <c r="D38" s="32"/>
      <c r="E38" s="32"/>
      <c r="F38" s="32"/>
      <c r="G38" s="35"/>
      <c r="H38" s="32"/>
      <c r="I38" s="36"/>
      <c r="J38" s="35"/>
      <c r="K38" s="32"/>
      <c r="L38" s="14"/>
    </row>
    <row r="39" spans="1:12" x14ac:dyDescent="0.25">
      <c r="A39" s="32"/>
      <c r="B39" s="32"/>
      <c r="C39" s="32"/>
      <c r="D39" s="32"/>
      <c r="E39" s="32"/>
      <c r="F39" s="32"/>
      <c r="G39" s="35"/>
      <c r="H39" s="32"/>
      <c r="I39" s="36"/>
      <c r="J39" s="35"/>
      <c r="K39" s="32"/>
      <c r="L39" s="14"/>
    </row>
    <row r="40" spans="1:12" x14ac:dyDescent="0.25">
      <c r="A40" s="32"/>
      <c r="B40" s="32"/>
      <c r="C40" s="32"/>
      <c r="D40" s="32"/>
      <c r="E40" s="32"/>
      <c r="F40" s="32"/>
      <c r="G40" s="35"/>
      <c r="H40" s="32"/>
      <c r="I40" s="36"/>
      <c r="J40" s="35"/>
      <c r="K40" s="32"/>
      <c r="L40" s="14"/>
    </row>
    <row r="41" spans="1:12" ht="15" customHeight="1" x14ac:dyDescent="0.25">
      <c r="A41" s="32"/>
      <c r="B41" s="32"/>
      <c r="C41" s="32"/>
      <c r="D41" s="32"/>
      <c r="E41" s="32"/>
      <c r="F41" s="32"/>
      <c r="G41" s="35"/>
      <c r="H41" s="32"/>
      <c r="I41" s="36"/>
      <c r="J41" s="35"/>
      <c r="K41" s="32"/>
      <c r="L41" s="14"/>
    </row>
    <row r="42" spans="1:12" x14ac:dyDescent="0.25">
      <c r="A42" s="32"/>
      <c r="B42" s="32"/>
      <c r="C42" s="32"/>
      <c r="D42" s="32"/>
      <c r="E42" s="32"/>
      <c r="F42" s="32"/>
      <c r="G42" s="35"/>
      <c r="H42" s="32"/>
      <c r="I42" s="36"/>
      <c r="J42" s="35"/>
      <c r="K42" s="32"/>
      <c r="L42" s="14"/>
    </row>
    <row r="43" spans="1:12" x14ac:dyDescent="0.25">
      <c r="A43" s="32"/>
      <c r="B43" s="32"/>
      <c r="C43" s="32"/>
      <c r="D43" s="32"/>
      <c r="E43" s="32"/>
      <c r="F43" s="32"/>
      <c r="G43" s="35"/>
      <c r="H43" s="32"/>
      <c r="I43" s="36"/>
      <c r="J43" s="35"/>
      <c r="K43" s="32"/>
      <c r="L43" s="14"/>
    </row>
    <row r="44" spans="1:12" x14ac:dyDescent="0.25">
      <c r="A44" s="32"/>
      <c r="B44" s="32"/>
      <c r="C44" s="32"/>
      <c r="D44" s="32"/>
      <c r="E44" s="32"/>
      <c r="F44" s="32"/>
      <c r="G44" s="35"/>
      <c r="H44" s="32"/>
      <c r="I44" s="36"/>
      <c r="J44" s="35"/>
      <c r="K44" s="32"/>
      <c r="L44" s="14"/>
    </row>
    <row r="45" spans="1:12" x14ac:dyDescent="0.25">
      <c r="A45" s="32"/>
      <c r="B45" s="32"/>
      <c r="C45" s="32"/>
      <c r="D45" s="32"/>
      <c r="E45" s="32"/>
      <c r="F45" s="32"/>
      <c r="G45" s="35"/>
      <c r="H45" s="32"/>
      <c r="I45" s="36"/>
      <c r="J45" s="35"/>
      <c r="K45" s="32"/>
      <c r="L45" s="14"/>
    </row>
    <row r="46" spans="1:12" ht="15" customHeight="1" x14ac:dyDescent="0.25">
      <c r="A46" s="14"/>
      <c r="B46" s="71" t="s">
        <v>48</v>
      </c>
      <c r="C46" s="14"/>
      <c r="D46" s="14"/>
      <c r="E46" s="14"/>
      <c r="F46" s="14" t="s">
        <v>49</v>
      </c>
      <c r="G46" s="72"/>
      <c r="H46" s="14"/>
      <c r="I46" s="73"/>
      <c r="J46" s="72"/>
      <c r="K46" s="14"/>
      <c r="L46" s="14"/>
    </row>
    <row r="47" spans="1:12" x14ac:dyDescent="0.25">
      <c r="A47" s="14"/>
      <c r="B47" s="74">
        <f>$L$10</f>
        <v>0</v>
      </c>
      <c r="C47" s="74"/>
      <c r="D47" s="14"/>
      <c r="E47" s="14"/>
      <c r="F47" s="74" t="e">
        <f>AVERAGE(I14:I25)</f>
        <v>#DIV/0!</v>
      </c>
      <c r="G47" s="72"/>
      <c r="H47" s="14"/>
      <c r="I47" s="73"/>
      <c r="J47" s="72"/>
      <c r="K47" s="14"/>
      <c r="L47" s="14"/>
    </row>
    <row r="48" spans="1:12" x14ac:dyDescent="0.25">
      <c r="A48" s="14"/>
      <c r="B48" s="74">
        <f>B47</f>
        <v>0</v>
      </c>
      <c r="C48" s="74"/>
      <c r="D48" s="14"/>
      <c r="E48" s="14"/>
      <c r="F48" s="74" t="e">
        <f t="shared" ref="F48:F58" si="7">F47</f>
        <v>#DIV/0!</v>
      </c>
      <c r="G48" s="72"/>
      <c r="H48" s="14"/>
      <c r="I48" s="73"/>
      <c r="J48" s="72"/>
      <c r="K48" s="14"/>
      <c r="L48" s="14"/>
    </row>
    <row r="49" spans="1:12" x14ac:dyDescent="0.25">
      <c r="A49" s="14"/>
      <c r="B49" s="74">
        <f>B48</f>
        <v>0</v>
      </c>
      <c r="C49" s="74"/>
      <c r="D49" s="14"/>
      <c r="E49" s="14"/>
      <c r="F49" s="74" t="e">
        <f t="shared" si="7"/>
        <v>#DIV/0!</v>
      </c>
      <c r="G49" s="72"/>
      <c r="H49" s="14"/>
      <c r="I49" s="73"/>
      <c r="J49" s="72"/>
      <c r="K49" s="14"/>
      <c r="L49" s="14"/>
    </row>
    <row r="50" spans="1:12" x14ac:dyDescent="0.25">
      <c r="A50" s="14"/>
      <c r="B50" s="74">
        <f t="shared" ref="B50:B58" si="8">B49</f>
        <v>0</v>
      </c>
      <c r="C50" s="74"/>
      <c r="D50" s="14"/>
      <c r="E50" s="14"/>
      <c r="F50" s="74" t="e">
        <f t="shared" si="7"/>
        <v>#DIV/0!</v>
      </c>
      <c r="G50" s="72"/>
      <c r="H50" s="14"/>
      <c r="I50" s="73"/>
      <c r="J50" s="72"/>
      <c r="K50" s="14"/>
      <c r="L50" s="14"/>
    </row>
    <row r="51" spans="1:12" x14ac:dyDescent="0.25">
      <c r="A51" s="14"/>
      <c r="B51" s="74">
        <f t="shared" si="8"/>
        <v>0</v>
      </c>
      <c r="C51" s="74"/>
      <c r="D51" s="14"/>
      <c r="E51" s="14"/>
      <c r="F51" s="74" t="e">
        <f t="shared" si="7"/>
        <v>#DIV/0!</v>
      </c>
      <c r="G51" s="72"/>
      <c r="H51" s="14"/>
      <c r="I51" s="73"/>
      <c r="J51" s="72"/>
      <c r="K51" s="14"/>
      <c r="L51" s="14"/>
    </row>
    <row r="52" spans="1:12" x14ac:dyDescent="0.25">
      <c r="A52" s="14"/>
      <c r="B52" s="74">
        <f t="shared" si="8"/>
        <v>0</v>
      </c>
      <c r="C52" s="74"/>
      <c r="D52" s="14"/>
      <c r="E52" s="14"/>
      <c r="F52" s="74" t="e">
        <f t="shared" si="7"/>
        <v>#DIV/0!</v>
      </c>
      <c r="G52" s="72"/>
      <c r="H52" s="14"/>
      <c r="I52" s="73"/>
      <c r="J52" s="72"/>
      <c r="K52" s="14"/>
      <c r="L52" s="14"/>
    </row>
    <row r="53" spans="1:12" x14ac:dyDescent="0.25">
      <c r="A53" s="14"/>
      <c r="B53" s="74">
        <f t="shared" si="8"/>
        <v>0</v>
      </c>
      <c r="C53" s="74"/>
      <c r="D53" s="14"/>
      <c r="E53" s="14"/>
      <c r="F53" s="74" t="e">
        <f t="shared" si="7"/>
        <v>#DIV/0!</v>
      </c>
      <c r="G53" s="72"/>
      <c r="H53" s="14"/>
      <c r="I53" s="73"/>
      <c r="J53" s="72"/>
      <c r="K53" s="14"/>
      <c r="L53" s="14"/>
    </row>
    <row r="54" spans="1:12" x14ac:dyDescent="0.25">
      <c r="A54" s="14"/>
      <c r="B54" s="74">
        <f t="shared" si="8"/>
        <v>0</v>
      </c>
      <c r="C54" s="74"/>
      <c r="D54" s="14"/>
      <c r="E54" s="14"/>
      <c r="F54" s="74" t="e">
        <f t="shared" si="7"/>
        <v>#DIV/0!</v>
      </c>
      <c r="G54" s="72"/>
      <c r="H54" s="14"/>
      <c r="I54" s="73"/>
      <c r="J54" s="72"/>
      <c r="K54" s="14"/>
      <c r="L54" s="14"/>
    </row>
    <row r="55" spans="1:12" x14ac:dyDescent="0.25">
      <c r="A55" s="14"/>
      <c r="B55" s="74">
        <f t="shared" si="8"/>
        <v>0</v>
      </c>
      <c r="C55" s="74"/>
      <c r="D55" s="14"/>
      <c r="E55" s="14"/>
      <c r="F55" s="74" t="e">
        <f t="shared" si="7"/>
        <v>#DIV/0!</v>
      </c>
      <c r="G55" s="72"/>
      <c r="H55" s="14"/>
      <c r="I55" s="73"/>
      <c r="J55" s="72"/>
      <c r="K55" s="14"/>
      <c r="L55" s="14"/>
    </row>
    <row r="56" spans="1:12" x14ac:dyDescent="0.25">
      <c r="A56" s="14"/>
      <c r="B56" s="74">
        <f t="shared" si="8"/>
        <v>0</v>
      </c>
      <c r="C56" s="74"/>
      <c r="D56" s="14"/>
      <c r="E56" s="14"/>
      <c r="F56" s="74" t="e">
        <f t="shared" si="7"/>
        <v>#DIV/0!</v>
      </c>
      <c r="G56" s="72"/>
      <c r="H56" s="14"/>
      <c r="I56" s="73"/>
      <c r="J56" s="72"/>
      <c r="K56" s="14"/>
      <c r="L56" s="14"/>
    </row>
    <row r="57" spans="1:12" x14ac:dyDescent="0.25">
      <c r="A57" s="14"/>
      <c r="B57" s="74">
        <f t="shared" si="8"/>
        <v>0</v>
      </c>
      <c r="C57" s="74"/>
      <c r="D57" s="14"/>
      <c r="E57" s="14"/>
      <c r="F57" s="74" t="e">
        <f t="shared" si="7"/>
        <v>#DIV/0!</v>
      </c>
      <c r="G57" s="72"/>
      <c r="H57" s="14"/>
      <c r="I57" s="73"/>
      <c r="J57" s="72"/>
      <c r="K57" s="14"/>
      <c r="L57" s="14"/>
    </row>
    <row r="58" spans="1:12" x14ac:dyDescent="0.25">
      <c r="A58" s="14"/>
      <c r="B58" s="74">
        <f t="shared" si="8"/>
        <v>0</v>
      </c>
      <c r="C58" s="74"/>
      <c r="D58" s="14"/>
      <c r="E58" s="14"/>
      <c r="F58" s="74" t="e">
        <f t="shared" si="7"/>
        <v>#DIV/0!</v>
      </c>
      <c r="G58" s="72"/>
      <c r="H58" s="14"/>
      <c r="I58" s="73"/>
      <c r="J58" s="72"/>
      <c r="K58" s="14"/>
      <c r="L58" s="14"/>
    </row>
    <row r="59" spans="1:12" x14ac:dyDescent="0.25">
      <c r="A59" s="14"/>
      <c r="B59" s="74"/>
      <c r="C59" s="74"/>
      <c r="D59" s="14"/>
      <c r="E59" s="14"/>
      <c r="F59" s="74"/>
      <c r="G59" s="72"/>
      <c r="H59" s="14"/>
      <c r="I59" s="73"/>
      <c r="J59" s="72"/>
      <c r="K59" s="14"/>
      <c r="L59" s="14"/>
    </row>
    <row r="60" spans="1:12" ht="18" customHeight="1" x14ac:dyDescent="0.25">
      <c r="A60" s="14"/>
      <c r="B60" s="14"/>
      <c r="C60" s="14"/>
      <c r="D60" s="14"/>
      <c r="E60" s="14"/>
      <c r="F60" s="14"/>
      <c r="G60" s="72"/>
      <c r="H60" s="14"/>
      <c r="I60" s="73"/>
      <c r="J60" s="72"/>
      <c r="K60" s="14"/>
      <c r="L60" s="14"/>
    </row>
  </sheetData>
  <mergeCells count="7">
    <mergeCell ref="N3:P3"/>
    <mergeCell ref="A11:L11"/>
    <mergeCell ref="D10:H10"/>
    <mergeCell ref="I10:K10"/>
    <mergeCell ref="A9:C9"/>
    <mergeCell ref="D9:L9"/>
    <mergeCell ref="A10:C10"/>
  </mergeCells>
  <conditionalFormatting sqref="G14:G27">
    <cfRule type="containsText" dxfId="66" priority="4" operator="containsText" text="Critico">
      <formula>NOT(ISERROR(SEARCH("Critico",G14)))</formula>
    </cfRule>
    <cfRule type="containsText" dxfId="65" priority="5" operator="containsText" text="Satisfactorio">
      <formula>NOT(ISERROR(SEARCH("Satisfactorio",G14)))</formula>
    </cfRule>
    <cfRule type="containsText" dxfId="64" priority="6" operator="containsText" text="Medio">
      <formula>NOT(ISERROR(SEARCH("Medio",G14)))</formula>
    </cfRule>
  </conditionalFormatting>
  <conditionalFormatting sqref="J14:J27">
    <cfRule type="containsText" dxfId="63" priority="1" operator="containsText" text="Critico">
      <formula>NOT(ISERROR(SEARCH("Critico",J14)))</formula>
    </cfRule>
    <cfRule type="containsText" dxfId="62" priority="2" operator="containsText" text="Satisfactorio">
      <formula>NOT(ISERROR(SEARCH("Satisfactorio",J14)))</formula>
    </cfRule>
    <cfRule type="containsText" dxfId="61" priority="3" operator="containsText" text="Medio">
      <formula>NOT(ISERROR(SEARCH("Medio",J14)))</formula>
    </cfRule>
  </conditionalFormatting>
  <printOptions horizontalCentered="1"/>
  <pageMargins left="0.70866141732283472" right="0.70866141732283472" top="0.74803149606299213" bottom="0.74803149606299213" header="0.31496062992125984" footer="0.31496062992125984"/>
  <pageSetup scale="75"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3:O48"/>
  <sheetViews>
    <sheetView showGridLines="0" tabSelected="1" topLeftCell="A22" zoomScaleNormal="100" workbookViewId="0">
      <selection activeCell="G25" sqref="G25"/>
    </sheetView>
  </sheetViews>
  <sheetFormatPr baseColWidth="10" defaultColWidth="14.140625" defaultRowHeight="15" x14ac:dyDescent="0.25"/>
  <cols>
    <col min="1" max="1" width="5.42578125" customWidth="1"/>
    <col min="2" max="2" width="12.85546875" customWidth="1"/>
    <col min="3" max="3" width="20.140625" bestFit="1" customWidth="1"/>
    <col min="4" max="4" width="17.5703125" customWidth="1"/>
    <col min="5" max="5" width="15.28515625" customWidth="1"/>
    <col min="6" max="6" width="14.42578125" customWidth="1"/>
    <col min="7" max="7" width="12.28515625" customWidth="1"/>
    <col min="8" max="8" width="9.42578125" customWidth="1"/>
    <col min="9" max="9" width="12.42578125" customWidth="1"/>
    <col min="10" max="10" width="21.7109375" bestFit="1" customWidth="1"/>
    <col min="11" max="11" width="42.28515625" customWidth="1"/>
    <col min="12" max="13" width="12.5703125" customWidth="1"/>
    <col min="14" max="14" width="6.42578125" customWidth="1"/>
    <col min="15" max="254" width="11.42578125" customWidth="1"/>
    <col min="255" max="255" width="18.140625" customWidth="1"/>
    <col min="256" max="256" width="13.7109375" customWidth="1"/>
  </cols>
  <sheetData>
    <row r="3" spans="2:15" x14ac:dyDescent="0.25">
      <c r="B3" s="10"/>
      <c r="C3" s="10"/>
      <c r="D3" s="10"/>
      <c r="E3" s="29"/>
      <c r="F3" s="29"/>
      <c r="G3" s="29"/>
      <c r="H3" s="29"/>
      <c r="I3" s="29"/>
      <c r="J3" s="29"/>
      <c r="K3" s="1"/>
    </row>
    <row r="4" spans="2:15" x14ac:dyDescent="0.25">
      <c r="B4" s="10"/>
      <c r="C4" s="10"/>
      <c r="D4" s="10"/>
      <c r="E4" s="29"/>
      <c r="F4" s="29"/>
      <c r="G4" s="29"/>
      <c r="H4" s="29"/>
      <c r="I4" s="29"/>
      <c r="J4" s="29"/>
      <c r="K4" s="1"/>
    </row>
    <row r="5" spans="2:15" x14ac:dyDescent="0.25">
      <c r="B5" s="10"/>
      <c r="C5" s="10"/>
      <c r="D5" s="10"/>
      <c r="E5" s="29"/>
      <c r="F5" s="29"/>
      <c r="G5" s="29"/>
      <c r="H5" s="29"/>
      <c r="I5" s="29"/>
      <c r="J5" s="29"/>
      <c r="K5" s="1"/>
    </row>
    <row r="6" spans="2:15" ht="18" customHeight="1" x14ac:dyDescent="0.25">
      <c r="B6" s="10"/>
      <c r="C6" s="10"/>
      <c r="D6" s="10"/>
      <c r="E6" s="29"/>
      <c r="F6" s="29"/>
      <c r="G6" s="29"/>
      <c r="H6" s="29"/>
      <c r="I6" s="29"/>
      <c r="J6" s="29"/>
      <c r="K6" s="1"/>
      <c r="M6" s="191" t="s">
        <v>86</v>
      </c>
      <c r="N6" s="191"/>
      <c r="O6" s="191"/>
    </row>
    <row r="7" spans="2:15" x14ac:dyDescent="0.25">
      <c r="B7" s="10"/>
      <c r="C7" s="10"/>
      <c r="D7" s="10"/>
      <c r="E7" s="29"/>
      <c r="F7" s="29"/>
      <c r="G7" s="29"/>
      <c r="H7" s="29"/>
      <c r="I7" s="29"/>
      <c r="J7" s="29"/>
      <c r="K7" s="1"/>
      <c r="M7" s="80" t="s">
        <v>124</v>
      </c>
      <c r="N7" s="95" t="s">
        <v>91</v>
      </c>
      <c r="O7" s="96">
        <v>0.9</v>
      </c>
    </row>
    <row r="8" spans="2:15" x14ac:dyDescent="0.25">
      <c r="B8" s="29"/>
      <c r="C8" s="29"/>
      <c r="D8" s="29"/>
      <c r="E8" s="29"/>
      <c r="F8" s="29"/>
      <c r="G8" s="29"/>
      <c r="H8" s="29"/>
      <c r="I8" s="29"/>
      <c r="J8" s="29"/>
      <c r="K8" s="1"/>
      <c r="M8" s="79" t="s">
        <v>125</v>
      </c>
      <c r="N8" s="95" t="s">
        <v>92</v>
      </c>
      <c r="O8" s="20" t="s">
        <v>90</v>
      </c>
    </row>
    <row r="9" spans="2:15" ht="18.75" customHeight="1" x14ac:dyDescent="0.25">
      <c r="B9" s="29"/>
      <c r="C9" s="29"/>
      <c r="D9" s="29"/>
      <c r="E9" s="29"/>
      <c r="F9" s="29"/>
      <c r="G9" s="29"/>
      <c r="H9" s="29"/>
      <c r="I9" s="29"/>
      <c r="J9" s="29"/>
      <c r="K9" s="1"/>
      <c r="L9" s="30"/>
      <c r="M9" s="81" t="s">
        <v>126</v>
      </c>
      <c r="N9" s="95" t="s">
        <v>93</v>
      </c>
      <c r="O9" s="96">
        <v>0.7</v>
      </c>
    </row>
    <row r="10" spans="2:15" ht="48" customHeight="1" x14ac:dyDescent="0.25">
      <c r="B10" s="186" t="s">
        <v>21</v>
      </c>
      <c r="C10" s="186"/>
      <c r="D10" s="186"/>
      <c r="E10" s="188" t="str">
        <f>'Ficha Técnica Formulación'!C37</f>
        <v>Porcentaje de solicitudes de  asignación  y modificación del PAC(Plan Anual de Caja) de las dependencias de la administración  central y concejo de cali oportunamente atendidas.</v>
      </c>
      <c r="F10" s="189"/>
      <c r="G10" s="189"/>
      <c r="H10" s="189"/>
      <c r="I10" s="189"/>
      <c r="J10" s="189"/>
      <c r="K10" s="190"/>
      <c r="L10" s="31"/>
    </row>
    <row r="11" spans="2:15" ht="10.5" customHeight="1" x14ac:dyDescent="0.25">
      <c r="L11" s="30"/>
    </row>
    <row r="12" spans="2:15" ht="156" x14ac:dyDescent="0.25">
      <c r="B12" s="85" t="s">
        <v>45</v>
      </c>
      <c r="C12" s="85" t="s">
        <v>96</v>
      </c>
      <c r="D12" s="85" t="s">
        <v>51</v>
      </c>
      <c r="E12" s="86" t="s">
        <v>110</v>
      </c>
      <c r="F12" s="86" t="s">
        <v>111</v>
      </c>
      <c r="G12" s="86" t="s">
        <v>52</v>
      </c>
      <c r="H12" s="187" t="s">
        <v>47</v>
      </c>
      <c r="I12" s="187"/>
      <c r="J12" s="86" t="s">
        <v>46</v>
      </c>
      <c r="K12" s="86" t="s">
        <v>72</v>
      </c>
      <c r="L12" s="30"/>
    </row>
    <row r="13" spans="2:15" x14ac:dyDescent="0.25">
      <c r="B13" s="98">
        <v>2019</v>
      </c>
      <c r="C13" s="82" t="s">
        <v>59</v>
      </c>
      <c r="D13" s="82">
        <v>0.98</v>
      </c>
      <c r="E13" s="77">
        <v>265</v>
      </c>
      <c r="F13" s="77">
        <v>265</v>
      </c>
      <c r="G13" s="82">
        <f>IF(E13="","",E13/F13)</f>
        <v>1</v>
      </c>
      <c r="H13" s="83">
        <f>IF(G13="","",G13/D13)</f>
        <v>1.0204081632653061</v>
      </c>
      <c r="I13" s="84" t="str">
        <f>IF(H13&lt;$O$9,"Critico",IF(H13&lt;$O$7,"Medio",IF(H13="","","Satisfactorio")))</f>
        <v>Satisfactorio</v>
      </c>
      <c r="J13" s="84"/>
      <c r="K13" s="84"/>
      <c r="L13" s="30"/>
    </row>
    <row r="14" spans="2:15" ht="67.5" x14ac:dyDescent="0.25">
      <c r="B14" s="98">
        <v>2019</v>
      </c>
      <c r="C14" s="77" t="s">
        <v>60</v>
      </c>
      <c r="D14" s="82">
        <v>0.98</v>
      </c>
      <c r="E14" s="77">
        <v>246</v>
      </c>
      <c r="F14" s="77">
        <v>250</v>
      </c>
      <c r="G14" s="76">
        <f>IF(E14="","",E14/F14)</f>
        <v>0.98399999999999999</v>
      </c>
      <c r="H14" s="78">
        <f t="shared" ref="H14" si="0">IF(G14="","",G14/D14)</f>
        <v>1.0040816326530613</v>
      </c>
      <c r="I14" s="84" t="str">
        <f t="shared" ref="I14:I24" si="1">IF(H14&lt;$O$9,"Critico",IF(H14&lt;$O$7,"Medio",IF(H14="","","Satisfactorio")))</f>
        <v>Satisfactorio</v>
      </c>
      <c r="J14" s="101" t="s">
        <v>129</v>
      </c>
      <c r="K14" s="101" t="s">
        <v>128</v>
      </c>
      <c r="L14" s="30"/>
    </row>
    <row r="15" spans="2:15" ht="67.5" x14ac:dyDescent="0.25">
      <c r="B15" s="98">
        <v>2019</v>
      </c>
      <c r="C15" s="77" t="s">
        <v>61</v>
      </c>
      <c r="D15" s="82">
        <v>0.98</v>
      </c>
      <c r="E15" s="77">
        <v>190</v>
      </c>
      <c r="F15" s="77">
        <v>193</v>
      </c>
      <c r="G15" s="76">
        <f>IF(E15="","",E15/F15)</f>
        <v>0.98445595854922274</v>
      </c>
      <c r="H15" s="78">
        <f>IF(G15="","",G15/D15)</f>
        <v>1.0045468964787987</v>
      </c>
      <c r="I15" s="84" t="str">
        <f t="shared" si="1"/>
        <v>Satisfactorio</v>
      </c>
      <c r="J15" s="101" t="s">
        <v>129</v>
      </c>
      <c r="K15" s="101" t="s">
        <v>128</v>
      </c>
      <c r="L15" s="30"/>
    </row>
    <row r="16" spans="2:15" ht="67.5" x14ac:dyDescent="0.25">
      <c r="B16" s="98">
        <v>2019</v>
      </c>
      <c r="C16" s="77" t="s">
        <v>62</v>
      </c>
      <c r="D16" s="82">
        <v>0.98</v>
      </c>
      <c r="E16" s="77">
        <v>155</v>
      </c>
      <c r="F16" s="77">
        <v>159</v>
      </c>
      <c r="G16" s="76">
        <f t="shared" ref="G16:G24" si="2">IF(E16="","",E16/F16)</f>
        <v>0.97484276729559749</v>
      </c>
      <c r="H16" s="78">
        <f t="shared" ref="H16:H24" si="3">IF(G16="","",G16/D16)</f>
        <v>0.99473751764856888</v>
      </c>
      <c r="I16" s="84" t="str">
        <f t="shared" si="1"/>
        <v>Satisfactorio</v>
      </c>
      <c r="J16" s="101" t="s">
        <v>130</v>
      </c>
      <c r="K16" s="101" t="s">
        <v>128</v>
      </c>
      <c r="L16" s="30"/>
    </row>
    <row r="17" spans="2:13" ht="67.5" x14ac:dyDescent="0.25">
      <c r="B17" s="98">
        <v>2019</v>
      </c>
      <c r="C17" s="77" t="s">
        <v>63</v>
      </c>
      <c r="D17" s="82">
        <v>0.98</v>
      </c>
      <c r="E17" s="77">
        <v>243</v>
      </c>
      <c r="F17" s="77">
        <v>248</v>
      </c>
      <c r="G17" s="76">
        <f t="shared" si="2"/>
        <v>0.97983870967741937</v>
      </c>
      <c r="H17" s="78">
        <f t="shared" si="3"/>
        <v>0.9998354180381831</v>
      </c>
      <c r="I17" s="84" t="str">
        <f t="shared" si="1"/>
        <v>Satisfactorio</v>
      </c>
      <c r="J17" s="101" t="s">
        <v>129</v>
      </c>
      <c r="K17" s="101" t="s">
        <v>128</v>
      </c>
      <c r="L17" s="30"/>
    </row>
    <row r="18" spans="2:13" ht="67.5" x14ac:dyDescent="0.25">
      <c r="B18" s="98">
        <v>2019</v>
      </c>
      <c r="C18" s="77" t="s">
        <v>64</v>
      </c>
      <c r="D18" s="82">
        <v>0.98</v>
      </c>
      <c r="E18" s="77">
        <v>184</v>
      </c>
      <c r="F18" s="77">
        <v>185</v>
      </c>
      <c r="G18" s="76">
        <f t="shared" si="2"/>
        <v>0.99459459459459465</v>
      </c>
      <c r="H18" s="78">
        <f t="shared" si="3"/>
        <v>1.0148924434638722</v>
      </c>
      <c r="I18" s="84" t="str">
        <f t="shared" si="1"/>
        <v>Satisfactorio</v>
      </c>
      <c r="J18" s="101" t="s">
        <v>131</v>
      </c>
      <c r="K18" s="101" t="s">
        <v>128</v>
      </c>
      <c r="L18" s="30"/>
    </row>
    <row r="19" spans="2:13" ht="67.5" x14ac:dyDescent="0.25">
      <c r="B19" s="98">
        <v>2019</v>
      </c>
      <c r="C19" s="77" t="s">
        <v>65</v>
      </c>
      <c r="D19" s="82">
        <v>0.98</v>
      </c>
      <c r="E19" s="99">
        <v>210</v>
      </c>
      <c r="F19" s="99">
        <v>233</v>
      </c>
      <c r="G19" s="76">
        <f t="shared" si="2"/>
        <v>0.90128755364806867</v>
      </c>
      <c r="H19" s="78">
        <f t="shared" si="3"/>
        <v>0.91968117719190678</v>
      </c>
      <c r="I19" s="76" t="str">
        <f>IF(H19&lt;$O$9,"Critico",IF(H19&lt;$O$7,"Medio",IF(H19="","","Satisfactorio")))</f>
        <v>Satisfactorio</v>
      </c>
      <c r="J19" s="101" t="s">
        <v>132</v>
      </c>
      <c r="K19" s="101" t="s">
        <v>128</v>
      </c>
      <c r="L19" s="30"/>
      <c r="M19" s="100"/>
    </row>
    <row r="20" spans="2:13" ht="67.5" x14ac:dyDescent="0.25">
      <c r="B20" s="98">
        <v>2019</v>
      </c>
      <c r="C20" s="77" t="s">
        <v>66</v>
      </c>
      <c r="D20" s="82">
        <v>0.98</v>
      </c>
      <c r="E20" s="99">
        <v>182</v>
      </c>
      <c r="F20" s="99">
        <v>183</v>
      </c>
      <c r="G20" s="76">
        <f t="shared" si="2"/>
        <v>0.99453551912568305</v>
      </c>
      <c r="H20" s="78">
        <f t="shared" si="3"/>
        <v>1.014832162373146</v>
      </c>
      <c r="I20" s="76" t="str">
        <f t="shared" si="1"/>
        <v>Satisfactorio</v>
      </c>
      <c r="J20" s="101" t="s">
        <v>131</v>
      </c>
      <c r="K20" s="101" t="s">
        <v>128</v>
      </c>
      <c r="L20" s="30"/>
    </row>
    <row r="21" spans="2:13" ht="67.5" x14ac:dyDescent="0.25">
      <c r="B21" s="98">
        <v>2019</v>
      </c>
      <c r="C21" s="77" t="s">
        <v>67</v>
      </c>
      <c r="D21" s="82">
        <v>0.98</v>
      </c>
      <c r="E21" s="99">
        <v>121</v>
      </c>
      <c r="F21" s="99">
        <v>122</v>
      </c>
      <c r="G21" s="76">
        <f t="shared" si="2"/>
        <v>0.99180327868852458</v>
      </c>
      <c r="H21" s="78">
        <f t="shared" si="3"/>
        <v>1.0120441619270659</v>
      </c>
      <c r="I21" s="76" t="str">
        <f t="shared" si="1"/>
        <v>Satisfactorio</v>
      </c>
      <c r="J21" s="101" t="s">
        <v>131</v>
      </c>
      <c r="K21" s="101" t="s">
        <v>128</v>
      </c>
      <c r="L21" s="30"/>
    </row>
    <row r="22" spans="2:13" ht="67.5" x14ac:dyDescent="0.25">
      <c r="B22" s="98">
        <v>2019</v>
      </c>
      <c r="C22" s="77" t="s">
        <v>68</v>
      </c>
      <c r="D22" s="82">
        <v>0.98</v>
      </c>
      <c r="E22" s="99">
        <v>136</v>
      </c>
      <c r="F22" s="99">
        <v>136</v>
      </c>
      <c r="G22" s="76">
        <f t="shared" si="2"/>
        <v>1</v>
      </c>
      <c r="H22" s="78">
        <f t="shared" si="3"/>
        <v>1.0204081632653061</v>
      </c>
      <c r="I22" s="76" t="str">
        <f t="shared" si="1"/>
        <v>Satisfactorio</v>
      </c>
      <c r="J22" s="101" t="s">
        <v>133</v>
      </c>
      <c r="K22" s="101" t="s">
        <v>128</v>
      </c>
      <c r="L22" s="30"/>
    </row>
    <row r="23" spans="2:13" ht="56.25" x14ac:dyDescent="0.25">
      <c r="B23" s="98">
        <v>2019</v>
      </c>
      <c r="C23" s="77" t="s">
        <v>69</v>
      </c>
      <c r="D23" s="82">
        <v>0.98</v>
      </c>
      <c r="E23" s="99">
        <v>203</v>
      </c>
      <c r="F23" s="99">
        <v>205</v>
      </c>
      <c r="G23" s="76">
        <f t="shared" si="2"/>
        <v>0.99024390243902438</v>
      </c>
      <c r="H23" s="78">
        <f t="shared" si="3"/>
        <v>1.0104529616724738</v>
      </c>
      <c r="I23" s="76" t="str">
        <f t="shared" si="1"/>
        <v>Satisfactorio</v>
      </c>
      <c r="J23" s="101" t="s">
        <v>134</v>
      </c>
      <c r="K23" s="78" t="e">
        <f t="shared" ref="K23:K24" si="4">IF(J23="","",J23/G23)</f>
        <v>#VALUE!</v>
      </c>
      <c r="L23" s="30"/>
    </row>
    <row r="24" spans="2:13" ht="56.25" x14ac:dyDescent="0.25">
      <c r="B24" s="195">
        <v>2019</v>
      </c>
      <c r="C24" s="196" t="s">
        <v>70</v>
      </c>
      <c r="D24" s="197">
        <v>0.98</v>
      </c>
      <c r="E24" s="198">
        <v>89</v>
      </c>
      <c r="F24" s="198">
        <v>90</v>
      </c>
      <c r="G24" s="199">
        <f t="shared" si="2"/>
        <v>0.98888888888888893</v>
      </c>
      <c r="H24" s="200">
        <f t="shared" si="3"/>
        <v>1.0090702947845807</v>
      </c>
      <c r="I24" s="76" t="str">
        <f t="shared" si="1"/>
        <v>Satisfactorio</v>
      </c>
      <c r="J24" s="101" t="s">
        <v>134</v>
      </c>
      <c r="K24" s="78" t="e">
        <f t="shared" si="4"/>
        <v>#VALUE!</v>
      </c>
      <c r="L24" s="30"/>
    </row>
    <row r="25" spans="2:13" x14ac:dyDescent="0.25">
      <c r="B25" s="201">
        <v>2019</v>
      </c>
      <c r="C25" s="77" t="s">
        <v>136</v>
      </c>
      <c r="D25" s="76">
        <v>0.98</v>
      </c>
      <c r="E25" s="99">
        <f>SUM(E22:E24)</f>
        <v>428</v>
      </c>
      <c r="F25" s="99">
        <f>SUM(F22:F24)</f>
        <v>431</v>
      </c>
      <c r="G25" s="76">
        <f>E25/F25</f>
        <v>0.99303944315545245</v>
      </c>
      <c r="H25" s="202">
        <f>G25/D25</f>
        <v>1.0133055542402576</v>
      </c>
      <c r="I25" s="192"/>
      <c r="J25" s="194"/>
      <c r="K25" s="193"/>
      <c r="L25" s="30"/>
    </row>
    <row r="26" spans="2:13" x14ac:dyDescent="0.25">
      <c r="C26" s="32"/>
      <c r="D26" s="32"/>
      <c r="E26" s="32"/>
      <c r="F26" s="32"/>
      <c r="G26" s="32"/>
      <c r="H26" s="32"/>
      <c r="I26" s="32"/>
      <c r="J26" s="32"/>
      <c r="K26" s="32"/>
      <c r="L26" s="30"/>
    </row>
    <row r="27" spans="2:13" x14ac:dyDescent="0.25">
      <c r="B27" s="32"/>
      <c r="C27" s="32"/>
      <c r="D27" s="32"/>
      <c r="E27" s="32"/>
      <c r="F27" s="32"/>
      <c r="G27" s="32"/>
      <c r="H27" s="32"/>
      <c r="I27" s="32"/>
      <c r="J27" s="32"/>
      <c r="K27" s="32"/>
      <c r="L27" s="30"/>
    </row>
    <row r="28" spans="2:13" x14ac:dyDescent="0.25">
      <c r="B28" s="32"/>
      <c r="C28" s="32"/>
      <c r="D28" s="32"/>
      <c r="E28" s="32"/>
      <c r="F28" s="32"/>
      <c r="G28" s="32"/>
      <c r="H28" s="32"/>
      <c r="I28" s="32"/>
      <c r="J28" s="32"/>
      <c r="K28" s="32"/>
      <c r="L28" s="30"/>
    </row>
    <row r="29" spans="2:13" x14ac:dyDescent="0.25">
      <c r="B29" s="32"/>
      <c r="C29" s="32"/>
      <c r="D29" s="32"/>
      <c r="E29" s="32"/>
      <c r="F29" s="32"/>
      <c r="G29" s="32"/>
      <c r="H29" s="32"/>
      <c r="I29" s="32"/>
      <c r="J29" s="32"/>
      <c r="K29" s="32"/>
      <c r="L29" s="30"/>
    </row>
    <row r="30" spans="2:13" x14ac:dyDescent="0.25">
      <c r="B30" s="32"/>
      <c r="C30" s="32"/>
      <c r="D30" s="32"/>
      <c r="E30" s="32"/>
      <c r="F30" s="32"/>
      <c r="G30" s="32"/>
      <c r="H30" s="32"/>
      <c r="I30" s="32"/>
      <c r="J30" s="32"/>
      <c r="K30" s="32"/>
      <c r="L30" s="30"/>
    </row>
    <row r="31" spans="2:13" x14ac:dyDescent="0.25">
      <c r="B31" s="32"/>
      <c r="C31" s="32"/>
      <c r="D31" s="32"/>
      <c r="E31" s="32"/>
      <c r="F31" s="32"/>
      <c r="G31" s="32"/>
      <c r="H31" s="32"/>
      <c r="I31" s="32"/>
      <c r="J31" s="32"/>
      <c r="K31" s="32"/>
      <c r="L31" s="30"/>
    </row>
    <row r="32" spans="2:13" x14ac:dyDescent="0.25">
      <c r="B32" s="32"/>
      <c r="C32" s="32"/>
      <c r="D32" s="32"/>
      <c r="E32" s="32"/>
      <c r="F32" s="32"/>
      <c r="G32" s="32"/>
      <c r="H32" s="32"/>
      <c r="I32" s="32"/>
      <c r="J32" s="32"/>
      <c r="K32" s="32"/>
      <c r="L32" s="30"/>
    </row>
    <row r="33" spans="2:12" x14ac:dyDescent="0.25">
      <c r="B33" s="32"/>
      <c r="C33" s="32"/>
      <c r="D33" s="32"/>
      <c r="E33" s="32"/>
      <c r="F33" s="32"/>
      <c r="G33" s="32"/>
      <c r="H33" s="32"/>
      <c r="I33" s="32"/>
      <c r="J33" s="32"/>
      <c r="K33" s="32"/>
      <c r="L33" s="30"/>
    </row>
    <row r="34" spans="2:12" x14ac:dyDescent="0.25">
      <c r="B34" s="32"/>
      <c r="C34" s="32"/>
      <c r="D34" s="32"/>
      <c r="E34" s="32"/>
      <c r="F34" s="32"/>
      <c r="G34" s="32"/>
      <c r="H34" s="32"/>
      <c r="I34" s="32"/>
      <c r="J34" s="32"/>
      <c r="K34" s="32"/>
      <c r="L34" s="30"/>
    </row>
    <row r="35" spans="2:12" x14ac:dyDescent="0.25">
      <c r="B35" s="32"/>
      <c r="C35" s="32"/>
      <c r="D35" s="32"/>
      <c r="E35" s="32"/>
      <c r="F35" s="32"/>
      <c r="G35" s="32"/>
      <c r="H35" s="32"/>
      <c r="I35" s="32"/>
      <c r="J35" s="32"/>
      <c r="K35" s="32"/>
      <c r="L35" s="30"/>
    </row>
    <row r="36" spans="2:12" x14ac:dyDescent="0.25">
      <c r="B36" s="32"/>
      <c r="C36" s="32"/>
      <c r="D36" s="32"/>
      <c r="E36" s="32"/>
      <c r="F36" s="32"/>
      <c r="G36" s="32"/>
      <c r="H36" s="32"/>
      <c r="I36" s="32"/>
      <c r="J36" s="32"/>
      <c r="K36" s="32"/>
      <c r="L36" s="30"/>
    </row>
    <row r="37" spans="2:12" x14ac:dyDescent="0.25">
      <c r="B37" s="32"/>
      <c r="C37" s="32"/>
      <c r="D37" s="32"/>
      <c r="E37" s="32"/>
      <c r="F37" s="32"/>
      <c r="G37" s="32"/>
      <c r="H37" s="32"/>
      <c r="I37" s="32"/>
      <c r="J37" s="32"/>
      <c r="K37" s="32"/>
      <c r="L37" s="30"/>
    </row>
    <row r="38" spans="2:12" ht="15" customHeight="1" x14ac:dyDescent="0.25">
      <c r="B38" s="32"/>
      <c r="C38" s="32"/>
      <c r="D38" s="32"/>
      <c r="E38" s="32"/>
      <c r="F38" s="32"/>
      <c r="G38" s="32"/>
      <c r="H38" s="32"/>
      <c r="I38" s="32"/>
      <c r="J38" s="32"/>
      <c r="K38" s="32"/>
      <c r="L38" s="30"/>
    </row>
    <row r="39" spans="2:12" x14ac:dyDescent="0.25">
      <c r="B39" s="32"/>
      <c r="C39" s="32"/>
      <c r="D39" s="32"/>
      <c r="E39" s="32"/>
      <c r="F39" s="32"/>
      <c r="G39" s="32"/>
      <c r="H39" s="32"/>
      <c r="I39" s="32"/>
      <c r="J39" s="32"/>
      <c r="K39" s="32"/>
      <c r="L39" s="30"/>
    </row>
    <row r="40" spans="2:12" x14ac:dyDescent="0.25">
      <c r="B40" s="32"/>
      <c r="C40" s="32"/>
      <c r="D40" s="32"/>
      <c r="E40" s="32"/>
      <c r="F40" s="32"/>
      <c r="G40" s="32"/>
      <c r="H40" s="32"/>
      <c r="I40" s="32"/>
      <c r="J40" s="32"/>
      <c r="K40" s="32"/>
      <c r="L40" s="30"/>
    </row>
    <row r="41" spans="2:12" x14ac:dyDescent="0.25">
      <c r="B41" s="32"/>
      <c r="C41" s="32"/>
      <c r="D41" s="32"/>
      <c r="E41" s="32"/>
      <c r="F41" s="32"/>
      <c r="G41" s="32"/>
      <c r="H41" s="32"/>
      <c r="I41" s="32"/>
      <c r="J41" s="32"/>
      <c r="K41" s="32"/>
      <c r="L41" s="30"/>
    </row>
    <row r="42" spans="2:12" x14ac:dyDescent="0.25">
      <c r="B42" s="32"/>
      <c r="C42" s="32"/>
      <c r="D42" s="32"/>
      <c r="E42" s="32"/>
      <c r="F42" s="32"/>
      <c r="G42" s="32"/>
      <c r="H42" s="32"/>
      <c r="I42" s="32"/>
      <c r="J42" s="32"/>
      <c r="K42" s="32"/>
      <c r="L42" s="30"/>
    </row>
    <row r="43" spans="2:12" ht="15" customHeight="1" x14ac:dyDescent="0.25">
      <c r="B43" s="30"/>
      <c r="C43" s="30"/>
      <c r="D43" s="30"/>
      <c r="E43" s="33"/>
      <c r="F43" s="30"/>
      <c r="G43" s="30"/>
      <c r="H43" s="30"/>
      <c r="I43" s="30"/>
      <c r="J43" s="30"/>
      <c r="K43" s="30"/>
      <c r="L43" s="30"/>
    </row>
    <row r="44" spans="2:12" x14ac:dyDescent="0.25">
      <c r="B44" s="30"/>
      <c r="C44" s="30"/>
      <c r="D44" s="30"/>
      <c r="E44" s="34"/>
      <c r="F44" s="30"/>
      <c r="G44" s="30"/>
      <c r="H44" s="30"/>
      <c r="I44" s="30"/>
      <c r="J44" s="30"/>
      <c r="K44" s="30"/>
      <c r="L44" s="30"/>
    </row>
    <row r="45" spans="2:12" x14ac:dyDescent="0.25">
      <c r="B45" s="30"/>
      <c r="C45" s="30"/>
      <c r="D45" s="30"/>
      <c r="E45" s="34"/>
      <c r="F45" s="30"/>
      <c r="G45" s="30"/>
      <c r="H45" s="30"/>
      <c r="I45" s="30"/>
      <c r="J45" s="30"/>
      <c r="K45" s="30"/>
      <c r="L45" s="30"/>
    </row>
    <row r="46" spans="2:12" x14ac:dyDescent="0.25">
      <c r="B46" s="30"/>
      <c r="C46" s="30"/>
      <c r="D46" s="30"/>
      <c r="E46" s="34"/>
      <c r="F46" s="30"/>
      <c r="G46" s="30"/>
      <c r="H46" s="30"/>
      <c r="I46" s="30"/>
      <c r="J46" s="30"/>
      <c r="K46" s="30"/>
      <c r="L46" s="30"/>
    </row>
    <row r="47" spans="2:12" x14ac:dyDescent="0.25">
      <c r="B47" s="30"/>
      <c r="C47" s="30"/>
      <c r="D47" s="30"/>
      <c r="E47" s="34"/>
      <c r="F47" s="30"/>
      <c r="G47" s="30"/>
      <c r="H47" s="30"/>
      <c r="I47" s="30"/>
      <c r="J47" s="30"/>
      <c r="K47" s="30"/>
      <c r="L47" s="30"/>
    </row>
    <row r="48" spans="2:12" x14ac:dyDescent="0.25">
      <c r="B48" s="30"/>
      <c r="C48" s="30"/>
      <c r="D48" s="30"/>
      <c r="E48" s="30"/>
      <c r="F48" s="30"/>
      <c r="G48" s="30"/>
      <c r="H48" s="30"/>
      <c r="I48" s="30"/>
      <c r="J48" s="30"/>
      <c r="K48" s="30"/>
      <c r="L48" s="30"/>
    </row>
  </sheetData>
  <mergeCells count="4">
    <mergeCell ref="H12:I12"/>
    <mergeCell ref="B10:D10"/>
    <mergeCell ref="E10:K10"/>
    <mergeCell ref="M6:O6"/>
  </mergeCells>
  <conditionalFormatting sqref="H13:H20">
    <cfRule type="cellIs" dxfId="60" priority="106" stopIfTrue="1" operator="between">
      <formula>0.66</formula>
      <formula>0.79</formula>
    </cfRule>
    <cfRule type="cellIs" dxfId="59" priority="107" stopIfTrue="1" operator="lessThan">
      <formula>0.66</formula>
    </cfRule>
    <cfRule type="cellIs" dxfId="58" priority="108" stopIfTrue="1" operator="between">
      <formula>0.8</formula>
      <formula>1</formula>
    </cfRule>
  </conditionalFormatting>
  <conditionalFormatting sqref="H13:H20">
    <cfRule type="expression" dxfId="57" priority="105">
      <formula>ISERROR(H13)</formula>
    </cfRule>
  </conditionalFormatting>
  <conditionalFormatting sqref="H13:H20">
    <cfRule type="cellIs" dxfId="56" priority="102" stopIfTrue="1" operator="between">
      <formula>0.66</formula>
      <formula>0.79</formula>
    </cfRule>
    <cfRule type="cellIs" dxfId="55" priority="103" stopIfTrue="1" operator="lessThan">
      <formula>0.66</formula>
    </cfRule>
    <cfRule type="cellIs" dxfId="54" priority="104" stopIfTrue="1" operator="greaterThanOrEqual">
      <formula>0.8</formula>
    </cfRule>
  </conditionalFormatting>
  <conditionalFormatting sqref="I13:I18">
    <cfRule type="containsText" dxfId="53" priority="61" operator="containsText" text="Critico">
      <formula>NOT(ISERROR(SEARCH("Critico",I13)))</formula>
    </cfRule>
    <cfRule type="containsText" dxfId="52" priority="62" operator="containsText" text="Satisfactorio">
      <formula>NOT(ISERROR(SEARCH("Satisfactorio",I13)))</formula>
    </cfRule>
    <cfRule type="containsText" dxfId="51" priority="63" operator="containsText" text="Medio">
      <formula>NOT(ISERROR(SEARCH("Medio",I13)))</formula>
    </cfRule>
  </conditionalFormatting>
  <conditionalFormatting sqref="J13:K14">
    <cfRule type="containsText" dxfId="50" priority="49" operator="containsText" text="Critico">
      <formula>NOT(ISERROR(SEARCH("Critico",J13)))</formula>
    </cfRule>
    <cfRule type="containsText" dxfId="49" priority="50" operator="containsText" text="Satisfactorio">
      <formula>NOT(ISERROR(SEARCH("Satisfactorio",J13)))</formula>
    </cfRule>
    <cfRule type="containsText" dxfId="48" priority="51" operator="containsText" text="Medio">
      <formula>NOT(ISERROR(SEARCH("Medio",J13)))</formula>
    </cfRule>
  </conditionalFormatting>
  <conditionalFormatting sqref="B13:D14 D13:D25 B15:C25">
    <cfRule type="containsText" dxfId="47" priority="58" operator="containsText" text="Critico">
      <formula>NOT(ISERROR(SEARCH("Critico",B13)))</formula>
    </cfRule>
    <cfRule type="containsText" dxfId="46" priority="59" operator="containsText" text="Satisfactorio">
      <formula>NOT(ISERROR(SEARCH("Satisfactorio",B13)))</formula>
    </cfRule>
    <cfRule type="containsText" dxfId="45" priority="60" operator="containsText" text="Medio">
      <formula>NOT(ISERROR(SEARCH("Medio",B13)))</formula>
    </cfRule>
  </conditionalFormatting>
  <conditionalFormatting sqref="G13:G18">
    <cfRule type="containsText" dxfId="44" priority="52" operator="containsText" text="Critico">
      <formula>NOT(ISERROR(SEARCH("Critico",G13)))</formula>
    </cfRule>
    <cfRule type="containsText" dxfId="43" priority="53" operator="containsText" text="Satisfactorio">
      <formula>NOT(ISERROR(SEARCH("Satisfactorio",G13)))</formula>
    </cfRule>
    <cfRule type="containsText" dxfId="42" priority="54" operator="containsText" text="Medio">
      <formula>NOT(ISERROR(SEARCH("Medio",G13)))</formula>
    </cfRule>
  </conditionalFormatting>
  <conditionalFormatting sqref="E13:F18">
    <cfRule type="containsText" dxfId="41" priority="46" operator="containsText" text="Critico">
      <formula>NOT(ISERROR(SEARCH("Critico",E13)))</formula>
    </cfRule>
    <cfRule type="containsText" dxfId="40" priority="47" operator="containsText" text="Satisfactorio">
      <formula>NOT(ISERROR(SEARCH("Satisfactorio",E13)))</formula>
    </cfRule>
    <cfRule type="containsText" dxfId="39" priority="48" operator="containsText" text="Medio">
      <formula>NOT(ISERROR(SEARCH("Medio",E13)))</formula>
    </cfRule>
  </conditionalFormatting>
  <conditionalFormatting sqref="G19:G20 I19:I20">
    <cfRule type="containsText" dxfId="38" priority="40" operator="containsText" text="Critico">
      <formula>NOT(ISERROR(SEARCH("Critico",G19)))</formula>
    </cfRule>
    <cfRule type="containsText" dxfId="37" priority="41" operator="containsText" text="Satisfactorio">
      <formula>NOT(ISERROR(SEARCH("Satisfactorio",G19)))</formula>
    </cfRule>
    <cfRule type="containsText" dxfId="36" priority="42" operator="containsText" text="Medio">
      <formula>NOT(ISERROR(SEARCH("Medio",G19)))</formula>
    </cfRule>
  </conditionalFormatting>
  <conditionalFormatting sqref="G21 I23:I25 I21 G23:G25">
    <cfRule type="containsText" dxfId="35" priority="37" operator="containsText" text="Critico">
      <formula>NOT(ISERROR(SEARCH("Critico",G21)))</formula>
    </cfRule>
    <cfRule type="containsText" dxfId="34" priority="38" operator="containsText" text="Satisfactorio">
      <formula>NOT(ISERROR(SEARCH("Satisfactorio",G21)))</formula>
    </cfRule>
    <cfRule type="containsText" dxfId="33" priority="39" operator="containsText" text="Medio">
      <formula>NOT(ISERROR(SEARCH("Medio",G21)))</formula>
    </cfRule>
  </conditionalFormatting>
  <conditionalFormatting sqref="H21 H23:H25">
    <cfRule type="cellIs" dxfId="32" priority="34" stopIfTrue="1" operator="between">
      <formula>0.66</formula>
      <formula>0.79</formula>
    </cfRule>
    <cfRule type="cellIs" dxfId="31" priority="35" stopIfTrue="1" operator="lessThan">
      <formula>0.66</formula>
    </cfRule>
    <cfRule type="cellIs" dxfId="30" priority="36" stopIfTrue="1" operator="between">
      <formula>0.8</formula>
      <formula>1</formula>
    </cfRule>
  </conditionalFormatting>
  <conditionalFormatting sqref="H21 H23:H25">
    <cfRule type="expression" dxfId="29" priority="33">
      <formula>ISERROR(H21)</formula>
    </cfRule>
  </conditionalFormatting>
  <conditionalFormatting sqref="H21 H23:H25">
    <cfRule type="cellIs" dxfId="28" priority="30" stopIfTrue="1" operator="between">
      <formula>0.66</formula>
      <formula>0.79</formula>
    </cfRule>
    <cfRule type="cellIs" dxfId="27" priority="31" stopIfTrue="1" operator="lessThan">
      <formula>0.66</formula>
    </cfRule>
    <cfRule type="cellIs" dxfId="26" priority="32" stopIfTrue="1" operator="greaterThanOrEqual">
      <formula>0.8</formula>
    </cfRule>
  </conditionalFormatting>
  <conditionalFormatting sqref="J15:K21">
    <cfRule type="containsText" dxfId="25" priority="27" operator="containsText" text="Critico">
      <formula>NOT(ISERROR(SEARCH("Critico",J15)))</formula>
    </cfRule>
    <cfRule type="containsText" dxfId="24" priority="28" operator="containsText" text="Satisfactorio">
      <formula>NOT(ISERROR(SEARCH("Satisfactorio",J15)))</formula>
    </cfRule>
    <cfRule type="containsText" dxfId="23" priority="29" operator="containsText" text="Medio">
      <formula>NOT(ISERROR(SEARCH("Medio",J15)))</formula>
    </cfRule>
  </conditionalFormatting>
  <conditionalFormatting sqref="G22 I22">
    <cfRule type="containsText" dxfId="22" priority="24" operator="containsText" text="Critico">
      <formula>NOT(ISERROR(SEARCH("Critico",G22)))</formula>
    </cfRule>
    <cfRule type="containsText" dxfId="21" priority="25" operator="containsText" text="Satisfactorio">
      <formula>NOT(ISERROR(SEARCH("Satisfactorio",G22)))</formula>
    </cfRule>
    <cfRule type="containsText" dxfId="20" priority="26" operator="containsText" text="Medio">
      <formula>NOT(ISERROR(SEARCH("Medio",G22)))</formula>
    </cfRule>
  </conditionalFormatting>
  <conditionalFormatting sqref="H22">
    <cfRule type="cellIs" dxfId="19" priority="21" stopIfTrue="1" operator="between">
      <formula>0.66</formula>
      <formula>0.79</formula>
    </cfRule>
    <cfRule type="cellIs" dxfId="18" priority="22" stopIfTrue="1" operator="lessThan">
      <formula>0.66</formula>
    </cfRule>
    <cfRule type="cellIs" dxfId="17" priority="23" stopIfTrue="1" operator="between">
      <formula>0.8</formula>
      <formula>1</formula>
    </cfRule>
  </conditionalFormatting>
  <conditionalFormatting sqref="H22">
    <cfRule type="expression" dxfId="16" priority="20">
      <formula>ISERROR(H22)</formula>
    </cfRule>
  </conditionalFormatting>
  <conditionalFormatting sqref="H22">
    <cfRule type="cellIs" dxfId="15" priority="17" stopIfTrue="1" operator="between">
      <formula>0.66</formula>
      <formula>0.79</formula>
    </cfRule>
    <cfRule type="cellIs" dxfId="14" priority="18" stopIfTrue="1" operator="lessThan">
      <formula>0.66</formula>
    </cfRule>
    <cfRule type="cellIs" dxfId="13" priority="19" stopIfTrue="1" operator="greaterThanOrEqual">
      <formula>0.8</formula>
    </cfRule>
  </conditionalFormatting>
  <conditionalFormatting sqref="J22:K22">
    <cfRule type="containsText" dxfId="12" priority="14" operator="containsText" text="Critico">
      <formula>NOT(ISERROR(SEARCH("Critico",J22)))</formula>
    </cfRule>
    <cfRule type="containsText" dxfId="11" priority="15" operator="containsText" text="Satisfactorio">
      <formula>NOT(ISERROR(SEARCH("Satisfactorio",J22)))</formula>
    </cfRule>
    <cfRule type="containsText" dxfId="10" priority="16" operator="containsText" text="Medio">
      <formula>NOT(ISERROR(SEARCH("Medio",J22)))</formula>
    </cfRule>
  </conditionalFormatting>
  <conditionalFormatting sqref="K23:K25">
    <cfRule type="cellIs" dxfId="9" priority="8" stopIfTrue="1" operator="between">
      <formula>0.66</formula>
      <formula>0.79</formula>
    </cfRule>
    <cfRule type="cellIs" dxfId="8" priority="9" stopIfTrue="1" operator="lessThan">
      <formula>0.66</formula>
    </cfRule>
    <cfRule type="cellIs" dxfId="7" priority="10" stopIfTrue="1" operator="between">
      <formula>0.8</formula>
      <formula>1</formula>
    </cfRule>
  </conditionalFormatting>
  <conditionalFormatting sqref="K23:K25">
    <cfRule type="expression" dxfId="6" priority="7">
      <formula>ISERROR(K23)</formula>
    </cfRule>
  </conditionalFormatting>
  <conditionalFormatting sqref="K23:K25">
    <cfRule type="cellIs" dxfId="5" priority="4" stopIfTrue="1" operator="between">
      <formula>0.66</formula>
      <formula>0.79</formula>
    </cfRule>
    <cfRule type="cellIs" dxfId="4" priority="5" stopIfTrue="1" operator="lessThan">
      <formula>0.66</formula>
    </cfRule>
    <cfRule type="cellIs" dxfId="3" priority="6" stopIfTrue="1" operator="greaterThanOrEqual">
      <formula>0.8</formula>
    </cfRule>
  </conditionalFormatting>
  <conditionalFormatting sqref="J23:J25">
    <cfRule type="containsText" dxfId="2" priority="1" operator="containsText" text="Critico">
      <formula>NOT(ISERROR(SEARCH("Critico",J23)))</formula>
    </cfRule>
    <cfRule type="containsText" dxfId="1" priority="2" operator="containsText" text="Satisfactorio">
      <formula>NOT(ISERROR(SEARCH("Satisfactorio",J23)))</formula>
    </cfRule>
    <cfRule type="containsText" dxfId="0" priority="3" operator="containsText" text="Medio">
      <formula>NOT(ISERROR(SEARCH("Medio",J23)))</formula>
    </cfRule>
  </conditionalFormatting>
  <pageMargins left="0.51181102362204722" right="0.23622047244094491" top="0.43307086614173229" bottom="0.23622047244094491" header="0.31496062992125984" footer="0.31496062992125984"/>
  <pageSetup scale="59" orientation="portrait" r:id="rId1"/>
  <headerFooter>
    <oddFooter>&amp;L&amp;"Arial,Normal"&amp;8Este documento es propiedad de la Administración Central del Municipio de Santiago de Cali. Prohibida su alteración o modificación por cualquier medio, sin previa autorización del Alcalde.&amp;RPágina &amp;P de 1</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1</vt:i4>
      </vt:variant>
    </vt:vector>
  </HeadingPairs>
  <TitlesOfParts>
    <vt:vector size="4" baseType="lpstr">
      <vt:lpstr>Ficha Técnica Formulación</vt:lpstr>
      <vt:lpstr>Ficha T Seguimiento TyS</vt:lpstr>
      <vt:lpstr>Ficha T Seguimiento</vt:lpstr>
      <vt:lpstr>'Ficha Técnica Formulación'!Área_de_impresión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Jessica Alejandra Muñoz</dc:creator>
  <cp:lastModifiedBy>Portilla, Leidy Alejandra</cp:lastModifiedBy>
  <cp:lastPrinted>2018-05-03T16:09:07Z</cp:lastPrinted>
  <dcterms:created xsi:type="dcterms:W3CDTF">2017-09-28T15:09:54Z</dcterms:created>
  <dcterms:modified xsi:type="dcterms:W3CDTF">2019-11-27T22:04:55Z</dcterms:modified>
</cp:coreProperties>
</file>