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List>
</comments>
</file>

<file path=xl/sharedStrings.xml><?xml version="1.0" encoding="utf-8"?>
<sst xmlns="http://schemas.openxmlformats.org/spreadsheetml/2006/main" count="156" uniqueCount="133">
  <si>
    <t xml:space="preserve">1. IDENTIFICACIÓN </t>
  </si>
  <si>
    <t>Indicador asociado a:</t>
  </si>
  <si>
    <t>Tipo de Indicador</t>
  </si>
  <si>
    <t>Código del Indicador</t>
  </si>
  <si>
    <t>Plan de desarrollo</t>
  </si>
  <si>
    <t>Eficiencia</t>
  </si>
  <si>
    <t>X</t>
  </si>
  <si>
    <t>MATH.02.06.18.FT.02</t>
  </si>
  <si>
    <t>Procesos</t>
  </si>
  <si>
    <t>Eficacia</t>
  </si>
  <si>
    <t>Trámites y servicios</t>
  </si>
  <si>
    <t>Efectividad</t>
  </si>
  <si>
    <t>Otro ¿Cuál?</t>
  </si>
  <si>
    <t>Otro ¿cual?</t>
  </si>
  <si>
    <t xml:space="preserve">Descripción </t>
  </si>
  <si>
    <t>Plan de Desarrollo Municipal</t>
  </si>
  <si>
    <t>Nombre y vigencia :</t>
  </si>
  <si>
    <t>Cali Progresa Contigo 2016 - 2019</t>
  </si>
  <si>
    <t>Eje:</t>
  </si>
  <si>
    <t>5 Cali Participativa y Bien Gobernada</t>
  </si>
  <si>
    <t xml:space="preserve">Componente: </t>
  </si>
  <si>
    <t>51 Gerencia pública basada en resultados y la defensa de lo público</t>
  </si>
  <si>
    <t>Programa:</t>
  </si>
  <si>
    <t>511 Finanzas públicas sostenibles.</t>
  </si>
  <si>
    <t>Modelo de operación por procesos</t>
  </si>
  <si>
    <t>Macroproceso:</t>
  </si>
  <si>
    <t>MATH.02 Gestión del Talento Humano</t>
  </si>
  <si>
    <t>Proceso:</t>
  </si>
  <si>
    <t>MATH.02.06 Liquidaciones Laborales</t>
  </si>
  <si>
    <t>Subproceso:</t>
  </si>
  <si>
    <t>No aplica</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</si>
  <si>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</si>
  <si>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</si>
  <si>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</si>
  <si>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</si>
  <si>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</si>
  <si>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</si>
  <si>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</si>
  <si>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</si>
  <si>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</si>
  <si>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</si>
  <si>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Días promedio empleados en el trámite de liquidación y reconocimiento de elementos salariales y prestaciones sociales</t>
  </si>
  <si>
    <t>Sigla o abreviatura*</t>
  </si>
  <si>
    <t>Definiciones y conceptos</t>
  </si>
  <si>
    <t>Elementos Salariales: Es salario todo pago laboral que constituya una retribución directa del servicio personal prestado, sea cualquiera la forma o denominación que se adopte.
 Prestaciones Sociales: Es prestación social todo pago laboral destinado a cubrir los riesgos intrínsecos o inherentes de la actividad laboral (desempleo, vejez, invalidez etc).</t>
  </si>
  <si>
    <t>Objetivo del Indicador</t>
  </si>
  <si>
    <t>Determinar la cantidad de días empleados en promedio en el trámite de liquidación y reconocimiento de elementos salariales y prestaciones sociales</t>
  </si>
  <si>
    <t>Método de Medición</t>
  </si>
  <si>
    <t>Es la sumatoria del número de días empleados en total del trámite de la liquidación y reconocimiento de elementos salariales y prestaciones sociales atendidas, sobre número de solicitudes radicadas en el Sistema de Gestión Documental Orfeo atendidas, información que se obtiene de las radicaciones registradas en el cuadro "2018 - Cuadro del Control Liquidaciones Laborales".</t>
  </si>
  <si>
    <t>Rangos de Cumplimiento</t>
  </si>
  <si>
    <t>Satisfactorio &gt; 90 %
 Medio entre 70% y 90%
 Crìtico &lt; 70 %</t>
  </si>
  <si>
    <t>Unidad de Medida</t>
  </si>
  <si>
    <t>Dias</t>
  </si>
  <si>
    <t>Formula</t>
  </si>
  <si>
    <t>( V1 / V2 )</t>
  </si>
  <si>
    <t>Definición de Variables de la Formula</t>
  </si>
  <si>
    <t>V1=Sumatoria del número de días empleados en total del trámite de liquidación y reconocimiento de elementos salariales y prestaciones sociales atendidas acumulado</t>
  </si>
  <si>
    <t>V2=Número de solicitudes atendidas acumulado</t>
  </si>
  <si>
    <t>Valores de Referencia*</t>
  </si>
  <si>
    <t>Desagregación temática*</t>
  </si>
  <si>
    <t>Desagregación geográfica*</t>
  </si>
  <si>
    <t xml:space="preserve">Línea de Base </t>
  </si>
  <si>
    <t>6 dias - vigencia 2017</t>
  </si>
  <si>
    <t>Periodicidad de  medición (Mes/Trimestre/Semestre/Anual)</t>
  </si>
  <si>
    <t>Mensual</t>
  </si>
  <si>
    <t>Fuente de los Datos</t>
  </si>
  <si>
    <t>Cuadro de reparto del proceso de Liquidaciones Laborales, denominado "2018 - Cuadro Control Liquidaciones Laborales"</t>
  </si>
  <si>
    <t xml:space="preserve">Responsable </t>
  </si>
  <si>
    <t>Departamento Administrativo de Desarrollo e Innovación Institucional / Lider Proceso Liquidaciones Laborales</t>
  </si>
  <si>
    <t>Observaciones</t>
  </si>
  <si>
    <t>Comunicaciones oficiales recibidas, actos administrativos, comunicaciones oficiales enviadas</t>
  </si>
  <si>
    <t>Fecha de elaboración de la Ficha  Técnica</t>
  </si>
  <si>
    <t>Enero a Diciembre de 2017</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</si>
  <si>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</si>
  <si>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</si>
  <si>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</si>
  <si>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</si>
  <si>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</si>
  <si>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</si>
  <si>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</si>
  <si>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</si>
  <si>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</si>
  <si>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</si>
  <si>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</si>
  <si>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</si>
  <si>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</si>
  <si>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</si>
  <si>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V1=Sumatoria del número de días empleados en total del Trámite de Liquidación y Reconocimiento de Elementos Salariales y Prestaciones Sociales atendidas</t>
  </si>
  <si>
    <t>V2= Número de solicitudes atendidas</t>
  </si>
  <si>
    <t>Resultado del Indicador</t>
  </si>
  <si>
    <t>% de Cumplimiento de la meta</t>
  </si>
  <si>
    <t>Análisis y Observaciones</t>
  </si>
  <si>
    <t>Mejora</t>
  </si>
  <si>
    <t>Enero</t>
  </si>
  <si>
    <t>Se atendieron 316 solicitudes en 1123 dias con un prom de 3,5 días de respuesta</t>
  </si>
  <si>
    <t>Control y seguimiento con la herramienta Drive - Cuadro de Reparto</t>
  </si>
  <si>
    <t>Febrero</t>
  </si>
  <si>
    <t>Se atendieron 418 solicitudes en 2183 dias con un prom de 5,2 días de respuesta</t>
  </si>
  <si>
    <t>Marzo</t>
  </si>
  <si>
    <t>Se atendieron 431 solicitudes en 3432 dias con un prom de 7,9 días de respuesta</t>
  </si>
  <si>
    <t>Abril</t>
  </si>
  <si>
    <t>Se atendieron 360 solicitudes en 3528 dias con un prom de 9,8 días de respuesta</t>
  </si>
  <si>
    <t>Mayo</t>
  </si>
  <si>
    <t>Se atendieron 444 solicitudes en 3077 dias con un prom de 6,9 días de respuesta</t>
  </si>
  <si>
    <t>Junio</t>
  </si>
  <si>
    <t>Se atendieron 248 solicitudes en 1666 dias con un prom de 6,7 días de respuesta</t>
  </si>
  <si>
    <t>Julio</t>
  </si>
  <si>
    <t>Se atendieron 199 solicitudes en 1041 dias con un prom de 5,2 días de respuesta</t>
  </si>
  <si>
    <t>Agosto</t>
  </si>
  <si>
    <t>Se atendieron 424 solicitudes en 3335 dias con un prom de 7,8 días de respuesta</t>
  </si>
  <si>
    <t>Septiembre</t>
  </si>
  <si>
    <t>Se atendieron 310 solicitudes en 2293 dias con un prom de 7,4 días de respuesta</t>
  </si>
  <si>
    <t>Octubre</t>
  </si>
  <si>
    <t>Se atendieron 218 solicitudes en 1032 dias con un prom de 4,7 días de respuesta</t>
  </si>
  <si>
    <t>Noviembre</t>
  </si>
  <si>
    <t>Se atendieron 173 solicitudes en 1690 dias con un prom de 9,7 días de respuesta</t>
  </si>
  <si>
    <t>Diciembre</t>
  </si>
  <si>
    <t>Se atendieron 157 solicitudes en 1273 dias con un prom de 8,1 días de respuesta</t>
  </si>
  <si>
    <t>Se atendieron 255 solicitudes radicadas en 1021 dias con un prom de 4.0 días en cada respuesta</t>
  </si>
  <si>
    <t>Control y seguimiento con la herramienta Drive - Cuadro de Reparto y Consolidado</t>
  </si>
  <si>
    <t>Se atendieron 560 solicitudes radicadas en 2859 dias con un prom de 5.11 días en cada respuesta</t>
  </si>
  <si>
    <t>Se atendieron 585 solicitudes radicadas en 4759 dias con un prom de 8.14 días en cada respuesta</t>
  </si>
  <si>
    <t>Se atendieron 316 solicitudes radicadas en 1916 dias con un prom de 6.06 días en cada respuesta</t>
  </si>
  <si>
    <t>Se atendieron 435 solicitudes radicadas en 2555 dias con un prom de 5.87 días en cada respuesta</t>
  </si>
  <si>
    <t>Se atendieron 276 solicitudes radicadas en 1691 dias con un prom de 6.13 días en cada respuesta</t>
  </si>
  <si>
    <t>Se atendieron 394 solicitudes radicadas en 2514 dias con un prom de 6.38 días en cada respuesta</t>
  </si>
  <si>
    <t>Se atendieron 1339 solicitudes radicadas en 4576 dias con un prom de 3.42 días en cada respuesta</t>
  </si>
  <si>
    <t>Se atendieron 548 solicitudes radicadas en 2303 dias con un prom de 4.20 días en cada respuesta</t>
  </si>
  <si>
    <t>Se atendieron 408 solicitudes radicadas en 2006 dias con un prom de 4.92 días en cada respuesta</t>
  </si>
  <si>
    <t>Jul- sep</t>
  </si>
  <si>
    <t>Se atendieron 238 solicitudes radicadas en 1308 dias con un prom de 5.50 dias en cada respuesta</t>
  </si>
  <si>
    <t>Se atendieron 192 solicitudes radicadas en 980 dias con un prom de 5.10 dias en cada respuesta</t>
  </si>
  <si>
    <t>Oct-Dic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</si>
</sst>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quot; de &quot;yyyy"/>
    <numFmt numFmtId="165" formatCode="0.0"/>
  </numFmts>
  <fonts count="14">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1.0"/>
      <color rgb="FF000000"/>
      <name val="Arial"/>
    </font>
    <font>
      <b/>
      <sz val="12.0"/>
      <color rgb="FF000000"/>
      <name val="Calibri"/>
    </font>
    <font>
      <b/>
      <sz val="12.0"/>
      <color rgb="FFFFFFFF"/>
      <name val="Arial"/>
    </font>
    <font>
      <b/>
      <sz val="14.0"/>
      <color rgb="FF000000"/>
      <name val="Arial"/>
    </font>
    <font>
      <b/>
      <sz val="9.0"/>
      <name val="Arial"/>
    </font>
    <font>
      <sz val="9.0"/>
      <name val="Arial"/>
    </font>
  </fonts>
  <fills count="12">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6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ttom style="hair">
        <color rgb="FF000000"/>
      </bottom>
    </border>
    <border>
      <left style="thin">
        <color rgb="FF000000"/>
      </left>
      <right style="thin">
        <color rgb="FF000000"/>
      </right>
      <top style="thin">
        <color rgb="FF000000"/>
      </top>
    </border>
    <border>
      <left style="thin">
        <color rgb="FF000000"/>
      </left>
      <right style="hair">
        <color rgb="FF000000"/>
      </right>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hair">
        <color rgb="FF000000"/>
      </right>
      <bottom style="thin">
        <color rgb="FF000000"/>
      </bottom>
    </border>
    <border>
      <left style="hair">
        <color rgb="FF000000"/>
      </left>
      <right style="hair">
        <color rgb="FF000000"/>
      </right>
      <top style="hair">
        <color rgb="FF000000"/>
      </top>
      <bottom style="thin">
        <color rgb="FF000000"/>
      </bottom>
    </border>
    <border>
      <left style="hair">
        <color rgb="FF000000"/>
      </left>
      <right style="hair">
        <color rgb="FF000000"/>
      </right>
      <bottom style="thin">
        <color rgb="FF000000"/>
      </bottom>
    </border>
    <border>
      <left style="hair">
        <color rgb="FF000000"/>
      </left>
      <bottom style="hair">
        <color rgb="FF000000"/>
      </bottom>
    </border>
    <border>
      <right style="hair">
        <color rgb="FF000000"/>
      </right>
      <bottom style="hair">
        <color rgb="FF000000"/>
      </bottom>
    </border>
    <border>
      <left style="hair">
        <color rgb="FF000000"/>
      </left>
      <right style="hair">
        <color rgb="FF000000"/>
      </right>
      <top style="hair">
        <color rgb="FF000000"/>
      </top>
    </border>
    <border>
      <left style="hair">
        <color rgb="FF000000"/>
      </left>
      <right style="hair">
        <color rgb="FF000000"/>
      </right>
    </border>
    <border>
      <left style="thin">
        <color rgb="FF000000"/>
      </left>
      <right style="thin">
        <color rgb="FF000000"/>
      </right>
      <top/>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1"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shrinkToFit="0" vertical="center" wrapText="1"/>
    </xf>
    <xf borderId="31" fillId="0" fontId="2" numFmtId="0" xfId="0" applyBorder="1" applyFont="1"/>
    <xf borderId="32" fillId="0" fontId="2" numFmtId="0" xfId="0" applyBorder="1" applyFont="1"/>
    <xf borderId="29" fillId="0" fontId="0" numFmtId="0" xfId="0" applyAlignment="1" applyBorder="1" applyFont="1">
      <alignment horizontal="center" vertical="center"/>
    </xf>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2" fontId="7" numFmtId="0" xfId="0" applyAlignment="1" applyBorder="1" applyFont="1">
      <alignment horizontal="left" readingOrder="0" shrinkToFit="0" vertical="center" wrapText="1"/>
    </xf>
    <xf borderId="36" fillId="0" fontId="2" numFmtId="0" xfId="0" applyBorder="1" applyFont="1"/>
    <xf borderId="37" fillId="0" fontId="2" numFmtId="0" xfId="0" applyBorder="1" applyFont="1"/>
    <xf borderId="38" fillId="0" fontId="2" numFmtId="0" xfId="0" applyBorder="1" applyFont="1"/>
    <xf borderId="39" fillId="6" fontId="6" numFmtId="0" xfId="0" applyAlignment="1" applyBorder="1" applyFont="1">
      <alignment horizontal="left" vertical="center"/>
    </xf>
    <xf borderId="29" fillId="2" fontId="8" numFmtId="0" xfId="0" applyAlignment="1" applyBorder="1" applyFont="1">
      <alignment horizontal="left" vertical="center"/>
    </xf>
    <xf borderId="29" fillId="2" fontId="8" numFmtId="0" xfId="0" applyAlignment="1" applyBorder="1" applyFont="1">
      <alignment horizontal="left" shrinkToFit="0" vertical="center" wrapText="1"/>
    </xf>
    <xf borderId="27" fillId="6" fontId="6" numFmtId="0" xfId="0" applyAlignment="1" applyBorder="1" applyFont="1">
      <alignment horizontal="left" vertical="center"/>
    </xf>
    <xf borderId="0" fillId="0" fontId="0" numFmtId="0" xfId="0" applyAlignment="1" applyFont="1">
      <alignment horizontal="left" vertical="center"/>
    </xf>
    <xf borderId="40" fillId="3" fontId="3" numFmtId="0" xfId="0" applyAlignment="1" applyBorder="1" applyFont="1">
      <alignment horizontal="center" vertical="center"/>
    </xf>
    <xf borderId="41" fillId="0" fontId="2" numFmtId="0" xfId="0" applyBorder="1" applyFont="1"/>
    <xf borderId="42" fillId="0" fontId="2" numFmtId="0" xfId="0" applyBorder="1" applyFont="1"/>
    <xf borderId="27" fillId="7" fontId="8" numFmtId="0" xfId="0" applyAlignment="1" applyBorder="1" applyFont="1">
      <alignment horizontal="center" vertical="center"/>
    </xf>
    <xf borderId="29" fillId="7" fontId="8" numFmtId="0" xfId="0" applyAlignment="1" applyBorder="1" applyFont="1">
      <alignment horizontal="center" vertical="center"/>
    </xf>
    <xf borderId="27" fillId="6" fontId="8" numFmtId="0" xfId="0" applyAlignment="1" applyBorder="1" applyFont="1">
      <alignment vertical="center"/>
    </xf>
    <xf borderId="29" fillId="2" fontId="1" numFmtId="0" xfId="0" applyAlignment="1" applyBorder="1" applyFont="1">
      <alignment horizontal="left" readingOrder="0" shrinkToFit="0" vertical="center" wrapText="1"/>
    </xf>
    <xf borderId="27" fillId="6" fontId="6" numFmtId="0" xfId="0" applyAlignment="1" applyBorder="1" applyFont="1">
      <alignment vertical="center"/>
    </xf>
    <xf borderId="27" fillId="6" fontId="8" numFmtId="0" xfId="0" applyAlignment="1" applyBorder="1" applyFont="1">
      <alignment horizontal="left" shrinkToFit="0" vertical="center" wrapText="1"/>
    </xf>
    <xf borderId="29" fillId="0" fontId="1" numFmtId="0" xfId="0" applyAlignment="1" applyBorder="1" applyFont="1">
      <alignment horizontal="left" readingOrder="0" shrinkToFit="0" vertical="center" wrapText="1"/>
    </xf>
    <xf borderId="27" fillId="6" fontId="8" numFmtId="0" xfId="0" applyAlignment="1" applyBorder="1" applyFont="1">
      <alignment shrinkToFit="0" vertical="center" wrapText="1"/>
    </xf>
    <xf borderId="35" fillId="6" fontId="8" numFmtId="0" xfId="0" applyAlignment="1" applyBorder="1" applyFont="1">
      <alignment shrinkToFit="0" vertical="center" wrapText="1"/>
    </xf>
    <xf borderId="43" fillId="6" fontId="8" numFmtId="0" xfId="0" applyAlignment="1" applyBorder="1" applyFont="1">
      <alignment shrinkToFit="0" vertical="center" wrapText="1"/>
    </xf>
    <xf borderId="44" fillId="6" fontId="8" numFmtId="0" xfId="0" applyAlignment="1" applyBorder="1" applyFont="1">
      <alignment shrinkToFit="0" vertical="center" wrapText="1"/>
    </xf>
    <xf borderId="29" fillId="6" fontId="8" numFmtId="0" xfId="0" applyAlignment="1" applyBorder="1" applyFont="1">
      <alignment horizontal="left" readingOrder="0" shrinkToFit="0" vertical="center" wrapText="1"/>
    </xf>
    <xf borderId="13" fillId="0" fontId="1" numFmtId="164" xfId="0" applyAlignment="1" applyBorder="1" applyFont="1" applyNumberFormat="1">
      <alignment horizontal="left" readingOrder="0" shrinkToFit="0" vertical="center" wrapText="1"/>
    </xf>
    <xf borderId="0" fillId="0" fontId="9" numFmtId="0" xfId="0" applyAlignment="1" applyFont="1">
      <alignment horizontal="left" vertical="center"/>
    </xf>
    <xf borderId="0" fillId="0" fontId="1" numFmtId="0" xfId="0" applyAlignment="1" applyFont="1">
      <alignment vertical="center"/>
    </xf>
    <xf borderId="0" fillId="0" fontId="0" numFmtId="0" xfId="0" applyAlignment="1" applyFont="1">
      <alignment horizontal="center" vertical="center"/>
    </xf>
    <xf borderId="17" fillId="8" fontId="0" numFmtId="0" xfId="0" applyBorder="1" applyFill="1" applyFont="1"/>
    <xf borderId="0" fillId="0" fontId="0" numFmtId="0" xfId="0" applyAlignment="1" applyFont="1">
      <alignment horizontal="right"/>
    </xf>
    <xf borderId="0" fillId="0" fontId="0" numFmtId="9" xfId="0" applyAlignment="1" applyFont="1" applyNumberFormat="1">
      <alignment horizontal="left" vertical="center"/>
    </xf>
    <xf borderId="17" fillId="9" fontId="0" numFmtId="0" xfId="0" applyBorder="1" applyFill="1" applyFont="1"/>
    <xf borderId="0" fillId="0" fontId="0" numFmtId="0" xfId="0" applyFont="1"/>
    <xf borderId="17" fillId="10" fontId="0" numFmtId="0" xfId="0" applyBorder="1" applyFill="1" applyFont="1"/>
    <xf borderId="29" fillId="3" fontId="10" numFmtId="0" xfId="0" applyAlignment="1" applyBorder="1" applyFont="1">
      <alignment horizontal="left" vertical="center"/>
    </xf>
    <xf borderId="29" fillId="2" fontId="11" numFmtId="0" xfId="0" applyAlignment="1" applyBorder="1" applyFont="1">
      <alignment horizontal="left" shrinkToFit="0" vertical="center" wrapText="1"/>
    </xf>
    <xf borderId="31" fillId="0" fontId="0" numFmtId="0" xfId="0" applyBorder="1" applyFont="1"/>
    <xf borderId="28" fillId="7" fontId="12" numFmtId="0" xfId="0" applyAlignment="1" applyBorder="1" applyFont="1">
      <alignment horizontal="center" shrinkToFit="0" vertical="center" wrapText="1"/>
    </xf>
    <xf borderId="29" fillId="7" fontId="12" numFmtId="0" xfId="0" applyAlignment="1" applyBorder="1" applyFont="1">
      <alignment horizontal="center" shrinkToFit="0" vertical="center" wrapText="1"/>
    </xf>
    <xf borderId="45" fillId="0" fontId="7" numFmtId="0" xfId="0" applyAlignment="1" applyBorder="1" applyFont="1">
      <alignment horizontal="center" vertical="center"/>
    </xf>
    <xf borderId="46" fillId="0" fontId="7" numFmtId="9" xfId="0" applyAlignment="1" applyBorder="1" applyFont="1" applyNumberFormat="1">
      <alignment horizontal="center" vertical="center"/>
    </xf>
    <xf borderId="46" fillId="0" fontId="7" numFmtId="3" xfId="0" applyAlignment="1" applyBorder="1" applyFont="1" applyNumberFormat="1">
      <alignment horizontal="center" readingOrder="0" vertical="center"/>
    </xf>
    <xf borderId="46" fillId="11" fontId="1" numFmtId="3" xfId="0" applyAlignment="1" applyBorder="1" applyFill="1" applyFont="1" applyNumberFormat="1">
      <alignment horizontal="center" vertical="center"/>
    </xf>
    <xf borderId="46" fillId="0" fontId="7" numFmtId="4" xfId="0" applyAlignment="1" applyBorder="1" applyFont="1" applyNumberFormat="1">
      <alignment horizontal="center" vertical="center"/>
    </xf>
    <xf borderId="28" fillId="2" fontId="7" numFmtId="9" xfId="0" applyAlignment="1" applyBorder="1" applyFont="1" applyNumberFormat="1">
      <alignment horizontal="center" vertical="center"/>
    </xf>
    <xf borderId="46" fillId="0" fontId="7" numFmtId="0" xfId="0" applyAlignment="1" applyBorder="1" applyFont="1">
      <alignment horizontal="center" vertical="center"/>
    </xf>
    <xf borderId="28" fillId="0" fontId="13" numFmtId="0" xfId="0" applyAlignment="1" applyBorder="1" applyFont="1">
      <alignment horizontal="center" readingOrder="0" shrinkToFit="0" vertical="center" wrapText="1"/>
    </xf>
    <xf borderId="47" fillId="0" fontId="7" numFmtId="0" xfId="0" applyAlignment="1" applyBorder="1" applyFont="1">
      <alignment horizontal="center" readingOrder="0" shrinkToFit="0" vertical="center" wrapText="1"/>
    </xf>
    <xf borderId="48" fillId="0" fontId="2" numFmtId="0" xfId="0" applyBorder="1" applyFont="1"/>
    <xf borderId="49" fillId="0" fontId="7" numFmtId="0" xfId="0" applyAlignment="1" applyBorder="1" applyFont="1">
      <alignment horizontal="center" vertical="center"/>
    </xf>
    <xf borderId="50" fillId="0" fontId="7" numFmtId="3" xfId="0" applyAlignment="1" applyBorder="1" applyFont="1" applyNumberFormat="1">
      <alignment horizontal="center" readingOrder="0" vertical="center"/>
    </xf>
    <xf borderId="49" fillId="11" fontId="1" numFmtId="3" xfId="0" applyAlignment="1" applyBorder="1" applyFont="1" applyNumberFormat="1">
      <alignment horizontal="center" vertical="center"/>
    </xf>
    <xf borderId="49" fillId="0" fontId="7" numFmtId="4" xfId="0" applyAlignment="1" applyBorder="1" applyFont="1" applyNumberFormat="1">
      <alignment horizontal="center" vertical="center"/>
    </xf>
    <xf borderId="51" fillId="2" fontId="7" numFmtId="9" xfId="0" applyAlignment="1" applyBorder="1" applyFont="1" applyNumberFormat="1">
      <alignment horizontal="center" vertical="center"/>
    </xf>
    <xf borderId="50" fillId="0" fontId="7" numFmtId="0" xfId="0" applyAlignment="1" applyBorder="1" applyFont="1">
      <alignment horizontal="center" vertical="center"/>
    </xf>
    <xf borderId="52" fillId="0" fontId="13" numFmtId="0" xfId="0" applyAlignment="1" applyBorder="1" applyFont="1">
      <alignment horizontal="center" readingOrder="0" shrinkToFit="0" vertical="center" wrapText="1"/>
    </xf>
    <xf borderId="53" fillId="0" fontId="2" numFmtId="0" xfId="0" applyBorder="1" applyFont="1"/>
    <xf borderId="50" fillId="0" fontId="7" numFmtId="9" xfId="0" applyAlignment="1" applyBorder="1" applyFont="1" applyNumberFormat="1">
      <alignment horizontal="center" vertical="center"/>
    </xf>
    <xf borderId="49" fillId="11" fontId="1" numFmtId="3" xfId="0" applyAlignment="1" applyBorder="1" applyFont="1" applyNumberFormat="1">
      <alignment horizontal="center" readingOrder="0" vertical="center"/>
    </xf>
    <xf borderId="54" fillId="0" fontId="2" numFmtId="0" xfId="0" applyBorder="1" applyFont="1"/>
    <xf borderId="55" fillId="0" fontId="7" numFmtId="0" xfId="0" applyAlignment="1" applyBorder="1" applyFont="1">
      <alignment horizontal="center" vertical="center"/>
    </xf>
    <xf borderId="56" fillId="0" fontId="7" numFmtId="3" xfId="0" applyAlignment="1" applyBorder="1" applyFont="1" applyNumberFormat="1">
      <alignment horizontal="center" readingOrder="0" vertical="center"/>
    </xf>
    <xf borderId="55" fillId="11" fontId="1" numFmtId="3" xfId="0" applyAlignment="1" applyBorder="1" applyFont="1" applyNumberFormat="1">
      <alignment horizontal="center" readingOrder="0" vertical="center"/>
    </xf>
    <xf borderId="55" fillId="0" fontId="7" numFmtId="4" xfId="0" applyAlignment="1" applyBorder="1" applyFont="1" applyNumberFormat="1">
      <alignment horizontal="center" vertical="center"/>
    </xf>
    <xf borderId="56" fillId="0" fontId="7" numFmtId="0" xfId="0" applyAlignment="1" applyBorder="1" applyFont="1">
      <alignment horizontal="center" vertical="center"/>
    </xf>
    <xf borderId="52" fillId="0" fontId="2" numFmtId="0" xfId="0" applyBorder="1" applyFont="1"/>
    <xf borderId="45" fillId="0" fontId="7" numFmtId="0" xfId="0" applyAlignment="1" applyBorder="1" applyFont="1">
      <alignment horizontal="center" readingOrder="0" vertical="center"/>
    </xf>
    <xf borderId="46" fillId="11" fontId="1" numFmtId="3" xfId="0" applyAlignment="1" applyBorder="1" applyFont="1" applyNumberFormat="1">
      <alignment horizontal="center" readingOrder="0" vertical="center"/>
    </xf>
    <xf borderId="50" fillId="0" fontId="7" numFmtId="0" xfId="0" applyAlignment="1" applyBorder="1" applyFont="1">
      <alignment horizontal="center" readingOrder="0" vertical="center"/>
    </xf>
    <xf borderId="49" fillId="0" fontId="7" numFmtId="0" xfId="0" applyAlignment="1" applyBorder="1" applyFont="1">
      <alignment horizontal="center" readingOrder="0" vertical="center"/>
    </xf>
    <xf borderId="57" fillId="0" fontId="7" numFmtId="0" xfId="0" applyAlignment="1" applyBorder="1" applyFont="1">
      <alignment horizontal="center" readingOrder="0" vertical="center"/>
    </xf>
    <xf borderId="58" fillId="0" fontId="2" numFmtId="0" xfId="0" applyBorder="1" applyFont="1"/>
    <xf borderId="59" fillId="0" fontId="7" numFmtId="0" xfId="0" applyAlignment="1" applyBorder="1" applyFont="1">
      <alignment horizontal="center" vertical="center"/>
    </xf>
    <xf borderId="60" fillId="0" fontId="7" numFmtId="3" xfId="0" applyAlignment="1" applyBorder="1" applyFont="1" applyNumberFormat="1">
      <alignment horizontal="center" readingOrder="0" vertical="center"/>
    </xf>
    <xf borderId="59" fillId="11" fontId="1" numFmtId="3" xfId="0" applyAlignment="1" applyBorder="1" applyFont="1" applyNumberFormat="1">
      <alignment horizontal="center" readingOrder="0" vertical="center"/>
    </xf>
    <xf borderId="59" fillId="0" fontId="7" numFmtId="4" xfId="0" applyAlignment="1" applyBorder="1" applyFont="1" applyNumberFormat="1">
      <alignment horizontal="center" vertical="center"/>
    </xf>
    <xf borderId="61" fillId="2" fontId="7" numFmtId="9" xfId="0" applyAlignment="1" applyBorder="1" applyFont="1" applyNumberFormat="1">
      <alignment horizontal="center" vertical="center"/>
    </xf>
    <xf borderId="28" fillId="0" fontId="0" numFmtId="0" xfId="0" applyAlignment="1" applyBorder="1" applyFont="1">
      <alignment readingOrder="0" vertical="center"/>
    </xf>
    <xf borderId="28" fillId="0" fontId="7" numFmtId="4" xfId="0" applyAlignment="1" applyBorder="1" applyFont="1" applyNumberFormat="1">
      <alignment horizontal="center" vertical="center"/>
    </xf>
    <xf borderId="0" fillId="0" fontId="0" numFmtId="165" xfId="0" applyFont="1" applyNumberFormat="1"/>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Seguimiento'!$C$13:$C$38</c:f>
            </c:strRef>
          </c:cat>
          <c:val>
            <c:numRef>
              <c:f>'Ficha T Seguimiento'!$D$13:$D$38</c:f>
            </c:numRef>
          </c:val>
        </c:ser>
        <c:ser>
          <c:idx val="1"/>
          <c:order val="1"/>
          <c:spPr>
            <a:solidFill>
              <a:srgbClr val="0070C0"/>
            </a:solidFill>
          </c:spPr>
          <c:cat>
            <c:strRef>
              <c:f>'Ficha T Seguimiento'!$C$13:$C$38</c:f>
            </c:strRef>
          </c:cat>
          <c:val>
            <c:numRef>
              <c:f>'Ficha T Seguimiento'!$G$13:$G$37</c:f>
            </c:numRef>
          </c:val>
        </c:ser>
        <c:axId val="80033159"/>
        <c:axId val="224225499"/>
      </c:barChart>
      <c:catAx>
        <c:axId val="80033159"/>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224225499"/>
      </c:catAx>
      <c:valAx>
        <c:axId val="2242254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80033159"/>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771650"/>
    <xdr:grpSp>
      <xdr:nvGrpSpPr>
        <xdr:cNvPr id="2" name="Shape 2"/>
        <xdr:cNvGrpSpPr/>
      </xdr:nvGrpSpPr>
      <xdr:grpSpPr>
        <a:xfrm>
          <a:off x="335850" y="2894175"/>
          <a:ext cx="10020300" cy="1771650"/>
          <a:chOff x="335850" y="2894175"/>
          <a:chExt cx="10020300" cy="1771650"/>
        </a:xfrm>
      </xdr:grpSpPr>
      <xdr:grpSp>
        <xdr:nvGrpSpPr>
          <xdr:cNvPr id="3" name="Shape 3"/>
          <xdr:cNvGrpSpPr/>
        </xdr:nvGrpSpPr>
        <xdr:grpSpPr>
          <a:xfrm>
            <a:off x="335850" y="2894175"/>
            <a:ext cx="10020300" cy="1771650"/>
            <a:chOff x="335850" y="2937038"/>
            <a:chExt cx="10020300" cy="1685925"/>
          </a:xfrm>
        </xdr:grpSpPr>
        <xdr:sp>
          <xdr:nvSpPr>
            <xdr:cNvPr id="4" name="Shape 4"/>
            <xdr:cNvSpPr/>
          </xdr:nvSpPr>
          <xdr:spPr>
            <a:xfrm>
              <a:off x="335850" y="2937038"/>
              <a:ext cx="10020300" cy="1685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35850" y="2937038"/>
              <a:ext cx="10020300" cy="1685925"/>
              <a:chOff x="596900" y="2852737"/>
              <a:chExt cx="7950200" cy="1152527"/>
            </a:xfrm>
          </xdr:grpSpPr>
          <xdr:sp>
            <xdr:nvSpPr>
              <xdr:cNvPr id="6" name="Shape 6"/>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596900" y="2852737"/>
                <a:ext cx="7950200" cy="1152527"/>
                <a:chOff x="0" y="0"/>
                <a:chExt cx="8648700" cy="1152526"/>
              </a:xfrm>
            </xdr:grpSpPr>
            <xdr:sp>
              <xdr:nvSpPr>
                <xdr:cNvPr id="8" name="Shape 8"/>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10" name="Shape 10"/>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1</a:t>
                  </a:r>
                  <a:endParaRPr sz="1400"/>
                </a:p>
              </xdr:txBody>
            </xdr:sp>
            <xdr:sp>
              <xdr:nvSpPr>
                <xdr:cNvPr id="11" name="Shape 11"/>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VERSIÓN</a:t>
                  </a:r>
                  <a:endParaRPr sz="1400"/>
                </a:p>
              </xdr:txBody>
            </xdr:sp>
            <xdr:sp>
              <xdr:nvSpPr>
                <xdr:cNvPr id="12" name="Shape 12"/>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3" name="Shape 13"/>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800"/>
                    <a:buFont typeface="Arial"/>
                    <a:buNone/>
                  </a:pPr>
                  <a:r>
                    <a:rPr b="0" i="0" lang="en-US" sz="800">
                      <a:latin typeface="Arial"/>
                      <a:ea typeface="Arial"/>
                      <a:cs typeface="Arial"/>
                      <a:sym typeface="Arial"/>
                    </a:rPr>
                    <a:t>FECHA  DE </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ENTRADA EN </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4" name="Shape 14"/>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1000"/>
                    <a:buFont typeface="Arial"/>
                    <a:buNone/>
                  </a:pPr>
                  <a:r>
                    <a:t/>
                  </a:r>
                  <a:endParaRPr sz="1000">
                    <a:latin typeface="Arial"/>
                    <a:ea typeface="Arial"/>
                    <a:cs typeface="Arial"/>
                    <a:sym typeface="Arial"/>
                  </a:endParaRPr>
                </a:p>
                <a:p>
                  <a:pPr indent="0" lvl="0" marL="0" rtl="0" algn="ctr">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indent="0" lvl="0" marL="0" rtl="0" algn="ctr">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SzPts val="1200"/>
                    <a:buFont typeface="Arial"/>
                    <a:buNone/>
                  </a:pPr>
                  <a:r>
                    <a:rPr lang="en-US" sz="1200">
                      <a:latin typeface="Arial"/>
                      <a:ea typeface="Arial"/>
                      <a:cs typeface="Arial"/>
                      <a:sym typeface="Arial"/>
                    </a:rPr>
                    <a:t> (SISTEDA, SGC y MECI)</a:t>
                  </a:r>
                  <a:endParaRPr sz="1400"/>
                </a:p>
                <a:p>
                  <a:pPr indent="0" lvl="0" marL="0" rtl="0" algn="ctr">
                    <a:spcBef>
                      <a:spcPts val="0"/>
                    </a:spcBef>
                    <a:spcAft>
                      <a:spcPts val="0"/>
                    </a:spcAft>
                    <a:buSzPts val="1200"/>
                    <a:buFont typeface="Arial"/>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5" name="Shape 15"/>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SzPts val="700"/>
                    <a:buFont typeface="Arial"/>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51</xdr:row>
      <xdr:rowOff>114300</xdr:rowOff>
    </xdr:from>
    <xdr:ext cx="11477625" cy="40005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1715750" cy="1352550"/>
    <xdr:grpSp>
      <xdr:nvGrpSpPr>
        <xdr:cNvPr id="2" name="Shape 2"/>
        <xdr:cNvGrpSpPr/>
      </xdr:nvGrpSpPr>
      <xdr:grpSpPr>
        <a:xfrm>
          <a:off x="0" y="3103725"/>
          <a:ext cx="10692000" cy="1352550"/>
          <a:chOff x="0" y="3103725"/>
          <a:chExt cx="10692000" cy="1352550"/>
        </a:xfrm>
      </xdr:grpSpPr>
      <xdr:grpSp>
        <xdr:nvGrpSpPr>
          <xdr:cNvPr id="16" name="Shape 16"/>
          <xdr:cNvGrpSpPr/>
        </xdr:nvGrpSpPr>
        <xdr:grpSpPr>
          <a:xfrm>
            <a:off x="0" y="3103725"/>
            <a:ext cx="10692000" cy="1352550"/>
            <a:chOff x="183450" y="3127538"/>
            <a:chExt cx="10325100" cy="1304925"/>
          </a:xfrm>
        </xdr:grpSpPr>
        <xdr:sp>
          <xdr:nvSpPr>
            <xdr:cNvPr id="4" name="Shape 4"/>
            <xdr:cNvSpPr/>
          </xdr:nvSpPr>
          <xdr:spPr>
            <a:xfrm>
              <a:off x="183450" y="3127538"/>
              <a:ext cx="10325100" cy="1304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183450" y="3127538"/>
              <a:ext cx="10325100" cy="1304925"/>
              <a:chOff x="596900" y="2852737"/>
              <a:chExt cx="7950200" cy="1152527"/>
            </a:xfrm>
          </xdr:grpSpPr>
          <xdr:sp>
            <xdr:nvSpPr>
              <xdr:cNvPr id="18" name="Shape 18"/>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596900" y="2852737"/>
                <a:ext cx="7950200" cy="1152527"/>
                <a:chOff x="0" y="0"/>
                <a:chExt cx="8648700" cy="1152526"/>
              </a:xfrm>
            </xdr:grpSpPr>
            <xdr:sp>
              <xdr:nvSpPr>
                <xdr:cNvPr id="20" name="Shape 20"/>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1" name="Shape 21"/>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22" name="Shape 22"/>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1</a:t>
                  </a:r>
                  <a:endParaRPr sz="1400"/>
                </a:p>
              </xdr:txBody>
            </xdr:sp>
            <xdr:sp>
              <xdr:nvSpPr>
                <xdr:cNvPr id="23" name="Shape 23"/>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strike="noStrike">
                      <a:solidFill>
                        <a:srgbClr val="000000"/>
                      </a:solidFill>
                      <a:latin typeface="Arial"/>
                      <a:ea typeface="Arial"/>
                      <a:cs typeface="Arial"/>
                      <a:sym typeface="Arial"/>
                    </a:rPr>
                    <a:t>VERSIÓN</a:t>
                  </a:r>
                  <a:endParaRPr sz="1400"/>
                </a:p>
              </xdr:txBody>
            </xdr:sp>
            <xdr:sp>
              <xdr:nvSpPr>
                <xdr:cNvPr id="24" name="Shape 24"/>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5" name="Shape 25"/>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800"/>
                    <a:buFont typeface="Arial"/>
                    <a:buNone/>
                  </a:pPr>
                  <a:r>
                    <a:rPr b="0" i="0" lang="en-US" sz="800">
                      <a:latin typeface="Arial"/>
                      <a:ea typeface="Arial"/>
                      <a:cs typeface="Arial"/>
                      <a:sym typeface="Arial"/>
                    </a:rPr>
                    <a:t>FECHA DE</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ENTRADA</a:t>
                  </a:r>
                  <a:endParaRPr sz="1400"/>
                </a:p>
                <a:p>
                  <a:pPr indent="0" lvl="0" marL="0" rtl="0" algn="ctr">
                    <a:spcBef>
                      <a:spcPts val="0"/>
                    </a:spcBef>
                    <a:spcAft>
                      <a:spcPts val="0"/>
                    </a:spcAft>
                    <a:buSzPts val="800"/>
                    <a:buFont typeface="Arial"/>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6" name="Shape 26"/>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SzPts val="1000"/>
                    <a:buFont typeface="Arial"/>
                    <a:buNone/>
                  </a:pPr>
                  <a:r>
                    <a:rPr lang="en-US" sz="1000">
                      <a:latin typeface="Arial"/>
                      <a:ea typeface="Arial"/>
                      <a:cs typeface="Arial"/>
                      <a:sym typeface="Arial"/>
                    </a:rPr>
                    <a:t>SISTEMAS DE GESTIÓN Y CONTROL </a:t>
                  </a:r>
                  <a:endParaRPr sz="1400"/>
                </a:p>
                <a:p>
                  <a:pPr indent="0" lvl="0" marL="0" rtl="0" algn="ctr">
                    <a:spcBef>
                      <a:spcPts val="0"/>
                    </a:spcBef>
                    <a:spcAft>
                      <a:spcPts val="0"/>
                    </a:spcAft>
                    <a:buSzPts val="1000"/>
                    <a:buFont typeface="Arial"/>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SzPts val="1000"/>
                    <a:buFont typeface="Arial"/>
                    <a:buNone/>
                  </a:pPr>
                  <a:r>
                    <a:rPr lang="en-US" sz="1000">
                      <a:latin typeface="Arial"/>
                      <a:ea typeface="Arial"/>
                      <a:cs typeface="Arial"/>
                      <a:sym typeface="Arial"/>
                    </a:rPr>
                    <a:t>(SISTEDA, SGC y MECI)</a:t>
                  </a:r>
                  <a:endParaRPr sz="1400"/>
                </a:p>
                <a:p>
                  <a:pPr indent="0" lvl="0" marL="0" rtl="0" algn="ctr">
                    <a:spcBef>
                      <a:spcPts val="0"/>
                    </a:spcBef>
                    <a:spcAft>
                      <a:spcPts val="0"/>
                    </a:spcAft>
                    <a:buSzPts val="1000"/>
                    <a:buFont typeface="Arial"/>
                    <a:buNone/>
                  </a:pPr>
                  <a:r>
                    <a:t/>
                  </a:r>
                  <a:endParaRPr sz="1000">
                    <a:latin typeface="Arial"/>
                    <a:ea typeface="Arial"/>
                    <a:cs typeface="Arial"/>
                    <a:sym typeface="Arial"/>
                  </a:endParaRPr>
                </a:p>
                <a:p>
                  <a:pPr indent="0" lvl="0" marL="0" rtl="0" algn="ctr">
                    <a:spcBef>
                      <a:spcPts val="0"/>
                    </a:spcBef>
                    <a:spcAft>
                      <a:spcPts val="0"/>
                    </a:spcAft>
                    <a:buClr>
                      <a:schemeClr val="dk1"/>
                    </a:buClr>
                    <a:buSzPts val="1200"/>
                    <a:buFont typeface="Arial"/>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7" name="Shape 27"/>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Clr>
                      <a:srgbClr val="000000"/>
                    </a:buClr>
                    <a:buSzPts val="700"/>
                    <a:buFont typeface="Arial"/>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Clr>
                      <a:srgbClr val="000000"/>
                    </a:buClr>
                    <a:buSzPts val="700"/>
                    <a:buFont typeface="Arial"/>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57"/>
    <col customWidth="1" min="2" max="2" width="32.57"/>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1.57"/>
    <col customWidth="1" min="14" max="21" width="12.29"/>
  </cols>
  <sheetData>
    <row r="1">
      <c r="A1" s="1"/>
      <c r="B1" s="1"/>
      <c r="C1" s="1"/>
      <c r="D1" s="1"/>
      <c r="E1" s="1"/>
      <c r="F1" s="1"/>
      <c r="G1" s="1"/>
      <c r="H1" s="1"/>
      <c r="I1" s="1"/>
      <c r="J1" s="1"/>
      <c r="K1" s="1"/>
      <c r="L1" s="1"/>
      <c r="M1" s="1"/>
    </row>
    <row r="2">
      <c r="A2" s="1"/>
      <c r="B2" s="2"/>
      <c r="C2" s="3"/>
      <c r="D2" s="3"/>
      <c r="E2" s="3"/>
      <c r="F2" s="3"/>
      <c r="G2" s="3"/>
      <c r="H2" s="3"/>
      <c r="I2" s="3"/>
      <c r="J2" s="3"/>
      <c r="K2" s="3"/>
      <c r="L2" s="3"/>
      <c r="M2" s="4"/>
    </row>
    <row r="3">
      <c r="A3" s="1"/>
      <c r="B3" s="5"/>
      <c r="M3" s="6"/>
    </row>
    <row r="4">
      <c r="A4" s="1"/>
      <c r="B4" s="5"/>
      <c r="M4" s="6"/>
    </row>
    <row r="5">
      <c r="A5" s="1"/>
      <c r="B5" s="5"/>
      <c r="M5" s="6"/>
    </row>
    <row r="6">
      <c r="A6" s="1"/>
      <c r="B6" s="5"/>
      <c r="M6" s="6"/>
    </row>
    <row r="7">
      <c r="A7" s="1"/>
      <c r="B7" s="5"/>
      <c r="M7" s="6"/>
    </row>
    <row r="8">
      <c r="A8" s="1"/>
      <c r="B8" s="5"/>
      <c r="M8" s="6"/>
    </row>
    <row r="9">
      <c r="A9" s="1"/>
      <c r="B9" s="5"/>
      <c r="M9" s="6"/>
    </row>
    <row r="10">
      <c r="A10" s="1"/>
      <c r="B10" s="7"/>
      <c r="C10" s="8"/>
      <c r="D10" s="8"/>
      <c r="E10" s="8"/>
      <c r="F10" s="8"/>
      <c r="G10" s="8"/>
      <c r="H10" s="8"/>
      <c r="I10" s="8"/>
      <c r="J10" s="8"/>
      <c r="K10" s="8"/>
      <c r="L10" s="8"/>
      <c r="M10" s="9"/>
    </row>
    <row r="11" ht="12.75" customHeight="1">
      <c r="A11" s="1"/>
      <c r="B11" s="10"/>
      <c r="C11" s="11"/>
      <c r="D11" s="11"/>
      <c r="E11" s="11"/>
      <c r="F11" s="12"/>
      <c r="G11" s="11"/>
      <c r="H11" s="11"/>
      <c r="I11" s="11"/>
      <c r="J11" s="11"/>
      <c r="K11" s="11"/>
      <c r="L11" s="11"/>
      <c r="M11" s="13"/>
    </row>
    <row r="12" ht="23.25" customHeight="1">
      <c r="A12" s="1"/>
      <c r="B12" s="14" t="s">
        <v>0</v>
      </c>
      <c r="C12" s="15"/>
      <c r="D12" s="15"/>
      <c r="E12" s="15"/>
      <c r="F12" s="15"/>
      <c r="G12" s="15"/>
      <c r="H12" s="15"/>
      <c r="I12" s="15"/>
      <c r="J12" s="15"/>
      <c r="K12" s="15"/>
      <c r="L12" s="15"/>
      <c r="M12" s="16"/>
    </row>
    <row r="13" ht="15.75" customHeight="1">
      <c r="A13" s="1"/>
      <c r="B13" s="17"/>
      <c r="C13" s="18"/>
      <c r="D13" s="19"/>
      <c r="E13" s="19"/>
      <c r="F13" s="18"/>
      <c r="G13" s="18"/>
      <c r="H13" s="18"/>
      <c r="I13" s="19"/>
      <c r="J13" s="19"/>
      <c r="K13" s="18"/>
      <c r="L13" s="18"/>
      <c r="M13" s="20"/>
    </row>
    <row r="14" ht="12.75" customHeight="1">
      <c r="A14" s="1"/>
      <c r="B14" s="21" t="s">
        <v>1</v>
      </c>
      <c r="C14" s="22"/>
      <c r="D14" s="23"/>
      <c r="E14" s="23"/>
      <c r="F14" s="24" t="s">
        <v>2</v>
      </c>
      <c r="G14" s="25"/>
      <c r="H14" s="22"/>
      <c r="I14" s="23"/>
      <c r="J14" s="23"/>
      <c r="K14" s="24" t="s">
        <v>3</v>
      </c>
      <c r="L14" s="22"/>
      <c r="M14" s="26"/>
    </row>
    <row r="15" ht="12.75" customHeight="1">
      <c r="A15" s="1"/>
      <c r="B15" s="27"/>
      <c r="C15" s="28"/>
      <c r="D15" s="23"/>
      <c r="E15" s="23"/>
      <c r="F15" s="29"/>
      <c r="G15" s="30"/>
      <c r="H15" s="28"/>
      <c r="I15" s="23"/>
      <c r="J15" s="23"/>
      <c r="K15" s="29"/>
      <c r="L15" s="28"/>
      <c r="M15" s="26"/>
    </row>
    <row r="16" ht="14.25" customHeight="1">
      <c r="A16" s="1"/>
      <c r="B16" s="31" t="s">
        <v>4</v>
      </c>
      <c r="C16" s="32"/>
      <c r="D16" s="1"/>
      <c r="E16" s="1"/>
      <c r="F16" s="33" t="s">
        <v>5</v>
      </c>
      <c r="G16" s="34" t="s">
        <v>6</v>
      </c>
      <c r="H16" s="35"/>
      <c r="I16" s="1"/>
      <c r="J16" s="23"/>
      <c r="K16" s="36" t="s">
        <v>7</v>
      </c>
      <c r="L16" s="22"/>
      <c r="M16" s="26"/>
    </row>
    <row r="17">
      <c r="A17" s="1"/>
      <c r="B17" s="31" t="s">
        <v>8</v>
      </c>
      <c r="C17" s="32" t="s">
        <v>6</v>
      </c>
      <c r="D17" s="1"/>
      <c r="E17" s="1"/>
      <c r="F17" s="33" t="s">
        <v>9</v>
      </c>
      <c r="G17" s="34"/>
      <c r="H17" s="35"/>
      <c r="I17" s="1"/>
      <c r="J17" s="23"/>
      <c r="K17" s="37"/>
      <c r="L17" s="38"/>
      <c r="M17" s="26"/>
    </row>
    <row r="18">
      <c r="A18" s="1"/>
      <c r="B18" s="31" t="s">
        <v>10</v>
      </c>
      <c r="C18" s="32"/>
      <c r="D18" s="1"/>
      <c r="E18" s="1"/>
      <c r="F18" s="33" t="s">
        <v>11</v>
      </c>
      <c r="G18" s="39"/>
      <c r="H18" s="35"/>
      <c r="I18" s="1"/>
      <c r="J18" s="23"/>
      <c r="K18" s="29"/>
      <c r="L18" s="28"/>
      <c r="M18" s="26"/>
    </row>
    <row r="19">
      <c r="A19" s="1"/>
      <c r="B19" s="31" t="s">
        <v>12</v>
      </c>
      <c r="C19" s="32"/>
      <c r="D19" s="1"/>
      <c r="E19" s="1"/>
      <c r="F19" s="33" t="s">
        <v>13</v>
      </c>
      <c r="G19" s="39"/>
      <c r="H19" s="35"/>
      <c r="I19" s="23"/>
      <c r="J19" s="40"/>
      <c r="K19" s="40"/>
      <c r="L19" s="40"/>
      <c r="M19" s="26"/>
    </row>
    <row r="20" ht="10.5" customHeight="1">
      <c r="A20" s="1"/>
      <c r="B20" s="41"/>
      <c r="C20" s="42"/>
      <c r="D20" s="23"/>
      <c r="E20" s="23"/>
      <c r="F20" s="23"/>
      <c r="G20" s="23"/>
      <c r="H20" s="23"/>
      <c r="I20" s="23"/>
      <c r="J20" s="40"/>
      <c r="K20" s="40"/>
      <c r="L20" s="40"/>
      <c r="M20" s="26"/>
    </row>
    <row r="21" ht="17.25" customHeight="1">
      <c r="A21" s="1"/>
      <c r="B21" s="43" t="s">
        <v>14</v>
      </c>
      <c r="C21" s="25"/>
      <c r="D21" s="25"/>
      <c r="E21" s="25"/>
      <c r="F21" s="25"/>
      <c r="G21" s="25"/>
      <c r="H21" s="25"/>
      <c r="I21" s="25"/>
      <c r="J21" s="25"/>
      <c r="K21" s="25"/>
      <c r="L21" s="25"/>
      <c r="M21" s="44"/>
    </row>
    <row r="22" ht="14.25" customHeight="1">
      <c r="A22" s="1"/>
      <c r="B22" s="27"/>
      <c r="C22" s="30"/>
      <c r="D22" s="30"/>
      <c r="E22" s="30"/>
      <c r="F22" s="30"/>
      <c r="G22" s="30"/>
      <c r="H22" s="30"/>
      <c r="I22" s="30"/>
      <c r="J22" s="30"/>
      <c r="K22" s="30"/>
      <c r="L22" s="30"/>
      <c r="M22" s="45"/>
    </row>
    <row r="23" ht="21.0" customHeight="1">
      <c r="A23" s="1"/>
      <c r="B23" s="46" t="s">
        <v>15</v>
      </c>
      <c r="C23" s="47" t="s">
        <v>16</v>
      </c>
      <c r="D23" s="15"/>
      <c r="E23" s="15"/>
      <c r="F23" s="35"/>
      <c r="G23" s="48" t="s">
        <v>17</v>
      </c>
      <c r="H23" s="15"/>
      <c r="I23" s="15"/>
      <c r="J23" s="15"/>
      <c r="K23" s="15"/>
      <c r="L23" s="15"/>
      <c r="M23" s="35"/>
    </row>
    <row r="24" ht="19.5" customHeight="1">
      <c r="A24" s="1"/>
      <c r="B24" s="49"/>
      <c r="C24" s="47" t="s">
        <v>18</v>
      </c>
      <c r="D24" s="15"/>
      <c r="E24" s="15"/>
      <c r="F24" s="35"/>
      <c r="G24" s="48" t="s">
        <v>19</v>
      </c>
      <c r="H24" s="15"/>
      <c r="I24" s="15"/>
      <c r="J24" s="15"/>
      <c r="K24" s="15"/>
      <c r="L24" s="15"/>
      <c r="M24" s="35"/>
    </row>
    <row r="25" ht="19.5" customHeight="1">
      <c r="A25" s="1"/>
      <c r="B25" s="49"/>
      <c r="C25" s="47" t="s">
        <v>20</v>
      </c>
      <c r="D25" s="15"/>
      <c r="E25" s="15"/>
      <c r="F25" s="35"/>
      <c r="G25" s="48" t="s">
        <v>21</v>
      </c>
      <c r="H25" s="15"/>
      <c r="I25" s="15"/>
      <c r="J25" s="15"/>
      <c r="K25" s="15"/>
      <c r="L25" s="15"/>
      <c r="M25" s="35"/>
    </row>
    <row r="26" ht="19.5" customHeight="1">
      <c r="A26" s="1"/>
      <c r="B26" s="50"/>
      <c r="C26" s="47" t="s">
        <v>22</v>
      </c>
      <c r="D26" s="15"/>
      <c r="E26" s="15"/>
      <c r="F26" s="35"/>
      <c r="G26" s="48" t="s">
        <v>23</v>
      </c>
      <c r="H26" s="15"/>
      <c r="I26" s="15"/>
      <c r="J26" s="15"/>
      <c r="K26" s="15"/>
      <c r="L26" s="15"/>
      <c r="M26" s="35"/>
    </row>
    <row r="27" ht="23.25" customHeight="1">
      <c r="A27" s="1"/>
      <c r="B27" s="46" t="s">
        <v>24</v>
      </c>
      <c r="C27" s="47" t="s">
        <v>25</v>
      </c>
      <c r="D27" s="15"/>
      <c r="E27" s="15"/>
      <c r="F27" s="35"/>
      <c r="G27" s="48" t="s">
        <v>26</v>
      </c>
      <c r="H27" s="15"/>
      <c r="I27" s="15"/>
      <c r="J27" s="15"/>
      <c r="K27" s="15"/>
      <c r="L27" s="15"/>
      <c r="M27" s="35"/>
    </row>
    <row r="28" ht="23.25" customHeight="1">
      <c r="A28" s="1"/>
      <c r="B28" s="49"/>
      <c r="C28" s="47" t="s">
        <v>27</v>
      </c>
      <c r="D28" s="15"/>
      <c r="E28" s="15"/>
      <c r="F28" s="35"/>
      <c r="G28" s="48" t="s">
        <v>28</v>
      </c>
      <c r="H28" s="15"/>
      <c r="I28" s="15"/>
      <c r="J28" s="15"/>
      <c r="K28" s="15"/>
      <c r="L28" s="15"/>
      <c r="M28" s="35"/>
    </row>
    <row r="29" ht="23.25" customHeight="1">
      <c r="A29" s="1"/>
      <c r="B29" s="49"/>
      <c r="C29" s="47" t="s">
        <v>29</v>
      </c>
      <c r="D29" s="15"/>
      <c r="E29" s="15"/>
      <c r="F29" s="35"/>
      <c r="G29" s="48" t="s">
        <v>30</v>
      </c>
      <c r="H29" s="15"/>
      <c r="I29" s="15"/>
      <c r="J29" s="15"/>
      <c r="K29" s="15"/>
      <c r="L29" s="15"/>
      <c r="M29" s="35"/>
    </row>
    <row r="30" ht="23.25" customHeight="1">
      <c r="A30" s="1"/>
      <c r="B30" s="51"/>
      <c r="C30" s="47" t="s">
        <v>31</v>
      </c>
      <c r="D30" s="15"/>
      <c r="E30" s="15"/>
      <c r="F30" s="35"/>
      <c r="G30" s="48" t="s">
        <v>30</v>
      </c>
      <c r="H30" s="15"/>
      <c r="I30" s="15"/>
      <c r="J30" s="15"/>
      <c r="K30" s="15"/>
      <c r="L30" s="15"/>
      <c r="M30" s="35"/>
    </row>
    <row r="31" ht="33.75" customHeight="1">
      <c r="A31" s="1"/>
      <c r="B31" s="52" t="s">
        <v>32</v>
      </c>
      <c r="C31" s="53" t="s">
        <v>33</v>
      </c>
      <c r="D31" s="15"/>
      <c r="E31" s="15"/>
      <c r="F31" s="35"/>
      <c r="G31" s="48" t="s">
        <v>30</v>
      </c>
      <c r="H31" s="15"/>
      <c r="I31" s="15"/>
      <c r="J31" s="15"/>
      <c r="K31" s="15"/>
      <c r="L31" s="15"/>
      <c r="M31" s="35"/>
    </row>
    <row r="32" ht="21.0" customHeight="1">
      <c r="A32" s="1"/>
      <c r="B32" s="49"/>
      <c r="C32" s="53" t="s">
        <v>34</v>
      </c>
      <c r="D32" s="15"/>
      <c r="E32" s="15"/>
      <c r="F32" s="35"/>
      <c r="G32" s="48" t="s">
        <v>30</v>
      </c>
      <c r="H32" s="15"/>
      <c r="I32" s="15"/>
      <c r="J32" s="15"/>
      <c r="K32" s="15"/>
      <c r="L32" s="15"/>
      <c r="M32" s="35"/>
    </row>
    <row r="33" ht="33.0" customHeight="1">
      <c r="A33" s="1"/>
      <c r="B33" s="51"/>
      <c r="C33" s="54" t="s">
        <v>35</v>
      </c>
      <c r="D33" s="15"/>
      <c r="E33" s="15"/>
      <c r="F33" s="35"/>
      <c r="G33" s="48" t="s">
        <v>30</v>
      </c>
      <c r="H33" s="15"/>
      <c r="I33" s="15"/>
      <c r="J33" s="15"/>
      <c r="K33" s="15"/>
      <c r="L33" s="15"/>
      <c r="M33" s="35"/>
    </row>
    <row r="34" ht="28.5" customHeight="1">
      <c r="A34" s="1"/>
      <c r="B34" s="55" t="s">
        <v>36</v>
      </c>
      <c r="C34" s="54" t="s">
        <v>16</v>
      </c>
      <c r="D34" s="15"/>
      <c r="E34" s="15"/>
      <c r="F34" s="35"/>
      <c r="G34" s="48" t="s">
        <v>30</v>
      </c>
      <c r="H34" s="15"/>
      <c r="I34" s="15"/>
      <c r="J34" s="15"/>
      <c r="K34" s="15"/>
      <c r="L34" s="15"/>
      <c r="M34" s="35"/>
    </row>
    <row r="35" ht="28.5" customHeight="1">
      <c r="A35" s="56"/>
      <c r="B35" s="57" t="s">
        <v>37</v>
      </c>
      <c r="C35" s="58"/>
      <c r="D35" s="58"/>
      <c r="E35" s="58"/>
      <c r="F35" s="58"/>
      <c r="G35" s="58"/>
      <c r="H35" s="58"/>
      <c r="I35" s="58"/>
      <c r="J35" s="58"/>
      <c r="K35" s="58"/>
      <c r="L35" s="58"/>
      <c r="M35" s="59"/>
    </row>
    <row r="36" ht="24.75" customHeight="1">
      <c r="A36" s="56"/>
      <c r="B36" s="60" t="s">
        <v>38</v>
      </c>
      <c r="C36" s="61" t="s">
        <v>39</v>
      </c>
      <c r="D36" s="15"/>
      <c r="E36" s="15"/>
      <c r="F36" s="15"/>
      <c r="G36" s="15"/>
      <c r="H36" s="15"/>
      <c r="I36" s="15"/>
      <c r="J36" s="15"/>
      <c r="K36" s="15"/>
      <c r="L36" s="15"/>
      <c r="M36" s="16"/>
    </row>
    <row r="37" ht="29.25" customHeight="1">
      <c r="A37" s="1"/>
      <c r="B37" s="62" t="s">
        <v>40</v>
      </c>
      <c r="C37" s="63" t="s">
        <v>41</v>
      </c>
      <c r="D37" s="15"/>
      <c r="E37" s="15"/>
      <c r="F37" s="15"/>
      <c r="G37" s="15"/>
      <c r="H37" s="15"/>
      <c r="I37" s="15"/>
      <c r="J37" s="15"/>
      <c r="K37" s="15"/>
      <c r="L37" s="15"/>
      <c r="M37" s="35"/>
    </row>
    <row r="38" ht="29.25" customHeight="1">
      <c r="A38" s="1"/>
      <c r="B38" s="64" t="s">
        <v>42</v>
      </c>
      <c r="C38" s="48" t="s">
        <v>30</v>
      </c>
      <c r="D38" s="15"/>
      <c r="E38" s="15"/>
      <c r="F38" s="15"/>
      <c r="G38" s="15"/>
      <c r="H38" s="15"/>
      <c r="I38" s="15"/>
      <c r="J38" s="15"/>
      <c r="K38" s="15"/>
      <c r="L38" s="15"/>
      <c r="M38" s="35"/>
    </row>
    <row r="39" ht="29.25" customHeight="1">
      <c r="A39" s="1"/>
      <c r="B39" s="64" t="s">
        <v>43</v>
      </c>
      <c r="C39" s="48" t="s">
        <v>44</v>
      </c>
      <c r="D39" s="15"/>
      <c r="E39" s="15"/>
      <c r="F39" s="15"/>
      <c r="G39" s="15"/>
      <c r="H39" s="15"/>
      <c r="I39" s="15"/>
      <c r="J39" s="15"/>
      <c r="K39" s="15"/>
      <c r="L39" s="15"/>
      <c r="M39" s="35"/>
    </row>
    <row r="40" ht="33.0" customHeight="1">
      <c r="A40" s="1"/>
      <c r="B40" s="65" t="s">
        <v>45</v>
      </c>
      <c r="C40" s="66" t="s">
        <v>46</v>
      </c>
      <c r="D40" s="15"/>
      <c r="E40" s="15"/>
      <c r="F40" s="15"/>
      <c r="G40" s="15"/>
      <c r="H40" s="15"/>
      <c r="I40" s="15"/>
      <c r="J40" s="15"/>
      <c r="K40" s="15"/>
      <c r="L40" s="15"/>
      <c r="M40" s="35"/>
    </row>
    <row r="41" ht="30.0" customHeight="1">
      <c r="A41" s="1"/>
      <c r="B41" s="65" t="s">
        <v>47</v>
      </c>
      <c r="C41" s="63" t="s">
        <v>48</v>
      </c>
      <c r="D41" s="15"/>
      <c r="E41" s="15"/>
      <c r="F41" s="15"/>
      <c r="G41" s="15"/>
      <c r="H41" s="15"/>
      <c r="I41" s="15"/>
      <c r="J41" s="15"/>
      <c r="K41" s="15"/>
      <c r="L41" s="15"/>
      <c r="M41" s="35"/>
    </row>
    <row r="42" ht="52.5" customHeight="1">
      <c r="A42" s="1"/>
      <c r="B42" s="65" t="s">
        <v>49</v>
      </c>
      <c r="C42" s="66" t="s">
        <v>50</v>
      </c>
      <c r="D42" s="15"/>
      <c r="E42" s="15"/>
      <c r="F42" s="15"/>
      <c r="G42" s="15"/>
      <c r="H42" s="15"/>
      <c r="I42" s="15"/>
      <c r="J42" s="15"/>
      <c r="K42" s="15"/>
      <c r="L42" s="15"/>
      <c r="M42" s="35"/>
    </row>
    <row r="43" ht="26.25" customHeight="1">
      <c r="A43" s="1"/>
      <c r="B43" s="67" t="s">
        <v>51</v>
      </c>
      <c r="C43" s="66" t="s">
        <v>52</v>
      </c>
      <c r="D43" s="15"/>
      <c r="E43" s="15"/>
      <c r="F43" s="15"/>
      <c r="G43" s="15"/>
      <c r="H43" s="15"/>
      <c r="I43" s="15"/>
      <c r="J43" s="15"/>
      <c r="K43" s="15"/>
      <c r="L43" s="15"/>
      <c r="M43" s="35"/>
    </row>
    <row r="44" ht="26.25" customHeight="1">
      <c r="A44" s="1"/>
      <c r="B44" s="67" t="s">
        <v>53</v>
      </c>
      <c r="C44" s="66" t="s">
        <v>54</v>
      </c>
      <c r="D44" s="15"/>
      <c r="E44" s="15"/>
      <c r="F44" s="15"/>
      <c r="G44" s="15"/>
      <c r="H44" s="15"/>
      <c r="I44" s="15"/>
      <c r="J44" s="15"/>
      <c r="K44" s="15"/>
      <c r="L44" s="15"/>
      <c r="M44" s="35"/>
    </row>
    <row r="45" ht="30.0" customHeight="1">
      <c r="A45" s="1"/>
      <c r="B45" s="68" t="s">
        <v>55</v>
      </c>
      <c r="C45" s="63" t="s">
        <v>56</v>
      </c>
      <c r="D45" s="15"/>
      <c r="E45" s="15"/>
      <c r="F45" s="15"/>
      <c r="G45" s="15"/>
      <c r="H45" s="15"/>
      <c r="I45" s="15"/>
      <c r="J45" s="15"/>
      <c r="K45" s="15"/>
      <c r="L45" s="15"/>
      <c r="M45" s="35"/>
    </row>
    <row r="46" ht="23.25" customHeight="1">
      <c r="A46" s="1"/>
      <c r="B46" s="50"/>
      <c r="C46" s="63" t="s">
        <v>57</v>
      </c>
      <c r="D46" s="15"/>
      <c r="E46" s="15"/>
      <c r="F46" s="15"/>
      <c r="G46" s="15"/>
      <c r="H46" s="15"/>
      <c r="I46" s="15"/>
      <c r="J46" s="15"/>
      <c r="K46" s="15"/>
      <c r="L46" s="15"/>
      <c r="M46" s="35"/>
    </row>
    <row r="47" ht="26.25" customHeight="1">
      <c r="A47" s="1"/>
      <c r="B47" s="67" t="s">
        <v>58</v>
      </c>
      <c r="C47" s="48" t="s">
        <v>30</v>
      </c>
      <c r="D47" s="15"/>
      <c r="E47" s="15"/>
      <c r="F47" s="15"/>
      <c r="G47" s="15"/>
      <c r="H47" s="15"/>
      <c r="I47" s="15"/>
      <c r="J47" s="15"/>
      <c r="K47" s="15"/>
      <c r="L47" s="15"/>
      <c r="M47" s="35"/>
    </row>
    <row r="48" ht="33.0" customHeight="1">
      <c r="A48" s="1"/>
      <c r="B48" s="67" t="s">
        <v>59</v>
      </c>
      <c r="C48" s="48" t="s">
        <v>30</v>
      </c>
      <c r="D48" s="15"/>
      <c r="E48" s="15"/>
      <c r="F48" s="15"/>
      <c r="G48" s="15"/>
      <c r="H48" s="15"/>
      <c r="I48" s="15"/>
      <c r="J48" s="15"/>
      <c r="K48" s="15"/>
      <c r="L48" s="15"/>
      <c r="M48" s="35"/>
    </row>
    <row r="49" ht="33.0" customHeight="1">
      <c r="A49" s="1"/>
      <c r="B49" s="67" t="s">
        <v>60</v>
      </c>
      <c r="C49" s="48" t="s">
        <v>30</v>
      </c>
      <c r="D49" s="15"/>
      <c r="E49" s="15"/>
      <c r="F49" s="15"/>
      <c r="G49" s="15"/>
      <c r="H49" s="15"/>
      <c r="I49" s="15"/>
      <c r="J49" s="15"/>
      <c r="K49" s="15"/>
      <c r="L49" s="15"/>
      <c r="M49" s="35"/>
    </row>
    <row r="50" ht="27.0" customHeight="1">
      <c r="A50" s="1"/>
      <c r="B50" s="67" t="s">
        <v>61</v>
      </c>
      <c r="C50" s="63" t="s">
        <v>62</v>
      </c>
      <c r="D50" s="15"/>
      <c r="E50" s="15"/>
      <c r="F50" s="15"/>
      <c r="G50" s="15"/>
      <c r="H50" s="15"/>
      <c r="I50" s="15"/>
      <c r="J50" s="15"/>
      <c r="K50" s="15"/>
      <c r="L50" s="15"/>
      <c r="M50" s="35"/>
    </row>
    <row r="51" ht="42.75" customHeight="1">
      <c r="A51" s="1"/>
      <c r="B51" s="67" t="s">
        <v>63</v>
      </c>
      <c r="C51" s="66" t="s">
        <v>64</v>
      </c>
      <c r="D51" s="15"/>
      <c r="E51" s="15"/>
      <c r="F51" s="15"/>
      <c r="G51" s="15"/>
      <c r="H51" s="15"/>
      <c r="I51" s="15"/>
      <c r="J51" s="15"/>
      <c r="K51" s="15"/>
      <c r="L51" s="15"/>
      <c r="M51" s="35"/>
    </row>
    <row r="52" ht="24.0" customHeight="1">
      <c r="A52" s="1"/>
      <c r="B52" s="67" t="s">
        <v>65</v>
      </c>
      <c r="C52" s="66" t="s">
        <v>66</v>
      </c>
      <c r="D52" s="15"/>
      <c r="E52" s="15"/>
      <c r="F52" s="15"/>
      <c r="G52" s="15"/>
      <c r="H52" s="15"/>
      <c r="I52" s="15"/>
      <c r="J52" s="15"/>
      <c r="K52" s="15"/>
      <c r="L52" s="15"/>
      <c r="M52" s="35"/>
    </row>
    <row r="53" ht="27.0" customHeight="1">
      <c r="A53" s="1"/>
      <c r="B53" s="67" t="s">
        <v>67</v>
      </c>
      <c r="C53" s="66" t="s">
        <v>68</v>
      </c>
      <c r="D53" s="15"/>
      <c r="E53" s="15"/>
      <c r="F53" s="15"/>
      <c r="G53" s="15"/>
      <c r="H53" s="15"/>
      <c r="I53" s="15"/>
      <c r="J53" s="15"/>
      <c r="K53" s="15"/>
      <c r="L53" s="15"/>
      <c r="M53" s="35"/>
    </row>
    <row r="54" ht="27.0" customHeight="1">
      <c r="A54" s="1"/>
      <c r="B54" s="69" t="s">
        <v>69</v>
      </c>
      <c r="C54" s="66" t="s">
        <v>70</v>
      </c>
      <c r="D54" s="15"/>
      <c r="E54" s="15"/>
      <c r="F54" s="15"/>
      <c r="G54" s="15"/>
      <c r="H54" s="15"/>
      <c r="I54" s="15"/>
      <c r="J54" s="15"/>
      <c r="K54" s="15"/>
      <c r="L54" s="15"/>
      <c r="M54" s="35"/>
    </row>
    <row r="55" ht="48.0" customHeight="1">
      <c r="A55" s="1"/>
      <c r="B55" s="70" t="s">
        <v>71</v>
      </c>
      <c r="C55" s="66" t="s">
        <v>72</v>
      </c>
      <c r="D55" s="15"/>
      <c r="E55" s="15"/>
      <c r="F55" s="15"/>
      <c r="G55" s="71" t="s">
        <v>73</v>
      </c>
      <c r="H55" s="15"/>
      <c r="I55" s="15"/>
      <c r="J55" s="35"/>
      <c r="K55" s="72">
        <v>43160.0</v>
      </c>
      <c r="L55" s="15"/>
      <c r="M55" s="35"/>
    </row>
    <row r="56" ht="9.0" customHeight="1">
      <c r="A56" s="1"/>
      <c r="B56" s="1"/>
      <c r="C56" s="1"/>
      <c r="D56" s="1"/>
      <c r="E56" s="1"/>
      <c r="F56" s="1"/>
      <c r="G56" s="1"/>
      <c r="H56" s="1"/>
      <c r="I56" s="1"/>
      <c r="J56" s="1"/>
      <c r="K56" s="1"/>
      <c r="L56" s="1"/>
      <c r="M56" s="1"/>
    </row>
    <row r="57" ht="15.75" customHeight="1">
      <c r="A57" s="1"/>
      <c r="B57" s="73" t="s">
        <v>74</v>
      </c>
    </row>
    <row r="58" ht="15.75" customHeight="1">
      <c r="A58" s="1"/>
      <c r="B58" s="1"/>
      <c r="C58" s="1"/>
      <c r="D58" s="1"/>
      <c r="E58" s="1"/>
      <c r="F58" s="1"/>
      <c r="G58" s="1"/>
      <c r="H58" s="1"/>
      <c r="I58" s="1"/>
      <c r="J58" s="1"/>
      <c r="K58" s="1"/>
      <c r="L58" s="1"/>
      <c r="M58" s="1"/>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G19:H19"/>
    <mergeCell ref="G25:M25"/>
    <mergeCell ref="G24:M24"/>
    <mergeCell ref="C24:F24"/>
    <mergeCell ref="B23:B26"/>
    <mergeCell ref="C30:F30"/>
    <mergeCell ref="F14:H15"/>
    <mergeCell ref="K14:L15"/>
    <mergeCell ref="K16:L18"/>
    <mergeCell ref="B2:M10"/>
    <mergeCell ref="B12:M12"/>
    <mergeCell ref="B14:C15"/>
    <mergeCell ref="B27:B30"/>
    <mergeCell ref="C37:M37"/>
    <mergeCell ref="C36:M36"/>
    <mergeCell ref="C38:M38"/>
    <mergeCell ref="G29:M29"/>
    <mergeCell ref="G30:M30"/>
    <mergeCell ref="G31:M31"/>
    <mergeCell ref="G32:M32"/>
    <mergeCell ref="G33:M33"/>
    <mergeCell ref="C33:F33"/>
    <mergeCell ref="C34:F34"/>
    <mergeCell ref="C45:M45"/>
    <mergeCell ref="B45:B46"/>
    <mergeCell ref="C39:M39"/>
    <mergeCell ref="C41:M41"/>
    <mergeCell ref="C40:M40"/>
    <mergeCell ref="C43:M43"/>
    <mergeCell ref="C44:M44"/>
    <mergeCell ref="C42:M42"/>
    <mergeCell ref="C46:M46"/>
    <mergeCell ref="G28:M28"/>
    <mergeCell ref="G27:M27"/>
    <mergeCell ref="C27:F27"/>
    <mergeCell ref="C28:F28"/>
    <mergeCell ref="G26:M26"/>
    <mergeCell ref="C26:F26"/>
    <mergeCell ref="C31:F31"/>
    <mergeCell ref="C32:F32"/>
    <mergeCell ref="B31:B33"/>
    <mergeCell ref="G16:H16"/>
    <mergeCell ref="G18:H18"/>
    <mergeCell ref="G17:H17"/>
    <mergeCell ref="C29:F29"/>
    <mergeCell ref="C23:F23"/>
    <mergeCell ref="C25:F25"/>
    <mergeCell ref="B21:M22"/>
    <mergeCell ref="G23:M23"/>
    <mergeCell ref="G34:M34"/>
    <mergeCell ref="B35:M35"/>
    <mergeCell ref="C54:M54"/>
    <mergeCell ref="K55:M55"/>
    <mergeCell ref="G55:J55"/>
    <mergeCell ref="C55:F55"/>
    <mergeCell ref="B57:M57"/>
    <mergeCell ref="C50:M50"/>
    <mergeCell ref="C51:M51"/>
    <mergeCell ref="C48:M48"/>
    <mergeCell ref="C49:M49"/>
    <mergeCell ref="C47:M47"/>
    <mergeCell ref="C53:M53"/>
    <mergeCell ref="C52:M52"/>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43"/>
    <col customWidth="1" min="2" max="2" width="12.86"/>
    <col customWidth="1" min="3" max="3" width="19.0"/>
    <col customWidth="1" min="4" max="4" width="17.57"/>
    <col customWidth="1" min="5" max="6" width="25.29"/>
    <col customWidth="1" min="7" max="7" width="12.29"/>
    <col customWidth="1" min="8" max="8" width="9.43"/>
    <col customWidth="1" min="9" max="9" width="12.43"/>
    <col customWidth="1" min="10" max="11" width="20.71"/>
    <col customWidth="1" min="12" max="12" width="4.57"/>
    <col customWidth="1" min="13" max="13" width="12.57"/>
    <col customWidth="1" min="14" max="14" width="6.43"/>
    <col customWidth="1" min="15" max="25" width="11.43"/>
  </cols>
  <sheetData>
    <row r="3">
      <c r="B3" s="23"/>
      <c r="C3" s="23"/>
      <c r="D3" s="23"/>
      <c r="E3" s="74"/>
      <c r="F3" s="74"/>
      <c r="G3" s="74"/>
      <c r="H3" s="74"/>
      <c r="I3" s="74"/>
      <c r="J3" s="74"/>
      <c r="K3" s="1"/>
    </row>
    <row r="4">
      <c r="B4" s="23"/>
      <c r="C4" s="23"/>
      <c r="D4" s="23"/>
      <c r="E4" s="74"/>
      <c r="F4" s="74"/>
      <c r="G4" s="74"/>
      <c r="H4" s="74"/>
      <c r="I4" s="74"/>
      <c r="J4" s="74"/>
      <c r="K4" s="1"/>
    </row>
    <row r="5">
      <c r="B5" s="23"/>
      <c r="C5" s="23"/>
      <c r="D5" s="23"/>
      <c r="E5" s="74"/>
      <c r="F5" s="74"/>
      <c r="G5" s="74"/>
      <c r="H5" s="74"/>
      <c r="I5" s="74"/>
      <c r="J5" s="74"/>
      <c r="K5" s="1"/>
    </row>
    <row r="6" ht="18.0" customHeight="1">
      <c r="B6" s="23"/>
      <c r="C6" s="23"/>
      <c r="D6" s="23"/>
      <c r="E6" s="74"/>
      <c r="F6" s="74"/>
      <c r="G6" s="74"/>
      <c r="H6" s="74"/>
      <c r="I6" s="74"/>
      <c r="J6" s="74"/>
      <c r="K6" s="1"/>
      <c r="M6" s="75" t="s">
        <v>75</v>
      </c>
    </row>
    <row r="7">
      <c r="B7" s="23"/>
      <c r="C7" s="23"/>
      <c r="D7" s="23"/>
      <c r="E7" s="74"/>
      <c r="F7" s="74"/>
      <c r="G7" s="74"/>
      <c r="H7" s="74"/>
      <c r="I7" s="74"/>
      <c r="J7" s="74"/>
      <c r="K7" s="1"/>
      <c r="M7" s="76" t="s">
        <v>76</v>
      </c>
      <c r="N7" s="77" t="s">
        <v>77</v>
      </c>
      <c r="O7" s="78">
        <v>0.9</v>
      </c>
    </row>
    <row r="8">
      <c r="B8" s="74"/>
      <c r="C8" s="74"/>
      <c r="D8" s="74"/>
      <c r="E8" s="74"/>
      <c r="F8" s="74"/>
      <c r="G8" s="74"/>
      <c r="H8" s="74"/>
      <c r="I8" s="74"/>
      <c r="J8" s="74"/>
      <c r="K8" s="1"/>
      <c r="M8" s="79" t="s">
        <v>78</v>
      </c>
      <c r="N8" s="77" t="s">
        <v>79</v>
      </c>
      <c r="O8" s="56" t="s">
        <v>80</v>
      </c>
    </row>
    <row r="9" ht="18.75" customHeight="1">
      <c r="B9" s="74"/>
      <c r="C9" s="74"/>
      <c r="D9" s="74"/>
      <c r="E9" s="74"/>
      <c r="F9" s="74"/>
      <c r="G9" s="74"/>
      <c r="H9" s="74"/>
      <c r="I9" s="74"/>
      <c r="J9" s="74"/>
      <c r="K9" s="1"/>
      <c r="L9" s="80"/>
      <c r="M9" s="81" t="s">
        <v>81</v>
      </c>
      <c r="N9" s="77" t="s">
        <v>82</v>
      </c>
      <c r="O9" s="78">
        <v>0.7</v>
      </c>
    </row>
    <row r="10" ht="35.25" customHeight="1">
      <c r="B10" s="82" t="s">
        <v>83</v>
      </c>
      <c r="C10" s="15"/>
      <c r="D10" s="35"/>
      <c r="E10" s="83" t="str">
        <f>'Ficha Técnica Formulación'!C37</f>
        <v>Días promedio empleados en el trámite de liquidación y reconocimiento de elementos salariales y prestaciones sociales</v>
      </c>
      <c r="F10" s="15"/>
      <c r="G10" s="15"/>
      <c r="H10" s="15"/>
      <c r="I10" s="15"/>
      <c r="J10" s="15"/>
      <c r="K10" s="35"/>
      <c r="L10" s="84"/>
    </row>
    <row r="11" ht="10.5" customHeight="1">
      <c r="L11" s="80"/>
    </row>
    <row r="12" ht="96.0" customHeight="1">
      <c r="B12" s="85" t="s">
        <v>84</v>
      </c>
      <c r="C12" s="85" t="s">
        <v>85</v>
      </c>
      <c r="D12" s="85" t="s">
        <v>86</v>
      </c>
      <c r="E12" s="85" t="s">
        <v>87</v>
      </c>
      <c r="F12" s="85" t="s">
        <v>88</v>
      </c>
      <c r="G12" s="85" t="s">
        <v>89</v>
      </c>
      <c r="H12" s="86" t="s">
        <v>90</v>
      </c>
      <c r="I12" s="35"/>
      <c r="J12" s="85" t="s">
        <v>91</v>
      </c>
      <c r="K12" s="85" t="s">
        <v>92</v>
      </c>
      <c r="L12" s="80"/>
    </row>
    <row r="13" ht="21.75" customHeight="1">
      <c r="A13" s="1"/>
      <c r="B13" s="87">
        <v>2018.0</v>
      </c>
      <c r="C13" s="88" t="s">
        <v>93</v>
      </c>
      <c r="D13" s="89">
        <v>15.0</v>
      </c>
      <c r="E13" s="90">
        <v>1123.0</v>
      </c>
      <c r="F13" s="90">
        <v>316.0</v>
      </c>
      <c r="G13" s="91">
        <f t="shared" ref="G13:G34" si="1">IF(E13="","",E13/F13)</f>
        <v>3.553797468</v>
      </c>
      <c r="H13" s="92">
        <f t="shared" ref="H13:H34" si="2">IF(G13="","",IF(G13&lt;16,100%,G13/D13))</f>
        <v>1</v>
      </c>
      <c r="I13" s="93" t="str">
        <f t="shared" ref="I13:I34" si="3">IF(H13&lt;$O$9,"Critico",IF(H13&lt;$O$7,"Medio",IF(H13="","","Satisfactorio")))</f>
        <v>Satisfactorio</v>
      </c>
      <c r="J13" s="94" t="s">
        <v>94</v>
      </c>
      <c r="K13" s="95" t="s">
        <v>95</v>
      </c>
      <c r="L13" s="1"/>
      <c r="M13" s="1"/>
      <c r="N13" s="1"/>
      <c r="O13" s="1"/>
      <c r="P13" s="1"/>
      <c r="Q13" s="1"/>
      <c r="R13" s="1"/>
      <c r="S13" s="1"/>
      <c r="T13" s="1"/>
      <c r="U13" s="1"/>
      <c r="V13" s="1"/>
      <c r="W13" s="1"/>
      <c r="X13" s="1"/>
      <c r="Y13" s="1"/>
      <c r="Z13" s="1"/>
    </row>
    <row r="14" ht="21.75" customHeight="1">
      <c r="A14" s="1"/>
      <c r="B14" s="96"/>
      <c r="C14" s="97" t="s">
        <v>96</v>
      </c>
      <c r="D14" s="98">
        <v>15.0</v>
      </c>
      <c r="E14" s="99">
        <v>2183.0</v>
      </c>
      <c r="F14" s="99">
        <v>418.0</v>
      </c>
      <c r="G14" s="100">
        <f t="shared" si="1"/>
        <v>5.222488038</v>
      </c>
      <c r="H14" s="101">
        <f t="shared" si="2"/>
        <v>1</v>
      </c>
      <c r="I14" s="102" t="str">
        <f t="shared" si="3"/>
        <v>Satisfactorio</v>
      </c>
      <c r="J14" s="103" t="s">
        <v>97</v>
      </c>
      <c r="K14" s="104"/>
      <c r="L14" s="1"/>
      <c r="M14" s="1"/>
      <c r="N14" s="1"/>
      <c r="O14" s="1"/>
      <c r="P14" s="1"/>
      <c r="Q14" s="1"/>
      <c r="R14" s="1"/>
      <c r="S14" s="1"/>
      <c r="T14" s="1"/>
      <c r="U14" s="1"/>
      <c r="V14" s="1"/>
      <c r="W14" s="1"/>
      <c r="X14" s="1"/>
      <c r="Y14" s="1"/>
      <c r="Z14" s="1"/>
    </row>
    <row r="15" ht="21.75" customHeight="1">
      <c r="A15" s="1"/>
      <c r="B15" s="96"/>
      <c r="C15" s="105" t="s">
        <v>98</v>
      </c>
      <c r="D15" s="98">
        <v>15.0</v>
      </c>
      <c r="E15" s="99">
        <v>3432.0</v>
      </c>
      <c r="F15" s="99">
        <v>431.0</v>
      </c>
      <c r="G15" s="100">
        <f t="shared" si="1"/>
        <v>7.96287703</v>
      </c>
      <c r="H15" s="101">
        <f t="shared" si="2"/>
        <v>1</v>
      </c>
      <c r="I15" s="102" t="str">
        <f t="shared" si="3"/>
        <v>Satisfactorio</v>
      </c>
      <c r="J15" s="103" t="s">
        <v>99</v>
      </c>
      <c r="K15" s="104"/>
      <c r="L15" s="1"/>
      <c r="M15" s="1"/>
      <c r="N15" s="1"/>
      <c r="O15" s="1"/>
      <c r="P15" s="1"/>
      <c r="Q15" s="1"/>
      <c r="R15" s="1"/>
      <c r="S15" s="1"/>
      <c r="T15" s="1"/>
      <c r="U15" s="1"/>
      <c r="V15" s="1"/>
      <c r="W15" s="1"/>
      <c r="X15" s="1"/>
      <c r="Y15" s="1"/>
      <c r="Z15" s="1"/>
    </row>
    <row r="16" ht="21.75" customHeight="1">
      <c r="A16" s="1"/>
      <c r="B16" s="96"/>
      <c r="C16" s="97" t="s">
        <v>100</v>
      </c>
      <c r="D16" s="98">
        <v>15.0</v>
      </c>
      <c r="E16" s="106">
        <v>3528.0</v>
      </c>
      <c r="F16" s="106">
        <v>360.0</v>
      </c>
      <c r="G16" s="100">
        <f t="shared" si="1"/>
        <v>9.8</v>
      </c>
      <c r="H16" s="101">
        <f t="shared" si="2"/>
        <v>1</v>
      </c>
      <c r="I16" s="102" t="str">
        <f t="shared" si="3"/>
        <v>Satisfactorio</v>
      </c>
      <c r="J16" s="103" t="s">
        <v>101</v>
      </c>
      <c r="K16" s="104"/>
      <c r="L16" s="1"/>
      <c r="M16" s="1"/>
      <c r="N16" s="1"/>
      <c r="O16" s="1"/>
      <c r="P16" s="1"/>
      <c r="Q16" s="1"/>
      <c r="R16" s="1"/>
      <c r="S16" s="1"/>
      <c r="T16" s="1"/>
      <c r="U16" s="1"/>
      <c r="V16" s="1"/>
      <c r="W16" s="1"/>
      <c r="X16" s="1"/>
      <c r="Y16" s="1"/>
      <c r="Z16" s="1"/>
    </row>
    <row r="17" ht="21.75" customHeight="1">
      <c r="A17" s="1"/>
      <c r="B17" s="96"/>
      <c r="C17" s="105" t="s">
        <v>102</v>
      </c>
      <c r="D17" s="98">
        <v>15.0</v>
      </c>
      <c r="E17" s="106">
        <v>3077.0</v>
      </c>
      <c r="F17" s="106">
        <v>444.0</v>
      </c>
      <c r="G17" s="100">
        <f t="shared" si="1"/>
        <v>6.93018018</v>
      </c>
      <c r="H17" s="101">
        <f t="shared" si="2"/>
        <v>1</v>
      </c>
      <c r="I17" s="102" t="str">
        <f t="shared" si="3"/>
        <v>Satisfactorio</v>
      </c>
      <c r="J17" s="103" t="s">
        <v>103</v>
      </c>
      <c r="K17" s="104"/>
      <c r="L17" s="1"/>
      <c r="M17" s="1"/>
      <c r="N17" s="1"/>
      <c r="O17" s="1"/>
      <c r="P17" s="1"/>
      <c r="Q17" s="1"/>
      <c r="R17" s="1"/>
      <c r="S17" s="1"/>
      <c r="T17" s="1"/>
      <c r="U17" s="1"/>
      <c r="V17" s="1"/>
      <c r="W17" s="1"/>
      <c r="X17" s="1"/>
      <c r="Y17" s="1"/>
      <c r="Z17" s="1"/>
    </row>
    <row r="18" ht="21.75" customHeight="1">
      <c r="A18" s="1"/>
      <c r="B18" s="96"/>
      <c r="C18" s="97" t="s">
        <v>104</v>
      </c>
      <c r="D18" s="98">
        <v>15.0</v>
      </c>
      <c r="E18" s="106">
        <v>1666.0</v>
      </c>
      <c r="F18" s="106">
        <v>248.0</v>
      </c>
      <c r="G18" s="100">
        <f t="shared" si="1"/>
        <v>6.717741935</v>
      </c>
      <c r="H18" s="101">
        <f t="shared" si="2"/>
        <v>1</v>
      </c>
      <c r="I18" s="102" t="str">
        <f t="shared" si="3"/>
        <v>Satisfactorio</v>
      </c>
      <c r="J18" s="103" t="s">
        <v>105</v>
      </c>
      <c r="K18" s="104"/>
      <c r="L18" s="1"/>
      <c r="M18" s="1"/>
      <c r="N18" s="1"/>
      <c r="O18" s="1"/>
      <c r="P18" s="1"/>
      <c r="Q18" s="1"/>
      <c r="R18" s="1"/>
      <c r="S18" s="1"/>
      <c r="T18" s="1"/>
      <c r="U18" s="1"/>
      <c r="V18" s="1"/>
      <c r="W18" s="1"/>
      <c r="X18" s="1"/>
      <c r="Y18" s="1"/>
      <c r="Z18" s="1"/>
    </row>
    <row r="19" ht="21.75" customHeight="1">
      <c r="A19" s="1"/>
      <c r="B19" s="96"/>
      <c r="C19" s="105" t="s">
        <v>106</v>
      </c>
      <c r="D19" s="98">
        <v>15.0</v>
      </c>
      <c r="E19" s="106">
        <v>1041.0</v>
      </c>
      <c r="F19" s="106">
        <v>199.0</v>
      </c>
      <c r="G19" s="100">
        <f t="shared" si="1"/>
        <v>5.231155779</v>
      </c>
      <c r="H19" s="101">
        <f t="shared" si="2"/>
        <v>1</v>
      </c>
      <c r="I19" s="102" t="str">
        <f t="shared" si="3"/>
        <v>Satisfactorio</v>
      </c>
      <c r="J19" s="103" t="s">
        <v>107</v>
      </c>
      <c r="K19" s="104"/>
      <c r="L19" s="1"/>
      <c r="M19" s="1"/>
      <c r="N19" s="1"/>
      <c r="O19" s="1"/>
      <c r="P19" s="1"/>
      <c r="Q19" s="1"/>
      <c r="R19" s="1"/>
      <c r="S19" s="1"/>
      <c r="T19" s="1"/>
      <c r="U19" s="1"/>
      <c r="V19" s="1"/>
      <c r="W19" s="1"/>
      <c r="X19" s="1"/>
      <c r="Y19" s="1"/>
      <c r="Z19" s="1"/>
    </row>
    <row r="20" ht="21.75" customHeight="1">
      <c r="A20" s="1"/>
      <c r="B20" s="96"/>
      <c r="C20" s="97" t="s">
        <v>108</v>
      </c>
      <c r="D20" s="98">
        <v>15.0</v>
      </c>
      <c r="E20" s="106">
        <v>3335.0</v>
      </c>
      <c r="F20" s="106">
        <v>424.0</v>
      </c>
      <c r="G20" s="100">
        <f t="shared" si="1"/>
        <v>7.865566038</v>
      </c>
      <c r="H20" s="101">
        <f t="shared" si="2"/>
        <v>1</v>
      </c>
      <c r="I20" s="102" t="str">
        <f t="shared" si="3"/>
        <v>Satisfactorio</v>
      </c>
      <c r="J20" s="103" t="s">
        <v>109</v>
      </c>
      <c r="K20" s="104"/>
      <c r="L20" s="1"/>
      <c r="M20" s="1"/>
      <c r="N20" s="1"/>
      <c r="O20" s="1"/>
      <c r="P20" s="1"/>
      <c r="Q20" s="1"/>
      <c r="R20" s="1"/>
      <c r="S20" s="1"/>
      <c r="T20" s="1"/>
      <c r="U20" s="1"/>
      <c r="V20" s="1"/>
      <c r="W20" s="1"/>
      <c r="X20" s="1"/>
      <c r="Y20" s="1"/>
      <c r="Z20" s="1"/>
    </row>
    <row r="21" ht="21.75" customHeight="1">
      <c r="A21" s="1"/>
      <c r="B21" s="96"/>
      <c r="C21" s="105" t="s">
        <v>110</v>
      </c>
      <c r="D21" s="98">
        <v>15.0</v>
      </c>
      <c r="E21" s="106">
        <v>2293.0</v>
      </c>
      <c r="F21" s="106">
        <v>310.0</v>
      </c>
      <c r="G21" s="100">
        <f t="shared" si="1"/>
        <v>7.396774194</v>
      </c>
      <c r="H21" s="101">
        <f t="shared" si="2"/>
        <v>1</v>
      </c>
      <c r="I21" s="102" t="str">
        <f t="shared" si="3"/>
        <v>Satisfactorio</v>
      </c>
      <c r="J21" s="103" t="s">
        <v>111</v>
      </c>
      <c r="K21" s="104"/>
      <c r="L21" s="1"/>
      <c r="M21" s="1"/>
      <c r="N21" s="1"/>
      <c r="O21" s="1"/>
      <c r="P21" s="1"/>
      <c r="Q21" s="1"/>
      <c r="R21" s="1"/>
      <c r="S21" s="1"/>
      <c r="T21" s="1"/>
      <c r="U21" s="1"/>
      <c r="V21" s="1"/>
      <c r="W21" s="1"/>
      <c r="X21" s="1"/>
      <c r="Y21" s="1"/>
      <c r="Z21" s="1"/>
    </row>
    <row r="22" ht="21.75" customHeight="1">
      <c r="A22" s="1"/>
      <c r="B22" s="96"/>
      <c r="C22" s="97" t="s">
        <v>112</v>
      </c>
      <c r="D22" s="98">
        <v>15.0</v>
      </c>
      <c r="E22" s="106">
        <v>1032.0</v>
      </c>
      <c r="F22" s="106">
        <v>218.0</v>
      </c>
      <c r="G22" s="100">
        <f t="shared" si="1"/>
        <v>4.733944954</v>
      </c>
      <c r="H22" s="101">
        <f t="shared" si="2"/>
        <v>1</v>
      </c>
      <c r="I22" s="102" t="str">
        <f t="shared" si="3"/>
        <v>Satisfactorio</v>
      </c>
      <c r="J22" s="103" t="s">
        <v>113</v>
      </c>
      <c r="K22" s="104"/>
      <c r="L22" s="1"/>
      <c r="M22" s="1"/>
      <c r="N22" s="1"/>
      <c r="O22" s="1"/>
      <c r="P22" s="1"/>
      <c r="Q22" s="1"/>
      <c r="R22" s="1"/>
      <c r="S22" s="1"/>
      <c r="T22" s="1"/>
      <c r="U22" s="1"/>
      <c r="V22" s="1"/>
      <c r="W22" s="1"/>
      <c r="X22" s="1"/>
      <c r="Y22" s="1"/>
      <c r="Z22" s="1"/>
    </row>
    <row r="23" ht="21.75" customHeight="1">
      <c r="A23" s="1"/>
      <c r="B23" s="96"/>
      <c r="C23" s="105" t="s">
        <v>114</v>
      </c>
      <c r="D23" s="98">
        <v>15.0</v>
      </c>
      <c r="E23" s="106">
        <v>1690.0</v>
      </c>
      <c r="F23" s="106">
        <v>173.0</v>
      </c>
      <c r="G23" s="100">
        <f t="shared" si="1"/>
        <v>9.768786127</v>
      </c>
      <c r="H23" s="101">
        <f t="shared" si="2"/>
        <v>1</v>
      </c>
      <c r="I23" s="102" t="str">
        <f t="shared" si="3"/>
        <v>Satisfactorio</v>
      </c>
      <c r="J23" s="103" t="s">
        <v>115</v>
      </c>
      <c r="K23" s="104"/>
      <c r="L23" s="1"/>
      <c r="M23" s="1"/>
      <c r="N23" s="1"/>
      <c r="O23" s="1"/>
      <c r="P23" s="1"/>
      <c r="Q23" s="1"/>
      <c r="R23" s="1"/>
      <c r="S23" s="1"/>
      <c r="T23" s="1"/>
      <c r="U23" s="1"/>
      <c r="V23" s="1"/>
      <c r="W23" s="1"/>
      <c r="X23" s="1"/>
      <c r="Y23" s="1"/>
      <c r="Z23" s="1"/>
    </row>
    <row r="24" ht="21.75" customHeight="1">
      <c r="A24" s="1"/>
      <c r="B24" s="107"/>
      <c r="C24" s="108" t="s">
        <v>116</v>
      </c>
      <c r="D24" s="109">
        <v>15.0</v>
      </c>
      <c r="E24" s="110">
        <v>1273.0</v>
      </c>
      <c r="F24" s="110">
        <v>157.0</v>
      </c>
      <c r="G24" s="111">
        <f t="shared" si="1"/>
        <v>8.108280255</v>
      </c>
      <c r="H24" s="101">
        <f t="shared" si="2"/>
        <v>1</v>
      </c>
      <c r="I24" s="112" t="str">
        <f t="shared" si="3"/>
        <v>Satisfactorio</v>
      </c>
      <c r="J24" s="103" t="s">
        <v>117</v>
      </c>
      <c r="K24" s="113"/>
      <c r="L24" s="1"/>
      <c r="M24" s="1"/>
      <c r="N24" s="1"/>
      <c r="O24" s="1"/>
      <c r="P24" s="1"/>
      <c r="Q24" s="1"/>
      <c r="R24" s="1"/>
      <c r="S24" s="1"/>
      <c r="T24" s="1"/>
      <c r="U24" s="1"/>
      <c r="V24" s="1"/>
      <c r="W24" s="1"/>
      <c r="X24" s="1"/>
      <c r="Y24" s="1"/>
      <c r="Z24" s="1"/>
    </row>
    <row r="25" ht="15.75" customHeight="1">
      <c r="B25" s="114">
        <v>2019.0</v>
      </c>
      <c r="C25" s="88" t="s">
        <v>93</v>
      </c>
      <c r="D25" s="89">
        <v>15.0</v>
      </c>
      <c r="E25" s="115">
        <v>1021.0</v>
      </c>
      <c r="F25" s="115">
        <v>255.0</v>
      </c>
      <c r="G25" s="91">
        <f t="shared" si="1"/>
        <v>4.003921569</v>
      </c>
      <c r="H25" s="92">
        <f t="shared" si="2"/>
        <v>1</v>
      </c>
      <c r="I25" s="93" t="str">
        <f t="shared" si="3"/>
        <v>Satisfactorio</v>
      </c>
      <c r="J25" s="94" t="s">
        <v>118</v>
      </c>
      <c r="K25" s="95" t="s">
        <v>119</v>
      </c>
      <c r="L25" s="80"/>
    </row>
    <row r="26" ht="15.75" customHeight="1">
      <c r="B26" s="96"/>
      <c r="C26" s="97" t="s">
        <v>96</v>
      </c>
      <c r="D26" s="98">
        <v>15.0</v>
      </c>
      <c r="E26" s="106">
        <v>2859.0</v>
      </c>
      <c r="F26" s="106">
        <v>560.0</v>
      </c>
      <c r="G26" s="100">
        <f t="shared" si="1"/>
        <v>5.105357143</v>
      </c>
      <c r="H26" s="101">
        <f t="shared" si="2"/>
        <v>1</v>
      </c>
      <c r="I26" s="102" t="str">
        <f t="shared" si="3"/>
        <v>Satisfactorio</v>
      </c>
      <c r="J26" s="103" t="s">
        <v>120</v>
      </c>
      <c r="K26" s="104"/>
      <c r="L26" s="80"/>
    </row>
    <row r="27" ht="15.75" customHeight="1">
      <c r="B27" s="96"/>
      <c r="C27" s="105" t="s">
        <v>98</v>
      </c>
      <c r="D27" s="98">
        <v>15.0</v>
      </c>
      <c r="E27" s="106">
        <v>4759.0</v>
      </c>
      <c r="F27" s="106">
        <v>585.0</v>
      </c>
      <c r="G27" s="100">
        <f t="shared" si="1"/>
        <v>8.135042735</v>
      </c>
      <c r="H27" s="101">
        <f t="shared" si="2"/>
        <v>1</v>
      </c>
      <c r="I27" s="102" t="str">
        <f t="shared" si="3"/>
        <v>Satisfactorio</v>
      </c>
      <c r="J27" s="94" t="s">
        <v>121</v>
      </c>
      <c r="K27" s="104"/>
      <c r="L27" s="80"/>
    </row>
    <row r="28" ht="15.75" customHeight="1">
      <c r="B28" s="96"/>
      <c r="C28" s="97" t="s">
        <v>100</v>
      </c>
      <c r="D28" s="98">
        <v>15.0</v>
      </c>
      <c r="E28" s="106">
        <v>1916.0</v>
      </c>
      <c r="F28" s="106">
        <v>316.0</v>
      </c>
      <c r="G28" s="100">
        <f t="shared" si="1"/>
        <v>6.063291139</v>
      </c>
      <c r="H28" s="101">
        <f t="shared" si="2"/>
        <v>1</v>
      </c>
      <c r="I28" s="102" t="str">
        <f t="shared" si="3"/>
        <v>Satisfactorio</v>
      </c>
      <c r="J28" s="94" t="s">
        <v>122</v>
      </c>
      <c r="K28" s="104"/>
      <c r="L28" s="80"/>
    </row>
    <row r="29" ht="15.75" customHeight="1">
      <c r="B29" s="96"/>
      <c r="C29" s="105" t="s">
        <v>102</v>
      </c>
      <c r="D29" s="98">
        <v>15.0</v>
      </c>
      <c r="E29" s="106">
        <v>2555.0</v>
      </c>
      <c r="F29" s="106">
        <v>435.0</v>
      </c>
      <c r="G29" s="100">
        <f t="shared" si="1"/>
        <v>5.873563218</v>
      </c>
      <c r="H29" s="101">
        <f t="shared" si="2"/>
        <v>1</v>
      </c>
      <c r="I29" s="102" t="str">
        <f t="shared" si="3"/>
        <v>Satisfactorio</v>
      </c>
      <c r="J29" s="94" t="s">
        <v>123</v>
      </c>
      <c r="K29" s="104"/>
      <c r="L29" s="80"/>
    </row>
    <row r="30" ht="15.75" customHeight="1">
      <c r="B30" s="96"/>
      <c r="C30" s="97" t="s">
        <v>104</v>
      </c>
      <c r="D30" s="98">
        <v>15.0</v>
      </c>
      <c r="E30" s="106">
        <v>1691.0</v>
      </c>
      <c r="F30" s="106">
        <v>276.0</v>
      </c>
      <c r="G30" s="100">
        <f t="shared" si="1"/>
        <v>6.126811594</v>
      </c>
      <c r="H30" s="101">
        <f t="shared" si="2"/>
        <v>1</v>
      </c>
      <c r="I30" s="102" t="str">
        <f t="shared" si="3"/>
        <v>Satisfactorio</v>
      </c>
      <c r="J30" s="94" t="s">
        <v>124</v>
      </c>
      <c r="K30" s="104"/>
      <c r="L30" s="80"/>
    </row>
    <row r="31" ht="15.75" customHeight="1">
      <c r="B31" s="96"/>
      <c r="C31" s="116" t="s">
        <v>106</v>
      </c>
      <c r="D31" s="98">
        <v>15.0</v>
      </c>
      <c r="E31" s="106">
        <v>2514.0</v>
      </c>
      <c r="F31" s="106">
        <v>394.0</v>
      </c>
      <c r="G31" s="100">
        <f t="shared" si="1"/>
        <v>6.38071066</v>
      </c>
      <c r="H31" s="101">
        <f t="shared" si="2"/>
        <v>1</v>
      </c>
      <c r="I31" s="102" t="str">
        <f t="shared" si="3"/>
        <v>Satisfactorio</v>
      </c>
      <c r="J31" s="94" t="s">
        <v>125</v>
      </c>
      <c r="K31" s="104"/>
      <c r="L31" s="80"/>
    </row>
    <row r="32" ht="15.75" customHeight="1">
      <c r="B32" s="96"/>
      <c r="C32" s="117" t="s">
        <v>108</v>
      </c>
      <c r="D32" s="98">
        <v>15.0</v>
      </c>
      <c r="E32" s="106">
        <v>4576.0</v>
      </c>
      <c r="F32" s="106">
        <v>1339.0</v>
      </c>
      <c r="G32" s="100">
        <f t="shared" si="1"/>
        <v>3.417475728</v>
      </c>
      <c r="H32" s="101">
        <f t="shared" si="2"/>
        <v>1</v>
      </c>
      <c r="I32" s="102" t="str">
        <f t="shared" si="3"/>
        <v>Satisfactorio</v>
      </c>
      <c r="J32" s="94" t="s">
        <v>126</v>
      </c>
      <c r="K32" s="104"/>
      <c r="L32" s="80"/>
    </row>
    <row r="33" ht="15.75" customHeight="1">
      <c r="B33" s="96"/>
      <c r="C33" s="105" t="s">
        <v>110</v>
      </c>
      <c r="D33" s="98">
        <v>15.0</v>
      </c>
      <c r="E33" s="106">
        <v>2303.0</v>
      </c>
      <c r="F33" s="106">
        <v>548.0</v>
      </c>
      <c r="G33" s="100">
        <f t="shared" si="1"/>
        <v>4.202554745</v>
      </c>
      <c r="H33" s="101">
        <f t="shared" si="2"/>
        <v>1</v>
      </c>
      <c r="I33" s="102" t="str">
        <f t="shared" si="3"/>
        <v>Satisfactorio</v>
      </c>
      <c r="J33" s="94" t="s">
        <v>127</v>
      </c>
      <c r="K33" s="104"/>
      <c r="L33" s="80"/>
    </row>
    <row r="34" ht="15.75" customHeight="1">
      <c r="B34" s="96"/>
      <c r="C34" s="97" t="s">
        <v>112</v>
      </c>
      <c r="D34" s="98">
        <v>15.0</v>
      </c>
      <c r="E34" s="106">
        <v>2006.0</v>
      </c>
      <c r="F34" s="106">
        <v>408.0</v>
      </c>
      <c r="G34" s="100">
        <f t="shared" si="1"/>
        <v>4.916666667</v>
      </c>
      <c r="H34" s="101">
        <f t="shared" si="2"/>
        <v>1</v>
      </c>
      <c r="I34" s="102" t="str">
        <f t="shared" si="3"/>
        <v>Satisfactorio</v>
      </c>
      <c r="J34" s="94" t="s">
        <v>128</v>
      </c>
      <c r="K34" s="104"/>
      <c r="L34" s="80"/>
    </row>
    <row r="35" ht="15.75" customHeight="1">
      <c r="B35" s="96"/>
      <c r="C35" s="118" t="s">
        <v>129</v>
      </c>
      <c r="D35" s="119"/>
      <c r="E35" s="106">
        <f t="shared" ref="E35:F35" si="4">SUM(E32:E34)</f>
        <v>8885</v>
      </c>
      <c r="F35" s="106">
        <f t="shared" si="4"/>
        <v>2295</v>
      </c>
      <c r="G35" s="100">
        <f>E35/F35</f>
        <v>3.871459695</v>
      </c>
      <c r="H35" s="101"/>
      <c r="I35" s="102"/>
      <c r="J35" s="103"/>
      <c r="K35" s="104"/>
      <c r="L35" s="80"/>
    </row>
    <row r="36" ht="15.75" customHeight="1">
      <c r="B36" s="96"/>
      <c r="C36" s="105" t="s">
        <v>114</v>
      </c>
      <c r="D36" s="98">
        <v>15.0</v>
      </c>
      <c r="E36" s="106">
        <v>1308.0</v>
      </c>
      <c r="F36" s="106">
        <v>238.0</v>
      </c>
      <c r="G36" s="100">
        <f t="shared" ref="G36:G38" si="5">IF(E36="","",E36/F36)</f>
        <v>5.495798319</v>
      </c>
      <c r="H36" s="101">
        <f t="shared" ref="H36:H38" si="6">IF(G36="","",IF(G36&lt;16,100%,G36/D36))</f>
        <v>1</v>
      </c>
      <c r="I36" s="102" t="str">
        <f t="shared" ref="I36:I37" si="7">IF(H36&lt;$O$9,"Critico",IF(H36&lt;$O$7,"Medio",IF(H36="","","Satisfactorio")))</f>
        <v>Satisfactorio</v>
      </c>
      <c r="J36" s="103" t="s">
        <v>130</v>
      </c>
      <c r="K36" s="104"/>
      <c r="L36" s="80"/>
    </row>
    <row r="37" ht="15.75" customHeight="1">
      <c r="B37" s="107"/>
      <c r="C37" s="120" t="s">
        <v>116</v>
      </c>
      <c r="D37" s="121">
        <v>15.0</v>
      </c>
      <c r="E37" s="122">
        <v>980.0</v>
      </c>
      <c r="F37" s="122">
        <v>192.0</v>
      </c>
      <c r="G37" s="123">
        <f t="shared" si="5"/>
        <v>5.104166667</v>
      </c>
      <c r="H37" s="124">
        <f t="shared" si="6"/>
        <v>1</v>
      </c>
      <c r="I37" s="112" t="str">
        <f t="shared" si="7"/>
        <v>Satisfactorio</v>
      </c>
      <c r="J37" s="103" t="s">
        <v>131</v>
      </c>
      <c r="K37" s="113"/>
      <c r="L37" s="80"/>
    </row>
    <row r="38" ht="15.75" customHeight="1">
      <c r="B38" s="1"/>
      <c r="C38" s="125" t="s">
        <v>132</v>
      </c>
      <c r="D38" s="98">
        <v>15.0</v>
      </c>
      <c r="E38" s="106">
        <f t="shared" ref="E38:F38" si="8">SUM(E34+E36+E37)</f>
        <v>4294</v>
      </c>
      <c r="F38" s="106">
        <f t="shared" si="8"/>
        <v>838</v>
      </c>
      <c r="G38" s="126">
        <f t="shared" si="5"/>
        <v>5.124105012</v>
      </c>
      <c r="H38" s="92">
        <f t="shared" si="6"/>
        <v>1</v>
      </c>
      <c r="I38" s="1"/>
      <c r="J38" s="1"/>
      <c r="K38" s="1"/>
      <c r="L38" s="80"/>
    </row>
    <row r="39" ht="15.75" customHeight="1">
      <c r="B39" s="1"/>
      <c r="C39" s="1"/>
      <c r="D39" s="1"/>
      <c r="E39" s="1"/>
      <c r="F39" s="1"/>
      <c r="G39" s="1"/>
      <c r="H39" s="1"/>
      <c r="I39" s="1"/>
      <c r="J39" s="1"/>
      <c r="K39" s="1"/>
      <c r="L39" s="80"/>
    </row>
    <row r="40" ht="15.75" customHeight="1">
      <c r="B40" s="1"/>
      <c r="C40" s="1"/>
      <c r="D40" s="1"/>
      <c r="E40" s="1"/>
      <c r="F40" s="1"/>
      <c r="G40" s="1"/>
      <c r="H40" s="1"/>
      <c r="I40" s="1"/>
      <c r="J40" s="1"/>
      <c r="K40" s="1"/>
      <c r="L40" s="80"/>
    </row>
    <row r="41" ht="15.75" customHeight="1">
      <c r="B41" s="1"/>
      <c r="C41" s="1"/>
      <c r="D41" s="1"/>
      <c r="E41" s="1"/>
      <c r="F41" s="1"/>
      <c r="G41" s="1"/>
      <c r="H41" s="1"/>
      <c r="I41" s="1"/>
      <c r="J41" s="1"/>
      <c r="K41" s="1"/>
      <c r="L41" s="80"/>
    </row>
    <row r="42" ht="15.75" customHeight="1">
      <c r="B42" s="1"/>
      <c r="C42" s="1"/>
      <c r="D42" s="1"/>
      <c r="E42" s="1"/>
      <c r="F42" s="1"/>
      <c r="G42" s="1"/>
      <c r="H42" s="1"/>
      <c r="I42" s="1"/>
      <c r="J42" s="1"/>
      <c r="K42" s="1"/>
      <c r="L42" s="80"/>
    </row>
    <row r="43" ht="15.75" customHeight="1">
      <c r="B43" s="80"/>
      <c r="C43" s="80"/>
      <c r="D43" s="80"/>
      <c r="E43" s="80"/>
      <c r="F43" s="80"/>
      <c r="G43" s="80"/>
      <c r="H43" s="80"/>
      <c r="I43" s="80"/>
      <c r="J43" s="80"/>
      <c r="K43" s="80"/>
      <c r="L43" s="80"/>
    </row>
    <row r="44" ht="15.75" customHeight="1">
      <c r="B44" s="80"/>
      <c r="C44" s="80"/>
      <c r="D44" s="80"/>
      <c r="E44" s="127"/>
      <c r="F44" s="80"/>
      <c r="G44" s="80"/>
      <c r="H44" s="80"/>
      <c r="I44" s="80"/>
      <c r="J44" s="80"/>
      <c r="K44" s="80"/>
      <c r="L44" s="80"/>
    </row>
    <row r="45" ht="15.75" customHeight="1">
      <c r="B45" s="80"/>
      <c r="C45" s="80"/>
      <c r="D45" s="80"/>
      <c r="E45" s="127"/>
      <c r="F45" s="80"/>
      <c r="G45" s="80"/>
      <c r="H45" s="80"/>
      <c r="I45" s="80"/>
      <c r="J45" s="80"/>
      <c r="K45" s="80"/>
      <c r="L45" s="80"/>
    </row>
    <row r="46" ht="15.75" customHeight="1">
      <c r="B46" s="80"/>
      <c r="C46" s="80"/>
      <c r="D46" s="80"/>
      <c r="E46" s="127"/>
      <c r="F46" s="80"/>
      <c r="G46" s="80"/>
      <c r="H46" s="80"/>
      <c r="I46" s="80"/>
      <c r="J46" s="80"/>
      <c r="K46" s="80"/>
      <c r="L46" s="80"/>
    </row>
    <row r="47" ht="15.75" customHeight="1">
      <c r="B47" s="80"/>
      <c r="C47" s="80"/>
      <c r="D47" s="80"/>
      <c r="E47" s="127"/>
      <c r="F47" s="80"/>
      <c r="G47" s="80"/>
      <c r="H47" s="80"/>
      <c r="I47" s="80"/>
      <c r="J47" s="80"/>
      <c r="K47" s="80"/>
      <c r="L47" s="80"/>
    </row>
    <row r="48" ht="15.75" customHeight="1">
      <c r="B48" s="80"/>
      <c r="C48" s="80"/>
      <c r="D48" s="80"/>
      <c r="E48" s="80"/>
      <c r="F48" s="80"/>
      <c r="G48" s="80"/>
      <c r="H48" s="80"/>
      <c r="I48" s="80"/>
      <c r="J48" s="80"/>
      <c r="K48" s="80"/>
      <c r="L48" s="8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9">
    <mergeCell ref="K13:K24"/>
    <mergeCell ref="K25:K37"/>
    <mergeCell ref="B25:B37"/>
    <mergeCell ref="C35:D35"/>
    <mergeCell ref="H12:I12"/>
    <mergeCell ref="B10:D10"/>
    <mergeCell ref="E10:K10"/>
    <mergeCell ref="M6:O6"/>
    <mergeCell ref="B13:B24"/>
  </mergeCells>
  <conditionalFormatting sqref="H13:H38">
    <cfRule type="cellIs" dxfId="0" priority="1" stopIfTrue="1" operator="between">
      <formula>0.66</formula>
      <formula>0.79</formula>
    </cfRule>
  </conditionalFormatting>
  <conditionalFormatting sqref="H13:H38">
    <cfRule type="cellIs" dxfId="1" priority="2" stopIfTrue="1" operator="lessThan">
      <formula>0.66</formula>
    </cfRule>
  </conditionalFormatting>
  <conditionalFormatting sqref="H13:H38">
    <cfRule type="cellIs" dxfId="2" priority="3" stopIfTrue="1" operator="between">
      <formula>0.8</formula>
      <formula>1</formula>
    </cfRule>
  </conditionalFormatting>
  <conditionalFormatting sqref="H13:H38">
    <cfRule type="expression" dxfId="3" priority="4">
      <formula>ISERROR(H13)</formula>
    </cfRule>
  </conditionalFormatting>
  <conditionalFormatting sqref="H13:H38">
    <cfRule type="cellIs" dxfId="0" priority="5" stopIfTrue="1" operator="between">
      <formula>0.66</formula>
      <formula>0.79</formula>
    </cfRule>
  </conditionalFormatting>
  <conditionalFormatting sqref="H13:H38">
    <cfRule type="cellIs" dxfId="1" priority="6" stopIfTrue="1" operator="lessThan">
      <formula>0.66</formula>
    </cfRule>
  </conditionalFormatting>
  <conditionalFormatting sqref="H13:H38">
    <cfRule type="cellIs" dxfId="2" priority="7" stopIfTrue="1" operator="greaterThanOrEqual">
      <formula>0.8</formula>
    </cfRule>
  </conditionalFormatting>
  <conditionalFormatting sqref="I13:I37">
    <cfRule type="containsText" dxfId="4" priority="8" operator="containsText" text="Critico">
      <formula>NOT(ISERROR(SEARCH(("Critico"),(I13))))</formula>
    </cfRule>
  </conditionalFormatting>
  <conditionalFormatting sqref="I13:I37">
    <cfRule type="containsText" dxfId="5" priority="9" operator="containsText" text="Satisfactorio">
      <formula>NOT(ISERROR(SEARCH(("Satisfactorio"),(I13))))</formula>
    </cfRule>
  </conditionalFormatting>
  <conditionalFormatting sqref="I13:I37">
    <cfRule type="containsText" dxfId="6" priority="10" operator="containsText" text="Medio">
      <formula>NOT(ISERROR(SEARCH(("Medio"),(I13))))</formula>
    </cfRule>
  </conditionalFormatting>
  <conditionalFormatting sqref="J13:K37">
    <cfRule type="containsText" dxfId="4" priority="11" operator="containsText" text="Critico">
      <formula>NOT(ISERROR(SEARCH(("Critico"),(J13))))</formula>
    </cfRule>
  </conditionalFormatting>
  <conditionalFormatting sqref="J13:K37">
    <cfRule type="containsText" dxfId="5" priority="12" operator="containsText" text="Satisfactorio">
      <formula>NOT(ISERROR(SEARCH(("Satisfactorio"),(J13))))</formula>
    </cfRule>
  </conditionalFormatting>
  <conditionalFormatting sqref="J13:K37">
    <cfRule type="containsText" dxfId="6" priority="13" operator="containsText" text="Medio">
      <formula>NOT(ISERROR(SEARCH(("Medio"),(J13))))</formula>
    </cfRule>
  </conditionalFormatting>
  <conditionalFormatting sqref="B13 C13:C37 D13:D38 B25">
    <cfRule type="containsText" dxfId="4" priority="14" operator="containsText" text="Critico">
      <formula>NOT(ISERROR(SEARCH(("Critico"),(B13))))</formula>
    </cfRule>
  </conditionalFormatting>
  <conditionalFormatting sqref="B13 C13:C37 D13:D38 B25">
    <cfRule type="containsText" dxfId="5" priority="15" operator="containsText" text="Satisfactorio">
      <formula>NOT(ISERROR(SEARCH(("Satisfactorio"),(B13))))</formula>
    </cfRule>
  </conditionalFormatting>
  <conditionalFormatting sqref="B13 C13:C37 D13:D38 B25">
    <cfRule type="containsText" dxfId="6" priority="16" operator="containsText" text="Medio">
      <formula>NOT(ISERROR(SEARCH(("Medio"),(B13))))</formula>
    </cfRule>
  </conditionalFormatting>
  <conditionalFormatting sqref="G13:G38">
    <cfRule type="containsText" dxfId="4" priority="17" operator="containsText" text="Critico">
      <formula>NOT(ISERROR(SEARCH(("Critico"),(G13))))</formula>
    </cfRule>
  </conditionalFormatting>
  <conditionalFormatting sqref="G13:G38">
    <cfRule type="containsText" dxfId="5" priority="18" operator="containsText" text="Satisfactorio">
      <formula>NOT(ISERROR(SEARCH(("Satisfactorio"),(G13))))</formula>
    </cfRule>
  </conditionalFormatting>
  <conditionalFormatting sqref="G13:G38">
    <cfRule type="containsText" dxfId="6" priority="19" operator="containsText" text="Medio">
      <formula>NOT(ISERROR(SEARCH(("Medio"),(G13))))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