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38. CONTROL DISCIPLINARIO\"/>
    </mc:Choice>
  </mc:AlternateContent>
  <xr:revisionPtr revIDLastSave="0" documentId="8_{3C0371EF-147A-4D59-B363-DF128A5E1322}" xr6:coauthVersionLast="36" xr6:coauthVersionMax="36" xr10:uidLastSave="{00000000-0000-0000-0000-000000000000}"/>
  <bookViews>
    <workbookView xWindow="0" yWindow="0" windowWidth="21600" windowHeight="9525" xr2:uid="{00000000-000D-0000-FFFF-FFFF00000000}"/>
  </bookViews>
  <sheets>
    <sheet name="Ficha Técnica Formulación" sheetId="1" r:id="rId1"/>
    <sheet name="Ficha T Seguimiento-2019" sheetId="3" r:id="rId2"/>
  </sheets>
  <definedNames>
    <definedName name="_xlnm.Print_Area" localSheetId="0">'Ficha Técnica Formulación'!$B$2:$M$56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4" i="3" l="1"/>
  <c r="H24" i="3" s="1"/>
  <c r="G23" i="3"/>
  <c r="H23" i="3" s="1"/>
  <c r="G22" i="3"/>
  <c r="H22" i="3" s="1"/>
  <c r="I21" i="3" l="1"/>
  <c r="H21" i="3"/>
  <c r="G21" i="3"/>
  <c r="F25" i="3" l="1"/>
  <c r="E25" i="3"/>
  <c r="G20" i="3"/>
  <c r="H20" i="3" s="1"/>
  <c r="I20" i="3" s="1"/>
  <c r="G19" i="3"/>
  <c r="H19" i="3" s="1"/>
  <c r="I19" i="3" s="1"/>
  <c r="H18" i="3"/>
  <c r="G16" i="3"/>
  <c r="H16" i="3" s="1"/>
  <c r="I16" i="3" s="1"/>
  <c r="G17" i="3"/>
  <c r="H17" i="3" s="1"/>
  <c r="I17" i="3" s="1"/>
  <c r="G18" i="3"/>
  <c r="I24" i="3"/>
  <c r="I22" i="3"/>
  <c r="I23" i="3"/>
  <c r="G14" i="3"/>
  <c r="H14" i="3" s="1"/>
  <c r="I14" i="3" s="1"/>
  <c r="G15" i="3"/>
  <c r="I18" i="3"/>
  <c r="G13" i="3"/>
  <c r="H13" i="3"/>
  <c r="I13" i="3"/>
  <c r="E10" i="3"/>
  <c r="H15" i="3"/>
  <c r="I15" i="3"/>
  <c r="G25"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Se registra una explicación técnica sobre los pasos que se deben realizar para la obtención de los datos y del cálculo del indicador.</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<sst xmlns="http://schemas.openxmlformats.org/spreadsheetml/2006/main" count="147" uniqueCount="128">
  <si>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</si>
  <si>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</si>
  <si>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</si>
  <si>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</si>
  <si>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</si>
  <si>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</si>
  <si>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</si>
  <si>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</si>
  <si>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</si>
  <si>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</si>
  <si>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</si>
  <si>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</si>
  <si>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</si>
  <si>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</si>
  <si>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</si>
  <si>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</si>
  <si>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</si>
  <si>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</si>
  <si>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</si>
  <si>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</si>
  <si>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</si>
  <si>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</si>
  <si>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</si>
  <si>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</si>
  <si>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</si>
  <si>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</si>
  <si>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</si>
  <si>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</si>
  <si>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</si>
  <si>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</si>
  <si>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</si>
  <si>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</si>
  <si>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</si>
  <si>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Periodicidad de  medición (Mes/trimestre/Semestre/Año)</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</si>
  <si>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</si>
  <si>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</si>
  <si>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</si>
  <si>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</si>
  <si>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</si>
  <si>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</si>
  <si>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</si>
  <si>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</si>
  <si>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</si>
  <si>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</si>
  <si>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</si>
  <si>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Análisis y Observaciones</t>
  </si>
  <si>
    <t>% de Cumplimiento de la meta</t>
  </si>
  <si>
    <t>Tipo de Indicador</t>
  </si>
  <si>
    <t>Meta según Periodicidad de medición</t>
  </si>
  <si>
    <t>Resultado del Indicador</t>
  </si>
  <si>
    <t>Mejora</t>
  </si>
  <si>
    <t>Plan de Desarrollo Municipal</t>
  </si>
  <si>
    <t>Modelo de operación por procesos</t>
  </si>
  <si>
    <t>Tramites y Servicios</t>
  </si>
  <si>
    <t>Otro</t>
  </si>
  <si>
    <t>% Cumplimiento</t>
  </si>
  <si>
    <t>x</t>
  </si>
  <si>
    <t>5: Cali Participativa y Bien Gobernada</t>
  </si>
  <si>
    <t>Mensual</t>
  </si>
  <si>
    <t>05-04-2018</t>
  </si>
  <si>
    <t>MCCO01.03 Control Disciplinario</t>
  </si>
  <si>
    <t>X</t>
  </si>
  <si>
    <t>MCCO01.03.18.FT02</t>
  </si>
  <si>
    <t>Atender y valorar los informes o quejas discplinarias radicadas en máximo15 días hábiles.</t>
  </si>
  <si>
    <t>V1= Sumatoria del tiempo de respuesta total de la valoración de informes o quejas disciplinarias radicadas</t>
  </si>
  <si>
    <t>V2= Numero de informes o quejas disciplinarias valoradas</t>
  </si>
  <si>
    <t xml:space="preserve">V1 / V2 </t>
  </si>
  <si>
    <t>Enero</t>
  </si>
  <si>
    <t>Febrero</t>
  </si>
  <si>
    <t>Marzo</t>
  </si>
  <si>
    <t>Abril</t>
  </si>
  <si>
    <t>Mayo</t>
  </si>
  <si>
    <t>Junio</t>
  </si>
  <si>
    <t xml:space="preserve">Julio </t>
  </si>
  <si>
    <t>Agosto</t>
  </si>
  <si>
    <t>Septiembre</t>
  </si>
  <si>
    <t>Octubre</t>
  </si>
  <si>
    <t>5.2. Modernización institucional con transparencia y dignificación del servicio público</t>
  </si>
  <si>
    <t>5.2.2. Gestión pública efectiva y transparente</t>
  </si>
  <si>
    <t>Cali progresa contigo 2016 - 2019</t>
  </si>
  <si>
    <t>No aplica</t>
  </si>
  <si>
    <t>Dias promedio para valorar informes o quejas disciplinarias radicadas</t>
  </si>
  <si>
    <t>Satisfactorio</t>
  </si>
  <si>
    <t>Medio</t>
  </si>
  <si>
    <t>Critico</t>
  </si>
  <si>
    <t>Periodicidad de  medición (Mes/Trimestre/Semestre/Anual)</t>
  </si>
  <si>
    <t>Definiciones y conceptos</t>
  </si>
  <si>
    <t>Softcontrol</t>
  </si>
  <si>
    <t>Lider del proceso</t>
  </si>
  <si>
    <t>MCCO01 Control</t>
  </si>
  <si>
    <t>Se registra una explicación técnica sobre los pasos que se deben realizar para la obtención de los datos y del cálculo del indicador.</t>
  </si>
  <si>
    <t>Se diligencia la explicación conceptual de cada uno de los términos utilizados en el indicador, por ejemplo que es una queja disciplinaria?</t>
  </si>
  <si>
    <t>la unidad de medida es dias</t>
  </si>
  <si>
    <t>indicar el periodo de donde se toma la linea base</t>
  </si>
  <si>
    <t>Si no se presente observaciones indicar ninguna</t>
  </si>
  <si>
    <t>Se diligencian los intervalos o límites de calificación que se toman como referente para categorizar el nivel de cumplimiento, deben ser iguales a los establecidos en la ficha de seguimiento.</t>
  </si>
  <si>
    <t>Días</t>
  </si>
  <si>
    <t xml:space="preserve">Queja disciplinaria: Mecanismo mediante el cual se impulsa la acción disciplinaria.
Acción disciplinaria: Se produce en virtud de la relación de subordinación que existe entre el
funcionario y la administración en el ámbito de la función pública, y se origina en el incumplimiento de
un deber o de una prohibición, la omisión o extralimitación en el ejercicio de las funciones, entre otras. </t>
  </si>
  <si>
    <t>Se realiza consulta en el aplicativo Sofcontrol del número de quejas valoradas y el tiempo en el que se valoró, se procede a realizar el cálculo de la siguiente manera:  Sumatoria del tiempo de respuesta total de la valoración de informes o quejas disciplinarias radicadas sobre el Número de informes o quejas disciplinarias valoradas procesos prescritos por vencimiento de terminos hasta el mismo mes del año anterior por cien (100)</t>
  </si>
  <si>
    <r>
      <rPr>
        <sz val="11"/>
        <color theme="1"/>
        <rFont val="Calibri"/>
        <family val="2"/>
      </rPr>
      <t>≤</t>
    </r>
    <r>
      <rPr>
        <sz val="11"/>
        <color theme="1"/>
        <rFont val="Calibri"/>
        <family val="2"/>
        <scheme val="minor"/>
      </rPr>
      <t xml:space="preserve"> 14 dias</t>
    </r>
  </si>
  <si>
    <t>igual a 15 días</t>
  </si>
  <si>
    <r>
      <rPr>
        <sz val="11"/>
        <color theme="1"/>
        <rFont val="Calibri"/>
        <family val="2"/>
      </rPr>
      <t>≥</t>
    </r>
    <r>
      <rPr>
        <sz val="11"/>
        <color theme="1"/>
        <rFont val="Calibri"/>
        <family val="2"/>
        <scheme val="minor"/>
      </rPr>
      <t>16 días</t>
    </r>
  </si>
  <si>
    <t>Satisfactorio ≤ 14 dias ; Medio igual a 15 días ; ≥16 días</t>
  </si>
  <si>
    <t>Orfeo, base de datos Sofcontrol</t>
  </si>
  <si>
    <t>Gustavo Arboleda Delgado - Director Departamento Administrativo de Control Disciplinario Interno</t>
  </si>
  <si>
    <t>Ninguna</t>
  </si>
  <si>
    <t>noviembre</t>
  </si>
  <si>
    <t>diciembre</t>
  </si>
  <si>
    <t xml:space="preserve">  9    vigencia 2018</t>
  </si>
  <si>
    <t>Tiempo de valoracion en el mes fue de 9 dias en valorar la queja  , cumpliento la meta , el maximo tiempo  siendo 14 dias .</t>
  </si>
  <si>
    <t>Tiempo de valoracion en el mes fue de 7 dias en valorar la queja  , cumpliento la meta , el maximo tiempo  siendo 14 dias .</t>
  </si>
  <si>
    <t>Tiempo de valoracion en el mes fue de 12 dias en valorar la queja  , cumpliento la meta , el maximo tiempo  siendo 14 dias .</t>
  </si>
  <si>
    <t>Tiempo de valoracion en el mes fue de 6 dias en valorar la queja  , cumpliento la meta , el maximo tiempo  siendo 14 dias .</t>
  </si>
  <si>
    <t>Se realizaron tres  comites de valoración en el mes de abril.</t>
  </si>
  <si>
    <t xml:space="preserve">Se realizaron tres  comites de valoración en el mes de junio. </t>
  </si>
  <si>
    <t xml:space="preserve">Se realizaron cuatro  comites devaloración  en el mes de mayo. </t>
  </si>
  <si>
    <t xml:space="preserve">Se realizaron cinco  comites de valoración  en el mes de marzo. </t>
  </si>
  <si>
    <t xml:space="preserve">Se llevo a cabo la planeación de la periodicidad de los comités de valoración . Se realizaron tres comites de valoración  en el mes de enero </t>
  </si>
  <si>
    <t xml:space="preserve">Se realizaron tres comites devaloración  en el mes de febrero </t>
  </si>
  <si>
    <t>Vigencia 
(Año del seguimiento)</t>
  </si>
  <si>
    <t xml:space="preserve">Se realizaron cuatro  comites de valoración en el mes de julio. </t>
  </si>
  <si>
    <t xml:space="preserve">Se realizaron cuatro  comites de valoración en el mes de septiembre . </t>
  </si>
  <si>
    <t>Tiempo de valoracion en el mes fue de 11 dias en valorar la queja  , cumpliento la meta , el maximo tiempo  siendo 14 dias .</t>
  </si>
  <si>
    <t xml:space="preserve">Se realizaron tres  comites de valoración en el mes de agosto. </t>
  </si>
  <si>
    <t xml:space="preserve">Se realizaron cuatro  comites de valoración en el mes de octubre . </t>
  </si>
  <si>
    <t>Tiempo de valoracion en el mes fue de 10 dias en valorar la queja  , cumpliento la meta , el maximo tiempo  siendo 14 dias .</t>
  </si>
  <si>
    <t xml:space="preserve">Se realizaron dos  comites de valoración en el mes de Noviembre , debido a que el volumen de las queja  no amerito realizar comites  . </t>
  </si>
  <si>
    <t xml:space="preserve">Se realizarondos  comites de valoración en el mes de diciembre , debido a que el volumen de las queja  no amerito realizar comites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</si>
</sst>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 &quot;€&quot;_-;\-* #,##0.00\ &quot;€&quot;_-;_-* &quot;-&quot;??\ &quot;€&quot;_-;_-@_-"/>
    <numFmt numFmtId="165" formatCode="0.0"/>
  </numFmts>
  <fonts count="22"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0"/>
      <color theme="1"/>
      <name val="Arial"/>
      <family val="2"/>
    </font>
    <font>
      <sz val="11"/>
      <color rgb="FFFF0000"/>
      <name val="Calibri"/>
      <family val="2"/>
      <scheme val="minor"/>
    </font>
    <font>
      <sz val="8"/>
      <color rgb="FFFF0000"/>
      <name val="Calibri"/>
      <family val="2"/>
      <scheme val="minor"/>
    </font>
    <font>
      <sz val="11"/>
      <color theme="1"/>
      <name val="Calibri"/>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s>
  <cellStyleXfs count="13">
    <xf numFmtId="0" fontId="0" fillId="0" borderId="0"/>
    <xf numFmtId="9" fontId="11" fillId="0" borderId="0" applyFont="0" applyFill="0" applyBorder="0" applyAlignment="0" applyProtection="0"/>
    <xf numFmtId="0" fontId="13" fillId="0" borderId="0"/>
    <xf numFmtId="43" fontId="11" fillId="0" borderId="0" applyFont="0" applyFill="0" applyBorder="0" applyAlignment="0" applyProtection="0"/>
    <xf numFmtId="164" fontId="15" fillId="0" borderId="0" applyFont="0" applyFill="0" applyBorder="0" applyAlignment="0" applyProtection="0"/>
    <xf numFmtId="0" fontId="16" fillId="0" borderId="0"/>
    <xf numFmtId="0" fontId="11" fillId="0" borderId="0"/>
    <xf numFmtId="0" fontId="17" fillId="0" borderId="0"/>
    <xf numFmtId="0" fontId="16" fillId="0" borderId="0"/>
    <xf numFmtId="9" fontId="13" fillId="0" borderId="0" applyFont="0" applyFill="0" applyBorder="0" applyAlignment="0" applyProtection="0"/>
    <xf numFmtId="9" fontId="13" fillId="0" borderId="0" applyFill="0" applyBorder="0" applyAlignment="0" applyProtection="0"/>
    <xf numFmtId="9" fontId="15" fillId="0" borderId="0" applyFont="0" applyFill="0" applyBorder="0" applyAlignment="0" applyProtection="0"/>
    <xf numFmtId="43" fontId="11" fillId="0" borderId="0" applyFont="0" applyFill="0" applyBorder="0" applyAlignment="0" applyProtection="0"/>
  </cellStyleXfs>
  <cellXfs count="144">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5" fontId="0" fillId="0" borderId="0" xfId="0" applyNumberFormat="1" applyBorder="1"/>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4" fillId="6" borderId="15" xfId="2" applyFont="1" applyFill="1" applyBorder="1" applyAlignment="1" applyProtection="1">
      <alignment horizontal="center" vertical="center" wrapText="1"/>
      <protection hidden="1"/>
    </xf>
    <xf numFmtId="0" fontId="14" fillId="6" borderId="15" xfId="0" applyFont="1" applyFill="1" applyBorder="1" applyAlignment="1" applyProtection="1">
      <alignment horizontal="center" vertical="center" wrapText="1"/>
      <protection hidden="1"/>
    </xf>
    <xf numFmtId="10" fontId="0" fillId="0" borderId="0" xfId="0" applyNumberFormat="1" applyAlignment="1">
      <alignment vertical="center"/>
    </xf>
    <xf numFmtId="1" fontId="7" fillId="0" borderId="40" xfId="1" applyNumberFormat="1" applyFont="1" applyBorder="1" applyAlignment="1">
      <alignment horizontal="center" vertical="center"/>
    </xf>
    <xf numFmtId="0" fontId="7" fillId="0" borderId="40" xfId="12" applyNumberFormat="1" applyFont="1" applyBorder="1" applyAlignment="1">
      <alignment horizontal="center" vertical="center"/>
    </xf>
    <xf numFmtId="1" fontId="7" fillId="0" borderId="39" xfId="1" applyNumberFormat="1" applyFont="1" applyBorder="1" applyAlignment="1">
      <alignment horizontal="center" vertical="center"/>
    </xf>
    <xf numFmtId="0" fontId="0" fillId="0" borderId="0" xfId="12" applyNumberFormat="1" applyFont="1" applyAlignment="1">
      <alignment horizontal="left" vertical="center"/>
    </xf>
    <xf numFmtId="9" fontId="0" fillId="0" borderId="0" xfId="1" applyNumberFormat="1" applyFont="1" applyAlignment="1">
      <alignment horizontal="left" vertical="center"/>
    </xf>
    <xf numFmtId="43" fontId="0" fillId="0" borderId="0" xfId="12" applyNumberFormat="1" applyFont="1" applyAlignment="1">
      <alignment horizontal="left" vertical="center"/>
    </xf>
    <xf numFmtId="0" fontId="7" fillId="0" borderId="40" xfId="0" applyFont="1" applyBorder="1" applyAlignment="1">
      <alignment horizontal="center" vertical="center" wrapText="1"/>
    </xf>
    <xf numFmtId="0" fontId="19" fillId="0" borderId="0" xfId="0" applyFont="1" applyAlignment="1">
      <alignment vertical="center"/>
    </xf>
    <xf numFmtId="0" fontId="20" fillId="0" borderId="0" xfId="0" applyFont="1" applyAlignment="1">
      <alignment vertical="center" wrapText="1"/>
    </xf>
    <xf numFmtId="3" fontId="0" fillId="0" borderId="0" xfId="0" applyNumberFormat="1" applyBorder="1" applyAlignment="1" applyProtection="1">
      <alignment vertical="center"/>
      <protection hidden="1"/>
    </xf>
    <xf numFmtId="1" fontId="0" fillId="0" borderId="0" xfId="0" applyNumberFormat="1" applyBorder="1" applyAlignment="1" applyProtection="1">
      <alignment vertical="center"/>
      <protection hidden="1"/>
    </xf>
    <xf numFmtId="0" fontId="7" fillId="0" borderId="40" xfId="0" applyFont="1" applyBorder="1" applyAlignment="1">
      <alignment horizontal="left" vertical="center" wrapText="1"/>
    </xf>
    <xf numFmtId="0" fontId="7" fillId="0" borderId="39" xfId="0" applyFont="1" applyBorder="1" applyAlignment="1">
      <alignment horizontal="left" vertical="top" wrapText="1"/>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1" fontId="7" fillId="0" borderId="15" xfId="0" applyNumberFormat="1" applyFont="1" applyBorder="1" applyAlignment="1" applyProtection="1">
      <alignment horizontal="left" vertical="center" wrapText="1"/>
      <protection locked="0"/>
    </xf>
    <xf numFmtId="1" fontId="7"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6" fillId="5" borderId="14" xfId="0" applyFont="1" applyFill="1" applyBorder="1" applyAlignment="1" applyProtection="1">
      <alignmen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7" fillId="0" borderId="15" xfId="0" applyFont="1" applyBorder="1" applyAlignment="1" applyProtection="1">
      <alignment horizontal="left" vertical="center" wrapText="1"/>
      <protection locked="0"/>
    </xf>
    <xf numFmtId="0" fontId="7" fillId="0" borderId="31" xfId="0" applyFont="1" applyBorder="1" applyAlignment="1" applyProtection="1">
      <alignment horizontal="left" vertical="center" wrapText="1"/>
      <protection locked="0"/>
    </xf>
    <xf numFmtId="0" fontId="7" fillId="0" borderId="27"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1" xfId="0" applyFont="1" applyBorder="1" applyAlignment="1" applyProtection="1">
      <alignment horizontal="left" vertical="center" wrapText="1"/>
      <protection locked="0"/>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14"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8" fillId="2" borderId="27" xfId="0" applyFont="1" applyFill="1" applyBorder="1" applyAlignment="1" applyProtection="1">
      <alignment horizontal="center" vertical="center" wrapText="1"/>
    </xf>
    <xf numFmtId="0" fontId="18" fillId="2" borderId="10" xfId="0" applyFont="1" applyFill="1" applyBorder="1" applyAlignment="1" applyProtection="1">
      <alignment horizontal="center" vertical="center" wrapText="1"/>
    </xf>
    <xf numFmtId="0" fontId="18" fillId="2" borderId="28" xfId="0" applyFont="1" applyFill="1" applyBorder="1" applyAlignment="1" applyProtection="1">
      <alignment horizontal="center" vertical="center" wrapText="1"/>
    </xf>
    <xf numFmtId="0" fontId="0" fillId="0" borderId="0" xfId="0" applyAlignment="1">
      <alignment horizontal="center" vertical="center"/>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26">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Seguimiento-2019'!$C$13:$C$24</c:f>
              <c:strCache>
                <c:ptCount val="12"/>
                <c:pt idx="0">
                  <c:v>Enero</c:v>
                </c:pt>
                <c:pt idx="1">
                  <c:v>Febrero</c:v>
                </c:pt>
                <c:pt idx="2">
                  <c:v>Marzo</c:v>
                </c:pt>
                <c:pt idx="3">
                  <c:v>Abril</c:v>
                </c:pt>
                <c:pt idx="4">
                  <c:v>Mayo</c:v>
                </c:pt>
                <c:pt idx="5">
                  <c:v>Junio</c:v>
                </c:pt>
                <c:pt idx="6">
                  <c:v>Julio </c:v>
                </c:pt>
                <c:pt idx="7">
                  <c:v>Agosto</c:v>
                </c:pt>
                <c:pt idx="8">
                  <c:v>Septiembre</c:v>
                </c:pt>
                <c:pt idx="9">
                  <c:v>Octubre</c:v>
                </c:pt>
                <c:pt idx="10">
                  <c:v>noviembre</c:v>
                </c:pt>
                <c:pt idx="11">
                  <c:v>diciembre</c:v>
                </c:pt>
              </c:strCache>
            </c:strRef>
          </c:cat>
          <c:val>
            <c:numRef>
              <c:f>'Ficha T Seguimiento-2019'!$D$13:$D$24</c:f>
              <c:numCache>
                <c:formatCode>General</c:formatCode>
                <c:ptCount val="12"/>
                <c:pt idx="0">
                  <c:v>14</c:v>
                </c:pt>
                <c:pt idx="1">
                  <c:v>14</c:v>
                </c:pt>
                <c:pt idx="2">
                  <c:v>14</c:v>
                </c:pt>
                <c:pt idx="3" formatCode="0">
                  <c:v>14</c:v>
                </c:pt>
                <c:pt idx="4" formatCode="0">
                  <c:v>14</c:v>
                </c:pt>
                <c:pt idx="5" formatCode="0">
                  <c:v>14</c:v>
                </c:pt>
                <c:pt idx="6" formatCode="0">
                  <c:v>14</c:v>
                </c:pt>
                <c:pt idx="7" formatCode="0">
                  <c:v>14</c:v>
                </c:pt>
                <c:pt idx="8" formatCode="0">
                  <c:v>14</c:v>
                </c:pt>
                <c:pt idx="9" formatCode="0">
                  <c:v>14</c:v>
                </c:pt>
                <c:pt idx="10" formatCode="0">
                  <c:v>14</c:v>
                </c:pt>
                <c:pt idx="11" formatCode="0">
                  <c:v>14</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Seguimiento-2019'!$C$13:$C$24</c:f>
              <c:strCache>
                <c:ptCount val="12"/>
                <c:pt idx="0">
                  <c:v>Enero</c:v>
                </c:pt>
                <c:pt idx="1">
                  <c:v>Febrero</c:v>
                </c:pt>
                <c:pt idx="2">
                  <c:v>Marzo</c:v>
                </c:pt>
                <c:pt idx="3">
                  <c:v>Abril</c:v>
                </c:pt>
                <c:pt idx="4">
                  <c:v>Mayo</c:v>
                </c:pt>
                <c:pt idx="5">
                  <c:v>Junio</c:v>
                </c:pt>
                <c:pt idx="6">
                  <c:v>Julio </c:v>
                </c:pt>
                <c:pt idx="7">
                  <c:v>Agosto</c:v>
                </c:pt>
                <c:pt idx="8">
                  <c:v>Septiembre</c:v>
                </c:pt>
                <c:pt idx="9">
                  <c:v>Octubre</c:v>
                </c:pt>
                <c:pt idx="10">
                  <c:v>noviembre</c:v>
                </c:pt>
                <c:pt idx="11">
                  <c:v>diciembre</c:v>
                </c:pt>
              </c:strCache>
            </c:strRef>
          </c:cat>
          <c:val>
            <c:numRef>
              <c:f>'Ficha T Seguimiento-2019'!$G$13:$G$24</c:f>
              <c:numCache>
                <c:formatCode>0</c:formatCode>
                <c:ptCount val="12"/>
                <c:pt idx="0">
                  <c:v>12.121951219512194</c:v>
                </c:pt>
                <c:pt idx="1">
                  <c:v>8.6060606060606055</c:v>
                </c:pt>
                <c:pt idx="2">
                  <c:v>6.907692307692308</c:v>
                </c:pt>
                <c:pt idx="3">
                  <c:v>6.3157894736842106</c:v>
                </c:pt>
                <c:pt idx="4">
                  <c:v>6.1025641025641022</c:v>
                </c:pt>
                <c:pt idx="5">
                  <c:v>9.0141843971631204</c:v>
                </c:pt>
                <c:pt idx="6">
                  <c:v>9.3125</c:v>
                </c:pt>
                <c:pt idx="7">
                  <c:v>8.4166666666666661</c:v>
                </c:pt>
                <c:pt idx="8">
                  <c:v>11.023255813953488</c:v>
                </c:pt>
                <c:pt idx="9">
                  <c:v>10.05813953488372</c:v>
                </c:pt>
                <c:pt idx="10">
                  <c:v>11.6</c:v>
                </c:pt>
                <c:pt idx="11">
                  <c:v>11.285714285714286</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468574680"/>
        <c:axId val="468580952"/>
      </c:barChart>
      <c:catAx>
        <c:axId val="468574680"/>
        <c:scaling>
          <c:orientation val="minMax"/>
        </c:scaling>
        <c:delete val="0"/>
        <c:axPos val="b"/>
        <c:numFmt formatCode="General" sourceLinked="1"/>
        <c:majorTickMark val="none"/>
        <c:minorTickMark val="none"/>
        <c:tickLblPos val="nextTo"/>
        <c:txPr>
          <a:bodyPr/>
          <a:lstStyle/>
          <a:p>
            <a:pPr>
              <a:defRPr sz="1100"/>
            </a:pPr>
            <a:endParaRPr lang="es-CO"/>
          </a:p>
        </c:txPr>
        <c:crossAx val="468580952"/>
        <c:crosses val="autoZero"/>
        <c:auto val="1"/>
        <c:lblAlgn val="ctr"/>
        <c:lblOffset val="100"/>
        <c:noMultiLvlLbl val="0"/>
      </c:catAx>
      <c:valAx>
        <c:axId val="468580952"/>
        <c:scaling>
          <c:orientation val="minMax"/>
        </c:scaling>
        <c:delete val="0"/>
        <c:axPos val="l"/>
        <c:majorGridlines/>
        <c:numFmt formatCode="General" sourceLinked="1"/>
        <c:majorTickMark val="none"/>
        <c:minorTickMark val="none"/>
        <c:tickLblPos val="nextTo"/>
        <c:txPr>
          <a:bodyPr/>
          <a:lstStyle/>
          <a:p>
            <a:pPr>
              <a:defRPr sz="1050"/>
            </a:pPr>
            <a:endParaRPr lang="es-CO"/>
          </a:p>
        </c:txPr>
        <c:crossAx val="468574680"/>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233853" y="176894"/>
          <a:ext cx="9901956" cy="1696508"/>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142875" y="381000"/>
          <a:ext cx="10744200"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7"/>
  <sheetViews>
    <sheetView showGridLines="0" tabSelected="1" topLeftCell="A13" zoomScale="90" zoomScaleNormal="90" workbookViewId="0">
      <selection activeCell="N19" sqref="N19"/>
    </sheetView>
  </sheetViews>
  <sheetFormatPr baseColWidth="10" defaultColWidth="12.28515625" defaultRowHeight="15" x14ac:dyDescent="0.25"/>
  <cols>
    <col min="1" max="1" width="3.42578125" style="1" customWidth="1"/>
    <col min="2" max="2" width="32.42578125" style="1" customWidth="1"/>
    <col min="3" max="3" width="17.7109375" style="1" customWidth="1"/>
    <col min="4" max="4" width="7.140625" style="1" customWidth="1"/>
    <col min="5" max="5" width="7.5703125" style="1" customWidth="1"/>
    <col min="6" max="6" width="15.425781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3.5703125" style="1" customWidth="1"/>
    <col min="14" max="14" width="51.28515625" style="1" customWidth="1"/>
    <col min="15" max="16384" width="12.28515625" style="1"/>
  </cols>
  <sheetData>
    <row r="1" spans="2:13" ht="15.75" thickBot="1" x14ac:dyDescent="0.3"/>
    <row r="2" spans="2:13" x14ac:dyDescent="0.25">
      <c r="B2" s="123"/>
      <c r="C2" s="124"/>
      <c r="D2" s="124"/>
      <c r="E2" s="124"/>
      <c r="F2" s="124"/>
      <c r="G2" s="124"/>
      <c r="H2" s="124"/>
      <c r="I2" s="124"/>
      <c r="J2" s="124"/>
      <c r="K2" s="124"/>
      <c r="L2" s="124"/>
      <c r="M2" s="125"/>
    </row>
    <row r="3" spans="2:13" x14ac:dyDescent="0.25">
      <c r="B3" s="126"/>
      <c r="C3" s="127"/>
      <c r="D3" s="127"/>
      <c r="E3" s="127"/>
      <c r="F3" s="127"/>
      <c r="G3" s="127"/>
      <c r="H3" s="127"/>
      <c r="I3" s="127"/>
      <c r="J3" s="127"/>
      <c r="K3" s="127"/>
      <c r="L3" s="127"/>
      <c r="M3" s="128"/>
    </row>
    <row r="4" spans="2:13" x14ac:dyDescent="0.25">
      <c r="B4" s="126"/>
      <c r="C4" s="127"/>
      <c r="D4" s="127"/>
      <c r="E4" s="127"/>
      <c r="F4" s="127"/>
      <c r="G4" s="127"/>
      <c r="H4" s="127"/>
      <c r="I4" s="127"/>
      <c r="J4" s="127"/>
      <c r="K4" s="127"/>
      <c r="L4" s="127"/>
      <c r="M4" s="128"/>
    </row>
    <row r="5" spans="2:13" x14ac:dyDescent="0.25">
      <c r="B5" s="126"/>
      <c r="C5" s="127"/>
      <c r="D5" s="127"/>
      <c r="E5" s="127"/>
      <c r="F5" s="127"/>
      <c r="G5" s="127"/>
      <c r="H5" s="127"/>
      <c r="I5" s="127"/>
      <c r="J5" s="127"/>
      <c r="K5" s="127"/>
      <c r="L5" s="127"/>
      <c r="M5" s="128"/>
    </row>
    <row r="6" spans="2:13" x14ac:dyDescent="0.25">
      <c r="B6" s="126"/>
      <c r="C6" s="127"/>
      <c r="D6" s="127"/>
      <c r="E6" s="127"/>
      <c r="F6" s="127"/>
      <c r="G6" s="127"/>
      <c r="H6" s="127"/>
      <c r="I6" s="127"/>
      <c r="J6" s="127"/>
      <c r="K6" s="127"/>
      <c r="L6" s="127"/>
      <c r="M6" s="128"/>
    </row>
    <row r="7" spans="2:13" x14ac:dyDescent="0.25">
      <c r="B7" s="126"/>
      <c r="C7" s="127"/>
      <c r="D7" s="127"/>
      <c r="E7" s="127"/>
      <c r="F7" s="127"/>
      <c r="G7" s="127"/>
      <c r="H7" s="127"/>
      <c r="I7" s="127"/>
      <c r="J7" s="127"/>
      <c r="K7" s="127"/>
      <c r="L7" s="127"/>
      <c r="M7" s="128"/>
    </row>
    <row r="8" spans="2:13" x14ac:dyDescent="0.25">
      <c r="B8" s="126"/>
      <c r="C8" s="127"/>
      <c r="D8" s="127"/>
      <c r="E8" s="127"/>
      <c r="F8" s="127"/>
      <c r="G8" s="127"/>
      <c r="H8" s="127"/>
      <c r="I8" s="127"/>
      <c r="J8" s="127"/>
      <c r="K8" s="127"/>
      <c r="L8" s="127"/>
      <c r="M8" s="128"/>
    </row>
    <row r="9" spans="2:13" x14ac:dyDescent="0.25">
      <c r="B9" s="126"/>
      <c r="C9" s="127"/>
      <c r="D9" s="127"/>
      <c r="E9" s="127"/>
      <c r="F9" s="127"/>
      <c r="G9" s="127"/>
      <c r="H9" s="127"/>
      <c r="I9" s="127"/>
      <c r="J9" s="127"/>
      <c r="K9" s="127"/>
      <c r="L9" s="127"/>
      <c r="M9" s="128"/>
    </row>
    <row r="10" spans="2:13" ht="15.75" thickBot="1" x14ac:dyDescent="0.3">
      <c r="B10" s="129"/>
      <c r="C10" s="130"/>
      <c r="D10" s="130"/>
      <c r="E10" s="130"/>
      <c r="F10" s="130"/>
      <c r="G10" s="130"/>
      <c r="H10" s="130"/>
      <c r="I10" s="130"/>
      <c r="J10" s="130"/>
      <c r="K10" s="130"/>
      <c r="L10" s="130"/>
      <c r="M10" s="131"/>
    </row>
    <row r="11" spans="2:13" ht="12.75" customHeight="1" x14ac:dyDescent="0.25">
      <c r="B11" s="2"/>
      <c r="C11" s="3"/>
      <c r="D11" s="3"/>
      <c r="E11" s="3"/>
      <c r="F11" s="4"/>
      <c r="G11" s="3"/>
      <c r="H11" s="3"/>
      <c r="I11" s="3"/>
      <c r="J11" s="3"/>
      <c r="K11" s="3"/>
      <c r="L11" s="3"/>
      <c r="M11" s="5"/>
    </row>
    <row r="12" spans="2:13" ht="23.25" customHeight="1" x14ac:dyDescent="0.25">
      <c r="B12" s="132" t="s">
        <v>0</v>
      </c>
      <c r="C12" s="133"/>
      <c r="D12" s="133"/>
      <c r="E12" s="133"/>
      <c r="F12" s="133"/>
      <c r="G12" s="133"/>
      <c r="H12" s="133"/>
      <c r="I12" s="133"/>
      <c r="J12" s="133"/>
      <c r="K12" s="133"/>
      <c r="L12" s="133"/>
      <c r="M12" s="134"/>
    </row>
    <row r="13" spans="2:13" ht="15.75" customHeight="1" x14ac:dyDescent="0.25">
      <c r="B13" s="6"/>
      <c r="C13" s="7"/>
      <c r="D13" s="8"/>
      <c r="E13" s="8"/>
      <c r="F13" s="7"/>
      <c r="G13" s="7"/>
      <c r="H13" s="7"/>
      <c r="I13" s="8"/>
      <c r="J13" s="8"/>
      <c r="K13" s="7"/>
      <c r="L13" s="7"/>
      <c r="M13" s="9"/>
    </row>
    <row r="14" spans="2:13" ht="12.75" customHeight="1" x14ac:dyDescent="0.25">
      <c r="B14" s="135" t="s">
        <v>1</v>
      </c>
      <c r="C14" s="136"/>
      <c r="D14" s="10"/>
      <c r="E14" s="10"/>
      <c r="F14" s="137" t="s">
        <v>47</v>
      </c>
      <c r="G14" s="137"/>
      <c r="H14" s="137"/>
      <c r="I14" s="10"/>
      <c r="J14" s="10"/>
      <c r="K14" s="137" t="s">
        <v>2</v>
      </c>
      <c r="L14" s="137"/>
      <c r="M14" s="11"/>
    </row>
    <row r="15" spans="2:13" ht="12.75" customHeight="1" x14ac:dyDescent="0.25">
      <c r="B15" s="135"/>
      <c r="C15" s="136"/>
      <c r="D15" s="10"/>
      <c r="E15" s="10"/>
      <c r="F15" s="137"/>
      <c r="G15" s="137"/>
      <c r="H15" s="137"/>
      <c r="I15" s="10"/>
      <c r="J15" s="10"/>
      <c r="K15" s="137"/>
      <c r="L15" s="137"/>
      <c r="M15" s="11"/>
    </row>
    <row r="16" spans="2:13" ht="14.25" customHeight="1" x14ac:dyDescent="0.25">
      <c r="B16" s="12" t="s">
        <v>3</v>
      </c>
      <c r="C16" s="13"/>
      <c r="D16" s="14"/>
      <c r="E16" s="14"/>
      <c r="F16" s="28" t="s">
        <v>42</v>
      </c>
      <c r="G16" s="116" t="s">
        <v>61</v>
      </c>
      <c r="H16" s="116"/>
      <c r="I16" s="14"/>
      <c r="J16" s="10"/>
      <c r="K16" s="117" t="s">
        <v>62</v>
      </c>
      <c r="L16" s="118"/>
      <c r="M16" s="11"/>
    </row>
    <row r="17" spans="2:13" x14ac:dyDescent="0.25">
      <c r="B17" s="12" t="s">
        <v>4</v>
      </c>
      <c r="C17" s="13" t="s">
        <v>56</v>
      </c>
      <c r="D17" s="14"/>
      <c r="E17" s="14"/>
      <c r="F17" s="28" t="s">
        <v>43</v>
      </c>
      <c r="G17" s="116"/>
      <c r="H17" s="116"/>
      <c r="I17" s="14"/>
      <c r="J17" s="10"/>
      <c r="K17" s="119"/>
      <c r="L17" s="120"/>
      <c r="M17" s="11"/>
    </row>
    <row r="18" spans="2:13" x14ac:dyDescent="0.25">
      <c r="B18" s="12" t="s">
        <v>5</v>
      </c>
      <c r="C18" s="13"/>
      <c r="D18" s="14"/>
      <c r="E18" s="14"/>
      <c r="F18" s="28" t="s">
        <v>44</v>
      </c>
      <c r="G18" s="116"/>
      <c r="H18" s="116"/>
      <c r="I18" s="14"/>
      <c r="J18" s="10"/>
      <c r="K18" s="121"/>
      <c r="L18" s="122"/>
      <c r="M18" s="11"/>
    </row>
    <row r="19" spans="2:13" x14ac:dyDescent="0.25">
      <c r="B19" s="12" t="s">
        <v>41</v>
      </c>
      <c r="C19" s="13"/>
      <c r="D19" s="14"/>
      <c r="E19" s="14"/>
      <c r="F19" s="28" t="s">
        <v>40</v>
      </c>
      <c r="G19" s="116"/>
      <c r="H19" s="116"/>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07" t="s">
        <v>6</v>
      </c>
      <c r="C21" s="108"/>
      <c r="D21" s="108"/>
      <c r="E21" s="108"/>
      <c r="F21" s="108"/>
      <c r="G21" s="108"/>
      <c r="H21" s="108"/>
      <c r="I21" s="108"/>
      <c r="J21" s="108"/>
      <c r="K21" s="108"/>
      <c r="L21" s="108"/>
      <c r="M21" s="109"/>
    </row>
    <row r="22" spans="2:13" ht="14.25" customHeight="1" x14ac:dyDescent="0.25">
      <c r="B22" s="110"/>
      <c r="C22" s="111"/>
      <c r="D22" s="111"/>
      <c r="E22" s="111"/>
      <c r="F22" s="111"/>
      <c r="G22" s="111"/>
      <c r="H22" s="111"/>
      <c r="I22" s="111"/>
      <c r="J22" s="111"/>
      <c r="K22" s="111"/>
      <c r="L22" s="111"/>
      <c r="M22" s="112"/>
    </row>
    <row r="23" spans="2:13" ht="32.25" customHeight="1" x14ac:dyDescent="0.25">
      <c r="B23" s="104" t="s">
        <v>51</v>
      </c>
      <c r="C23" s="94" t="s">
        <v>7</v>
      </c>
      <c r="D23" s="95"/>
      <c r="E23" s="95"/>
      <c r="F23" s="96"/>
      <c r="G23" s="113" t="s">
        <v>79</v>
      </c>
      <c r="H23" s="114"/>
      <c r="I23" s="114"/>
      <c r="J23" s="114"/>
      <c r="K23" s="114"/>
      <c r="L23" s="114"/>
      <c r="M23" s="115"/>
    </row>
    <row r="24" spans="2:13" ht="20.100000000000001" customHeight="1" x14ac:dyDescent="0.25">
      <c r="B24" s="105"/>
      <c r="C24" s="94" t="s">
        <v>8</v>
      </c>
      <c r="D24" s="95"/>
      <c r="E24" s="95"/>
      <c r="F24" s="96"/>
      <c r="G24" s="85" t="s">
        <v>57</v>
      </c>
      <c r="H24" s="86"/>
      <c r="I24" s="86"/>
      <c r="J24" s="86"/>
      <c r="K24" s="86"/>
      <c r="L24" s="86"/>
      <c r="M24" s="87"/>
    </row>
    <row r="25" spans="2:13" x14ac:dyDescent="0.25">
      <c r="B25" s="105"/>
      <c r="C25" s="94" t="s">
        <v>9</v>
      </c>
      <c r="D25" s="95"/>
      <c r="E25" s="95"/>
      <c r="F25" s="96"/>
      <c r="G25" s="113" t="s">
        <v>77</v>
      </c>
      <c r="H25" s="114"/>
      <c r="I25" s="114"/>
      <c r="J25" s="114"/>
      <c r="K25" s="114"/>
      <c r="L25" s="114"/>
      <c r="M25" s="115"/>
    </row>
    <row r="26" spans="2:13" ht="20.100000000000001" customHeight="1" x14ac:dyDescent="0.25">
      <c r="B26" s="105"/>
      <c r="C26" s="94" t="s">
        <v>10</v>
      </c>
      <c r="D26" s="95"/>
      <c r="E26" s="95"/>
      <c r="F26" s="96"/>
      <c r="G26" s="85" t="s">
        <v>78</v>
      </c>
      <c r="H26" s="86"/>
      <c r="I26" s="86"/>
      <c r="J26" s="86"/>
      <c r="K26" s="86"/>
      <c r="L26" s="86"/>
      <c r="M26" s="87"/>
    </row>
    <row r="27" spans="2:13" ht="23.25" customHeight="1" x14ac:dyDescent="0.25">
      <c r="B27" s="104" t="s">
        <v>52</v>
      </c>
      <c r="C27" s="94" t="s">
        <v>11</v>
      </c>
      <c r="D27" s="95"/>
      <c r="E27" s="95"/>
      <c r="F27" s="96"/>
      <c r="G27" s="85" t="s">
        <v>89</v>
      </c>
      <c r="H27" s="86"/>
      <c r="I27" s="86"/>
      <c r="J27" s="86"/>
      <c r="K27" s="86"/>
      <c r="L27" s="86"/>
      <c r="M27" s="87"/>
    </row>
    <row r="28" spans="2:13" ht="23.25" customHeight="1" x14ac:dyDescent="0.25">
      <c r="B28" s="105"/>
      <c r="C28" s="94" t="s">
        <v>12</v>
      </c>
      <c r="D28" s="95"/>
      <c r="E28" s="95"/>
      <c r="F28" s="96"/>
      <c r="G28" s="85" t="s">
        <v>60</v>
      </c>
      <c r="H28" s="86"/>
      <c r="I28" s="86"/>
      <c r="J28" s="86"/>
      <c r="K28" s="86"/>
      <c r="L28" s="86"/>
      <c r="M28" s="87"/>
    </row>
    <row r="29" spans="2:13" ht="23.25" customHeight="1" x14ac:dyDescent="0.25">
      <c r="B29" s="105"/>
      <c r="C29" s="94" t="s">
        <v>13</v>
      </c>
      <c r="D29" s="95"/>
      <c r="E29" s="95"/>
      <c r="F29" s="96"/>
      <c r="G29" s="85" t="s">
        <v>80</v>
      </c>
      <c r="H29" s="86"/>
      <c r="I29" s="86"/>
      <c r="J29" s="86"/>
      <c r="K29" s="86"/>
      <c r="L29" s="86"/>
      <c r="M29" s="87"/>
    </row>
    <row r="30" spans="2:13" ht="23.25" customHeight="1" x14ac:dyDescent="0.25">
      <c r="B30" s="106"/>
      <c r="C30" s="94" t="s">
        <v>14</v>
      </c>
      <c r="D30" s="95"/>
      <c r="E30" s="95"/>
      <c r="F30" s="96"/>
      <c r="G30" s="85" t="s">
        <v>80</v>
      </c>
      <c r="H30" s="86"/>
      <c r="I30" s="86"/>
      <c r="J30" s="86"/>
      <c r="K30" s="86"/>
      <c r="L30" s="86"/>
      <c r="M30" s="87"/>
    </row>
    <row r="31" spans="2:13" ht="25.5" customHeight="1" x14ac:dyDescent="0.25">
      <c r="B31" s="82" t="s">
        <v>53</v>
      </c>
      <c r="C31" s="84" t="s">
        <v>15</v>
      </c>
      <c r="D31" s="84"/>
      <c r="E31" s="84"/>
      <c r="F31" s="84"/>
      <c r="G31" s="85" t="s">
        <v>80</v>
      </c>
      <c r="H31" s="86"/>
      <c r="I31" s="86"/>
      <c r="J31" s="86"/>
      <c r="K31" s="86"/>
      <c r="L31" s="86"/>
      <c r="M31" s="87"/>
    </row>
    <row r="32" spans="2:13" ht="21" customHeight="1" x14ac:dyDescent="0.25">
      <c r="B32" s="83"/>
      <c r="C32" s="84" t="s">
        <v>16</v>
      </c>
      <c r="D32" s="84"/>
      <c r="E32" s="84"/>
      <c r="F32" s="84"/>
      <c r="G32" s="85" t="s">
        <v>80</v>
      </c>
      <c r="H32" s="86"/>
      <c r="I32" s="86"/>
      <c r="J32" s="86"/>
      <c r="K32" s="86"/>
      <c r="L32" s="86"/>
      <c r="M32" s="87"/>
    </row>
    <row r="33" spans="1:14" ht="33" customHeight="1" x14ac:dyDescent="0.25">
      <c r="B33" s="83"/>
      <c r="C33" s="88" t="s">
        <v>17</v>
      </c>
      <c r="D33" s="88"/>
      <c r="E33" s="88"/>
      <c r="F33" s="88"/>
      <c r="G33" s="85" t="s">
        <v>80</v>
      </c>
      <c r="H33" s="86"/>
      <c r="I33" s="86"/>
      <c r="J33" s="86"/>
      <c r="K33" s="86"/>
      <c r="L33" s="86"/>
      <c r="M33" s="87"/>
    </row>
    <row r="34" spans="1:14" ht="28.5" customHeight="1" x14ac:dyDescent="0.25">
      <c r="B34" s="19" t="s">
        <v>54</v>
      </c>
      <c r="C34" s="88" t="s">
        <v>7</v>
      </c>
      <c r="D34" s="88"/>
      <c r="E34" s="88"/>
      <c r="F34" s="88"/>
      <c r="G34" s="85" t="s">
        <v>80</v>
      </c>
      <c r="H34" s="86"/>
      <c r="I34" s="86"/>
      <c r="J34" s="86"/>
      <c r="K34" s="86"/>
      <c r="L34" s="86"/>
      <c r="M34" s="87"/>
    </row>
    <row r="35" spans="1:14" s="20" customFormat="1" ht="28.5" customHeight="1" x14ac:dyDescent="0.25">
      <c r="B35" s="97" t="s">
        <v>18</v>
      </c>
      <c r="C35" s="98"/>
      <c r="D35" s="98"/>
      <c r="E35" s="98"/>
      <c r="F35" s="98"/>
      <c r="G35" s="98"/>
      <c r="H35" s="98"/>
      <c r="I35" s="98"/>
      <c r="J35" s="98"/>
      <c r="K35" s="98"/>
      <c r="L35" s="98"/>
      <c r="M35" s="99"/>
    </row>
    <row r="36" spans="1:14" s="20" customFormat="1" ht="24.75" customHeight="1" x14ac:dyDescent="0.25">
      <c r="B36" s="21" t="s">
        <v>19</v>
      </c>
      <c r="C36" s="100" t="s">
        <v>20</v>
      </c>
      <c r="D36" s="100"/>
      <c r="E36" s="100"/>
      <c r="F36" s="100"/>
      <c r="G36" s="100"/>
      <c r="H36" s="100"/>
      <c r="I36" s="100"/>
      <c r="J36" s="100"/>
      <c r="K36" s="100"/>
      <c r="L36" s="100"/>
      <c r="M36" s="101"/>
    </row>
    <row r="37" spans="1:14" ht="29.25" customHeight="1" x14ac:dyDescent="0.25">
      <c r="B37" s="22" t="s">
        <v>21</v>
      </c>
      <c r="C37" s="102" t="s">
        <v>81</v>
      </c>
      <c r="D37" s="102"/>
      <c r="E37" s="102"/>
      <c r="F37" s="102"/>
      <c r="G37" s="102"/>
      <c r="H37" s="102"/>
      <c r="I37" s="102"/>
      <c r="J37" s="102"/>
      <c r="K37" s="102"/>
      <c r="L37" s="102"/>
      <c r="M37" s="103"/>
    </row>
    <row r="38" spans="1:14" ht="29.25" customHeight="1" x14ac:dyDescent="0.25">
      <c r="B38" s="23" t="s">
        <v>22</v>
      </c>
      <c r="C38" s="61" t="s">
        <v>80</v>
      </c>
      <c r="D38" s="62"/>
      <c r="E38" s="62"/>
      <c r="F38" s="62"/>
      <c r="G38" s="62"/>
      <c r="H38" s="62"/>
      <c r="I38" s="62"/>
      <c r="J38" s="62"/>
      <c r="K38" s="62"/>
      <c r="L38" s="62"/>
      <c r="M38" s="63"/>
    </row>
    <row r="39" spans="1:14" ht="128.25" customHeight="1" x14ac:dyDescent="0.25">
      <c r="B39" s="23" t="s">
        <v>86</v>
      </c>
      <c r="C39" s="61" t="s">
        <v>97</v>
      </c>
      <c r="D39" s="62"/>
      <c r="E39" s="62"/>
      <c r="F39" s="62"/>
      <c r="G39" s="62"/>
      <c r="H39" s="62"/>
      <c r="I39" s="62"/>
      <c r="J39" s="62"/>
      <c r="K39" s="62"/>
      <c r="L39" s="62"/>
      <c r="M39" s="63"/>
      <c r="N39" s="55" t="s">
        <v>91</v>
      </c>
    </row>
    <row r="40" spans="1:14" ht="33" customHeight="1" x14ac:dyDescent="0.25">
      <c r="B40" s="24" t="s">
        <v>23</v>
      </c>
      <c r="C40" s="69" t="s">
        <v>63</v>
      </c>
      <c r="D40" s="69"/>
      <c r="E40" s="69"/>
      <c r="F40" s="69"/>
      <c r="G40" s="69"/>
      <c r="H40" s="69"/>
      <c r="I40" s="69"/>
      <c r="J40" s="69"/>
      <c r="K40" s="69"/>
      <c r="L40" s="69"/>
      <c r="M40" s="70"/>
    </row>
    <row r="41" spans="1:14" ht="81" customHeight="1" x14ac:dyDescent="0.25">
      <c r="B41" s="24" t="s">
        <v>24</v>
      </c>
      <c r="C41" s="71" t="s">
        <v>98</v>
      </c>
      <c r="D41" s="72"/>
      <c r="E41" s="72"/>
      <c r="F41" s="72"/>
      <c r="G41" s="72"/>
      <c r="H41" s="72"/>
      <c r="I41" s="72"/>
      <c r="J41" s="72"/>
      <c r="K41" s="72"/>
      <c r="L41" s="72"/>
      <c r="M41" s="73"/>
      <c r="N41" s="55" t="s">
        <v>90</v>
      </c>
    </row>
    <row r="42" spans="1:14" ht="48.75" customHeight="1" x14ac:dyDescent="0.25">
      <c r="B42" s="24" t="s">
        <v>25</v>
      </c>
      <c r="C42" s="91" t="s">
        <v>102</v>
      </c>
      <c r="D42" s="92"/>
      <c r="E42" s="92"/>
      <c r="F42" s="92"/>
      <c r="G42" s="92"/>
      <c r="H42" s="92"/>
      <c r="I42" s="92"/>
      <c r="J42" s="92"/>
      <c r="K42" s="92"/>
      <c r="L42" s="92"/>
      <c r="M42" s="93"/>
      <c r="N42" s="55" t="s">
        <v>95</v>
      </c>
    </row>
    <row r="43" spans="1:14" ht="26.25" customHeight="1" x14ac:dyDescent="0.25">
      <c r="B43" s="25" t="s">
        <v>26</v>
      </c>
      <c r="C43" s="89" t="s">
        <v>96</v>
      </c>
      <c r="D43" s="89"/>
      <c r="E43" s="89"/>
      <c r="F43" s="89"/>
      <c r="G43" s="89"/>
      <c r="H43" s="89"/>
      <c r="I43" s="89"/>
      <c r="J43" s="89"/>
      <c r="K43" s="89"/>
      <c r="L43" s="89"/>
      <c r="M43" s="90"/>
      <c r="N43" s="54" t="s">
        <v>92</v>
      </c>
    </row>
    <row r="44" spans="1:14" ht="26.25" customHeight="1" x14ac:dyDescent="0.25">
      <c r="B44" s="25" t="s">
        <v>27</v>
      </c>
      <c r="C44" s="71" t="s">
        <v>66</v>
      </c>
      <c r="D44" s="72"/>
      <c r="E44" s="72"/>
      <c r="F44" s="72"/>
      <c r="G44" s="72"/>
      <c r="H44" s="72"/>
      <c r="I44" s="72"/>
      <c r="J44" s="72"/>
      <c r="K44" s="72"/>
      <c r="L44" s="72"/>
      <c r="M44" s="73"/>
    </row>
    <row r="45" spans="1:14" ht="23.25" customHeight="1" x14ac:dyDescent="0.25">
      <c r="B45" s="81" t="s">
        <v>28</v>
      </c>
      <c r="C45" s="71" t="s">
        <v>64</v>
      </c>
      <c r="D45" s="72"/>
      <c r="E45" s="72"/>
      <c r="F45" s="72"/>
      <c r="G45" s="72"/>
      <c r="H45" s="72"/>
      <c r="I45" s="72"/>
      <c r="J45" s="72"/>
      <c r="K45" s="72"/>
      <c r="L45" s="72"/>
      <c r="M45" s="73"/>
    </row>
    <row r="46" spans="1:14" ht="23.25" customHeight="1" x14ac:dyDescent="0.25">
      <c r="B46" s="81"/>
      <c r="C46" s="71" t="s">
        <v>65</v>
      </c>
      <c r="D46" s="72"/>
      <c r="E46" s="72"/>
      <c r="F46" s="72"/>
      <c r="G46" s="72"/>
      <c r="H46" s="72"/>
      <c r="I46" s="72"/>
      <c r="J46" s="72"/>
      <c r="K46" s="72"/>
      <c r="L46" s="72"/>
      <c r="M46" s="73"/>
    </row>
    <row r="47" spans="1:14" ht="26.25" customHeight="1" x14ac:dyDescent="0.25">
      <c r="B47" s="25" t="s">
        <v>29</v>
      </c>
      <c r="C47" s="61" t="s">
        <v>80</v>
      </c>
      <c r="D47" s="62"/>
      <c r="E47" s="62"/>
      <c r="F47" s="62"/>
      <c r="G47" s="62"/>
      <c r="H47" s="62"/>
      <c r="I47" s="62"/>
      <c r="J47" s="62"/>
      <c r="K47" s="62"/>
      <c r="L47" s="62"/>
      <c r="M47" s="63"/>
    </row>
    <row r="48" spans="1:14" ht="33" customHeight="1" x14ac:dyDescent="0.25">
      <c r="A48" s="46">
        <v>-0.75800000000000001</v>
      </c>
      <c r="B48" s="25" t="s">
        <v>30</v>
      </c>
      <c r="C48" s="61" t="s">
        <v>80</v>
      </c>
      <c r="D48" s="62"/>
      <c r="E48" s="62"/>
      <c r="F48" s="62"/>
      <c r="G48" s="62"/>
      <c r="H48" s="62"/>
      <c r="I48" s="62"/>
      <c r="J48" s="62"/>
      <c r="K48" s="62"/>
      <c r="L48" s="62"/>
      <c r="M48" s="63"/>
    </row>
    <row r="49" spans="2:14" ht="33" customHeight="1" x14ac:dyDescent="0.25">
      <c r="B49" s="25" t="s">
        <v>31</v>
      </c>
      <c r="C49" s="61" t="s">
        <v>80</v>
      </c>
      <c r="D49" s="62"/>
      <c r="E49" s="62"/>
      <c r="F49" s="62"/>
      <c r="G49" s="62"/>
      <c r="H49" s="62"/>
      <c r="I49" s="62"/>
      <c r="J49" s="62"/>
      <c r="K49" s="62"/>
      <c r="L49" s="62"/>
      <c r="M49" s="63"/>
    </row>
    <row r="50" spans="2:14" ht="27" customHeight="1" x14ac:dyDescent="0.25">
      <c r="B50" s="25" t="s">
        <v>32</v>
      </c>
      <c r="C50" s="64" t="s">
        <v>108</v>
      </c>
      <c r="D50" s="64"/>
      <c r="E50" s="64"/>
      <c r="F50" s="64"/>
      <c r="G50" s="64"/>
      <c r="H50" s="64"/>
      <c r="I50" s="64"/>
      <c r="J50" s="64"/>
      <c r="K50" s="64"/>
      <c r="L50" s="64"/>
      <c r="M50" s="65"/>
      <c r="N50" s="54" t="s">
        <v>93</v>
      </c>
    </row>
    <row r="51" spans="2:14" ht="42.75" customHeight="1" x14ac:dyDescent="0.25">
      <c r="B51" s="25" t="s">
        <v>85</v>
      </c>
      <c r="C51" s="66" t="s">
        <v>58</v>
      </c>
      <c r="D51" s="67"/>
      <c r="E51" s="67"/>
      <c r="F51" s="67"/>
      <c r="G51" s="67"/>
      <c r="H51" s="67"/>
      <c r="I51" s="67"/>
      <c r="J51" s="67"/>
      <c r="K51" s="67"/>
      <c r="L51" s="67"/>
      <c r="M51" s="68"/>
    </row>
    <row r="52" spans="2:14" ht="24" customHeight="1" x14ac:dyDescent="0.25">
      <c r="B52" s="25" t="s">
        <v>34</v>
      </c>
      <c r="C52" s="69" t="s">
        <v>103</v>
      </c>
      <c r="D52" s="69"/>
      <c r="E52" s="69"/>
      <c r="F52" s="69"/>
      <c r="G52" s="69"/>
      <c r="H52" s="69"/>
      <c r="I52" s="69"/>
      <c r="J52" s="69"/>
      <c r="K52" s="69"/>
      <c r="L52" s="69"/>
      <c r="M52" s="70"/>
      <c r="N52" s="54" t="s">
        <v>87</v>
      </c>
    </row>
    <row r="53" spans="2:14" ht="27" customHeight="1" x14ac:dyDescent="0.25">
      <c r="B53" s="25" t="s">
        <v>35</v>
      </c>
      <c r="C53" s="69" t="s">
        <v>104</v>
      </c>
      <c r="D53" s="69"/>
      <c r="E53" s="69"/>
      <c r="F53" s="69"/>
      <c r="G53" s="69"/>
      <c r="H53" s="69"/>
      <c r="I53" s="69"/>
      <c r="J53" s="69"/>
      <c r="K53" s="69"/>
      <c r="L53" s="69"/>
      <c r="M53" s="70"/>
      <c r="N53" s="54" t="s">
        <v>88</v>
      </c>
    </row>
    <row r="54" spans="2:14" ht="27" customHeight="1" x14ac:dyDescent="0.25">
      <c r="B54" s="26" t="s">
        <v>36</v>
      </c>
      <c r="C54" s="71" t="s">
        <v>105</v>
      </c>
      <c r="D54" s="72"/>
      <c r="E54" s="72"/>
      <c r="F54" s="72"/>
      <c r="G54" s="72"/>
      <c r="H54" s="72"/>
      <c r="I54" s="72"/>
      <c r="J54" s="72"/>
      <c r="K54" s="72"/>
      <c r="L54" s="72"/>
      <c r="M54" s="73"/>
      <c r="N54" s="54" t="s">
        <v>94</v>
      </c>
    </row>
    <row r="55" spans="2:14" ht="48" customHeight="1" thickBot="1" x14ac:dyDescent="0.3">
      <c r="B55" s="27" t="s">
        <v>37</v>
      </c>
      <c r="C55" s="74" t="s">
        <v>59</v>
      </c>
      <c r="D55" s="75"/>
      <c r="E55" s="75"/>
      <c r="F55" s="75"/>
      <c r="G55" s="76"/>
      <c r="H55" s="77" t="s">
        <v>38</v>
      </c>
      <c r="I55" s="77"/>
      <c r="J55" s="77"/>
      <c r="K55" s="78"/>
      <c r="L55" s="79"/>
      <c r="M55" s="80"/>
    </row>
    <row r="56" spans="2:14" ht="9" customHeight="1" x14ac:dyDescent="0.25"/>
    <row r="57" spans="2:14" ht="15.75" x14ac:dyDescent="0.25">
      <c r="B57" s="60" t="s">
        <v>39</v>
      </c>
      <c r="C57" s="60"/>
      <c r="D57" s="60"/>
      <c r="E57" s="60"/>
      <c r="F57" s="60"/>
      <c r="G57" s="60"/>
      <c r="H57" s="60"/>
      <c r="I57" s="60"/>
      <c r="J57" s="60"/>
      <c r="K57" s="60"/>
      <c r="L57" s="60"/>
      <c r="M57" s="60"/>
    </row>
  </sheetData>
  <mergeCells count="63">
    <mergeCell ref="B2:M10"/>
    <mergeCell ref="B12:M12"/>
    <mergeCell ref="B14:C15"/>
    <mergeCell ref="F14:H15"/>
    <mergeCell ref="K14:L15"/>
    <mergeCell ref="G19:H19"/>
    <mergeCell ref="G16:H16"/>
    <mergeCell ref="K16:L18"/>
    <mergeCell ref="G17:H17"/>
    <mergeCell ref="G18:H18"/>
    <mergeCell ref="B21:M22"/>
    <mergeCell ref="B23:B26"/>
    <mergeCell ref="C23:F23"/>
    <mergeCell ref="G23:M23"/>
    <mergeCell ref="C28:F28"/>
    <mergeCell ref="G28:M28"/>
    <mergeCell ref="C24:F24"/>
    <mergeCell ref="G24:M24"/>
    <mergeCell ref="C25:F25"/>
    <mergeCell ref="G25:M25"/>
    <mergeCell ref="C26:F26"/>
    <mergeCell ref="G26:M26"/>
    <mergeCell ref="C29:F29"/>
    <mergeCell ref="G29:M29"/>
    <mergeCell ref="C38:M38"/>
    <mergeCell ref="G30:M30"/>
    <mergeCell ref="C30:F30"/>
    <mergeCell ref="C34:F34"/>
    <mergeCell ref="G34:M34"/>
    <mergeCell ref="B35:M35"/>
    <mergeCell ref="C36:M36"/>
    <mergeCell ref="C37:M37"/>
    <mergeCell ref="B27:B30"/>
    <mergeCell ref="C27:F27"/>
    <mergeCell ref="G27:M27"/>
    <mergeCell ref="B45:B46"/>
    <mergeCell ref="C45:M45"/>
    <mergeCell ref="C46:M46"/>
    <mergeCell ref="B31:B33"/>
    <mergeCell ref="C31:F31"/>
    <mergeCell ref="G31:M31"/>
    <mergeCell ref="C32:F32"/>
    <mergeCell ref="G32:M32"/>
    <mergeCell ref="C33:F33"/>
    <mergeCell ref="G33:M33"/>
    <mergeCell ref="C40:M40"/>
    <mergeCell ref="C41:M41"/>
    <mergeCell ref="C43:M43"/>
    <mergeCell ref="C44:M44"/>
    <mergeCell ref="C42:M42"/>
    <mergeCell ref="C39:M39"/>
    <mergeCell ref="B57:M57"/>
    <mergeCell ref="C47:M47"/>
    <mergeCell ref="C48:M48"/>
    <mergeCell ref="C49:M49"/>
    <mergeCell ref="C50:M50"/>
    <mergeCell ref="C51:M51"/>
    <mergeCell ref="C52:M52"/>
    <mergeCell ref="C53:M53"/>
    <mergeCell ref="C54:M54"/>
    <mergeCell ref="C55:G55"/>
    <mergeCell ref="H55:J55"/>
    <mergeCell ref="K55:M55"/>
  </mergeCells>
  <pageMargins left="0.55118110236220497" right="0.393700787" top="0.643700787" bottom="0.48622047200000001" header="0.31496062992126" footer="0.196850393700787"/>
  <pageSetup scale="58"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47"/>
  <sheetViews>
    <sheetView showGridLines="0" topLeftCell="B10" zoomScaleNormal="100" workbookViewId="0">
      <selection activeCell="K22" sqref="K22"/>
    </sheetView>
  </sheetViews>
  <sheetFormatPr baseColWidth="10" defaultColWidth="14.140625" defaultRowHeight="15" x14ac:dyDescent="0.25"/>
  <cols>
    <col min="1" max="1" width="2.140625" customWidth="1"/>
    <col min="2" max="2" width="12.85546875" customWidth="1"/>
    <col min="3" max="3" width="15.85546875" customWidth="1"/>
    <col min="4" max="4" width="11.7109375" customWidth="1"/>
    <col min="5" max="5" width="15.28515625" customWidth="1"/>
    <col min="6" max="6" width="14.42578125" customWidth="1"/>
    <col min="7" max="7" width="10" customWidth="1"/>
    <col min="8" max="8" width="9.42578125" customWidth="1"/>
    <col min="9" max="9" width="7.42578125" customWidth="1"/>
    <col min="10" max="10" width="24.5703125" customWidth="1"/>
    <col min="11" max="11" width="39.4257812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43" t="s">
        <v>55</v>
      </c>
      <c r="N6" s="143"/>
      <c r="O6" s="143"/>
    </row>
    <row r="7" spans="2:15" x14ac:dyDescent="0.25">
      <c r="B7" s="10"/>
      <c r="C7" s="10"/>
      <c r="D7" s="10"/>
      <c r="E7" s="29"/>
      <c r="F7" s="29"/>
      <c r="G7" s="29"/>
      <c r="H7" s="29"/>
      <c r="I7" s="29"/>
      <c r="J7" s="29"/>
      <c r="K7" s="1"/>
      <c r="M7" s="38" t="s">
        <v>82</v>
      </c>
      <c r="N7" t="s">
        <v>99</v>
      </c>
      <c r="O7" s="52"/>
    </row>
    <row r="8" spans="2:15" x14ac:dyDescent="0.25">
      <c r="B8" s="29"/>
      <c r="C8" s="29"/>
      <c r="D8" s="29"/>
      <c r="E8" s="29"/>
      <c r="F8" s="29"/>
      <c r="G8" s="29"/>
      <c r="H8" s="29"/>
      <c r="I8" s="29"/>
      <c r="J8" s="29"/>
      <c r="K8" s="1"/>
      <c r="M8" s="37" t="s">
        <v>83</v>
      </c>
      <c r="N8" t="s">
        <v>100</v>
      </c>
      <c r="O8" s="50"/>
    </row>
    <row r="9" spans="2:15" ht="18.75" customHeight="1" x14ac:dyDescent="0.25">
      <c r="B9" s="29"/>
      <c r="C9" s="29"/>
      <c r="D9" s="29"/>
      <c r="E9" s="29"/>
      <c r="F9" s="29"/>
      <c r="G9" s="29"/>
      <c r="H9" s="29"/>
      <c r="I9" s="29"/>
      <c r="J9" s="29"/>
      <c r="K9" s="1"/>
      <c r="L9" s="30"/>
      <c r="M9" s="39" t="s">
        <v>84</v>
      </c>
      <c r="N9" t="s">
        <v>101</v>
      </c>
      <c r="O9" s="51"/>
    </row>
    <row r="10" spans="2:15" ht="24" customHeight="1" x14ac:dyDescent="0.25">
      <c r="B10" s="139" t="s">
        <v>21</v>
      </c>
      <c r="C10" s="139"/>
      <c r="D10" s="139"/>
      <c r="E10" s="140" t="str">
        <f>'Ficha Técnica Formulación'!C37</f>
        <v>Dias promedio para valorar informes o quejas disciplinarias radicadas</v>
      </c>
      <c r="F10" s="141"/>
      <c r="G10" s="141"/>
      <c r="H10" s="141"/>
      <c r="I10" s="141"/>
      <c r="J10" s="141"/>
      <c r="K10" s="142"/>
      <c r="L10" s="31"/>
    </row>
    <row r="11" spans="2:15" ht="10.5" customHeight="1" x14ac:dyDescent="0.25">
      <c r="L11" s="30"/>
    </row>
    <row r="12" spans="2:15" ht="100.5" customHeight="1" x14ac:dyDescent="0.25">
      <c r="B12" s="44" t="s">
        <v>119</v>
      </c>
      <c r="C12" s="44" t="s">
        <v>33</v>
      </c>
      <c r="D12" s="44" t="s">
        <v>48</v>
      </c>
      <c r="E12" s="45" t="s">
        <v>64</v>
      </c>
      <c r="F12" s="45" t="s">
        <v>65</v>
      </c>
      <c r="G12" s="45" t="s">
        <v>49</v>
      </c>
      <c r="H12" s="138" t="s">
        <v>46</v>
      </c>
      <c r="I12" s="138"/>
      <c r="J12" s="45" t="s">
        <v>45</v>
      </c>
      <c r="K12" s="45" t="s">
        <v>50</v>
      </c>
      <c r="L12" s="30"/>
    </row>
    <row r="13" spans="2:15" ht="85.5" x14ac:dyDescent="0.25">
      <c r="B13" s="47">
        <v>2019</v>
      </c>
      <c r="C13" s="40" t="s">
        <v>67</v>
      </c>
      <c r="D13" s="48">
        <v>14</v>
      </c>
      <c r="E13" s="43">
        <v>497</v>
      </c>
      <c r="F13" s="43">
        <v>41</v>
      </c>
      <c r="G13" s="47">
        <f>IF(E13="","",E13/F13)</f>
        <v>12.121951219512194</v>
      </c>
      <c r="H13" s="41">
        <f>+IF(D13&gt;0,(2-(G13/D13)),"")</f>
        <v>1.1341463414634148</v>
      </c>
      <c r="I13" s="42" t="str">
        <f>IF(H13&lt;$O$9,"Critico",IF(H13&lt;$O$7,"Medio",IF(H13="","","Satisfactorio")))</f>
        <v>Satisfactorio</v>
      </c>
      <c r="J13" s="53" t="s">
        <v>111</v>
      </c>
      <c r="K13" s="58" t="s">
        <v>117</v>
      </c>
      <c r="L13" s="30"/>
    </row>
    <row r="14" spans="2:15" ht="85.5" x14ac:dyDescent="0.25">
      <c r="B14" s="47">
        <v>2019</v>
      </c>
      <c r="C14" s="36" t="s">
        <v>68</v>
      </c>
      <c r="D14" s="48">
        <v>14</v>
      </c>
      <c r="E14" s="35">
        <v>568</v>
      </c>
      <c r="F14" s="35">
        <v>66</v>
      </c>
      <c r="G14" s="49">
        <f>IF(E14="","",E14/F14)</f>
        <v>8.6060606060606055</v>
      </c>
      <c r="H14" s="41">
        <f t="shared" ref="H14:H24" si="0">+IF(D14&gt;0,(2-(G14/D14)),"")</f>
        <v>1.3852813852813854</v>
      </c>
      <c r="I14" s="42" t="str">
        <f t="shared" ref="I14:I24" si="1">IF(H14&lt;$O$9,"Critico",IF(H14&lt;$O$7,"Medio",IF(H14="","","Satisfactorio")))</f>
        <v>Satisfactorio</v>
      </c>
      <c r="J14" s="53" t="s">
        <v>109</v>
      </c>
      <c r="K14" s="59" t="s">
        <v>118</v>
      </c>
      <c r="L14" s="30"/>
    </row>
    <row r="15" spans="2:15" ht="85.5" x14ac:dyDescent="0.25">
      <c r="B15" s="47">
        <v>2019</v>
      </c>
      <c r="C15" s="36" t="s">
        <v>69</v>
      </c>
      <c r="D15" s="48">
        <v>14</v>
      </c>
      <c r="E15" s="35">
        <v>898</v>
      </c>
      <c r="F15" s="35">
        <v>130</v>
      </c>
      <c r="G15" s="49">
        <f>IF(E15="","",E15/F15)</f>
        <v>6.907692307692308</v>
      </c>
      <c r="H15" s="41">
        <f t="shared" si="0"/>
        <v>1.5065934065934066</v>
      </c>
      <c r="I15" s="42" t="str">
        <f t="shared" si="1"/>
        <v>Satisfactorio</v>
      </c>
      <c r="J15" s="53" t="s">
        <v>110</v>
      </c>
      <c r="K15" s="59" t="s">
        <v>116</v>
      </c>
      <c r="L15" s="30"/>
    </row>
    <row r="16" spans="2:15" ht="85.5" x14ac:dyDescent="0.25">
      <c r="B16" s="47">
        <v>2018</v>
      </c>
      <c r="C16" s="36" t="s">
        <v>70</v>
      </c>
      <c r="D16" s="49">
        <v>14</v>
      </c>
      <c r="E16" s="35">
        <v>240</v>
      </c>
      <c r="F16" s="35">
        <v>38</v>
      </c>
      <c r="G16" s="49">
        <f t="shared" ref="G16:G24" si="2">IF(E16="","",E16/F16)</f>
        <v>6.3157894736842106</v>
      </c>
      <c r="H16" s="41">
        <f t="shared" si="0"/>
        <v>1.5488721804511278</v>
      </c>
      <c r="I16" s="42" t="str">
        <f t="shared" si="1"/>
        <v>Satisfactorio</v>
      </c>
      <c r="J16" s="53" t="s">
        <v>112</v>
      </c>
      <c r="K16" s="59" t="s">
        <v>113</v>
      </c>
      <c r="L16" s="30"/>
    </row>
    <row r="17" spans="2:12" ht="85.5" x14ac:dyDescent="0.25">
      <c r="B17" s="47">
        <v>2019</v>
      </c>
      <c r="C17" s="36" t="s">
        <v>71</v>
      </c>
      <c r="D17" s="49">
        <v>14</v>
      </c>
      <c r="E17" s="35">
        <v>238</v>
      </c>
      <c r="F17" s="35">
        <v>39</v>
      </c>
      <c r="G17" s="49">
        <f t="shared" si="2"/>
        <v>6.1025641025641022</v>
      </c>
      <c r="H17" s="41">
        <f t="shared" si="0"/>
        <v>1.5641025641025641</v>
      </c>
      <c r="I17" s="42" t="str">
        <f t="shared" si="1"/>
        <v>Satisfactorio</v>
      </c>
      <c r="J17" s="53" t="s">
        <v>112</v>
      </c>
      <c r="K17" s="59" t="s">
        <v>115</v>
      </c>
      <c r="L17" s="30"/>
    </row>
    <row r="18" spans="2:12" ht="85.5" x14ac:dyDescent="0.25">
      <c r="B18" s="47">
        <v>2019</v>
      </c>
      <c r="C18" s="36" t="s">
        <v>72</v>
      </c>
      <c r="D18" s="49">
        <v>14</v>
      </c>
      <c r="E18" s="35">
        <v>1271</v>
      </c>
      <c r="F18" s="35">
        <v>141</v>
      </c>
      <c r="G18" s="49">
        <f t="shared" si="2"/>
        <v>9.0141843971631204</v>
      </c>
      <c r="H18" s="41">
        <f t="shared" si="0"/>
        <v>1.3561296859169198</v>
      </c>
      <c r="I18" s="42" t="str">
        <f t="shared" si="1"/>
        <v>Satisfactorio</v>
      </c>
      <c r="J18" s="53" t="s">
        <v>109</v>
      </c>
      <c r="K18" s="59" t="s">
        <v>114</v>
      </c>
      <c r="L18" s="30"/>
    </row>
    <row r="19" spans="2:12" ht="85.5" x14ac:dyDescent="0.25">
      <c r="B19" s="47">
        <v>2019</v>
      </c>
      <c r="C19" s="36" t="s">
        <v>73</v>
      </c>
      <c r="D19" s="49">
        <v>14</v>
      </c>
      <c r="E19" s="35">
        <v>298</v>
      </c>
      <c r="F19" s="35">
        <v>32</v>
      </c>
      <c r="G19" s="49">
        <f t="shared" si="2"/>
        <v>9.3125</v>
      </c>
      <c r="H19" s="41">
        <f t="shared" si="0"/>
        <v>1.3348214285714286</v>
      </c>
      <c r="I19" s="42" t="str">
        <f>IF(H19&lt;$O$9,"Critico",IF(H19&lt;$O$7,"Medio",IF(H19="","","Satisfactorio")))</f>
        <v>Satisfactorio</v>
      </c>
      <c r="J19" s="53" t="s">
        <v>109</v>
      </c>
      <c r="K19" s="59" t="s">
        <v>120</v>
      </c>
      <c r="L19" s="30"/>
    </row>
    <row r="20" spans="2:12" ht="85.5" x14ac:dyDescent="0.25">
      <c r="B20" s="47">
        <v>2019</v>
      </c>
      <c r="C20" s="36" t="s">
        <v>74</v>
      </c>
      <c r="D20" s="49">
        <v>14</v>
      </c>
      <c r="E20" s="35">
        <v>707</v>
      </c>
      <c r="F20" s="35">
        <v>84</v>
      </c>
      <c r="G20" s="49">
        <f t="shared" si="2"/>
        <v>8.4166666666666661</v>
      </c>
      <c r="H20" s="41">
        <f t="shared" si="0"/>
        <v>1.3988095238095237</v>
      </c>
      <c r="I20" s="42" t="str">
        <f>IF(H20&lt;$O$9,"Critico",IF(H20&lt;$O$7,"Medio",IF(H20="","","Satisfactorio")))</f>
        <v>Satisfactorio</v>
      </c>
      <c r="J20" s="53" t="s">
        <v>109</v>
      </c>
      <c r="K20" s="59" t="s">
        <v>123</v>
      </c>
      <c r="L20" s="30"/>
    </row>
    <row r="21" spans="2:12" ht="85.5" x14ac:dyDescent="0.25">
      <c r="B21" s="47">
        <v>2019</v>
      </c>
      <c r="C21" s="36" t="s">
        <v>75</v>
      </c>
      <c r="D21" s="49">
        <v>14</v>
      </c>
      <c r="E21" s="35">
        <v>474</v>
      </c>
      <c r="F21" s="35">
        <v>43</v>
      </c>
      <c r="G21" s="49">
        <f t="shared" si="2"/>
        <v>11.023255813953488</v>
      </c>
      <c r="H21" s="41">
        <f t="shared" si="0"/>
        <v>1.212624584717608</v>
      </c>
      <c r="I21" s="42" t="str">
        <f>IF(H21&lt;$O$9,"Critico",IF(H21&lt;$O$7,"Medio",IF(H21="","","Satisfactorio")))</f>
        <v>Satisfactorio</v>
      </c>
      <c r="J21" s="53" t="s">
        <v>122</v>
      </c>
      <c r="K21" s="59" t="s">
        <v>121</v>
      </c>
      <c r="L21" s="30"/>
    </row>
    <row r="22" spans="2:12" ht="85.5" x14ac:dyDescent="0.25">
      <c r="B22" s="47">
        <v>2019</v>
      </c>
      <c r="C22" s="36" t="s">
        <v>76</v>
      </c>
      <c r="D22" s="49">
        <v>14</v>
      </c>
      <c r="E22" s="35">
        <v>865</v>
      </c>
      <c r="F22" s="35">
        <v>86</v>
      </c>
      <c r="G22" s="49">
        <f t="shared" si="2"/>
        <v>10.05813953488372</v>
      </c>
      <c r="H22" s="41">
        <f t="shared" si="0"/>
        <v>1.2815614617940199</v>
      </c>
      <c r="I22" s="42" t="str">
        <f t="shared" si="1"/>
        <v>Satisfactorio</v>
      </c>
      <c r="J22" s="53" t="s">
        <v>125</v>
      </c>
      <c r="K22" s="59" t="s">
        <v>124</v>
      </c>
      <c r="L22" s="30"/>
    </row>
    <row r="23" spans="2:12" ht="85.5" x14ac:dyDescent="0.25">
      <c r="B23" s="47">
        <v>2019</v>
      </c>
      <c r="C23" s="36" t="s">
        <v>106</v>
      </c>
      <c r="D23" s="49">
        <v>14</v>
      </c>
      <c r="E23" s="35">
        <v>290</v>
      </c>
      <c r="F23" s="35">
        <v>25</v>
      </c>
      <c r="G23" s="49">
        <f t="shared" si="2"/>
        <v>11.6</v>
      </c>
      <c r="H23" s="41">
        <f t="shared" si="0"/>
        <v>1.1714285714285715</v>
      </c>
      <c r="I23" s="42" t="str">
        <f t="shared" si="1"/>
        <v>Satisfactorio</v>
      </c>
      <c r="J23" s="53" t="s">
        <v>111</v>
      </c>
      <c r="K23" s="59" t="s">
        <v>126</v>
      </c>
      <c r="L23" s="30"/>
    </row>
    <row r="24" spans="2:12" ht="85.5" x14ac:dyDescent="0.25">
      <c r="B24" s="47">
        <v>2019</v>
      </c>
      <c r="C24" s="36" t="s">
        <v>107</v>
      </c>
      <c r="D24" s="49">
        <v>14</v>
      </c>
      <c r="E24" s="35">
        <v>158</v>
      </c>
      <c r="F24" s="35">
        <v>14</v>
      </c>
      <c r="G24" s="49">
        <f t="shared" si="2"/>
        <v>11.285714285714286</v>
      </c>
      <c r="H24" s="41">
        <f t="shared" si="0"/>
        <v>1.193877551020408</v>
      </c>
      <c r="I24" s="42" t="str">
        <f t="shared" si="1"/>
        <v>Satisfactorio</v>
      </c>
      <c r="J24" s="53" t="s">
        <v>122</v>
      </c>
      <c r="K24" s="59" t="s">
        <v>127</v>
      </c>
      <c r="L24" s="30"/>
    </row>
    <row r="25" spans="2:12" x14ac:dyDescent="0.25">
      <c r="C25" s="32"/>
      <c r="D25" s="32"/>
      <c r="E25" s="56">
        <f>SUM(E13:E24)</f>
        <v>6504</v>
      </c>
      <c r="F25" s="56">
        <f>SUM(F13:F24)</f>
        <v>739</v>
      </c>
      <c r="G25" s="57">
        <f>E25/F25</f>
        <v>8.8010825439783495</v>
      </c>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
    <mergeCell ref="H12:I12"/>
    <mergeCell ref="B10:D10"/>
    <mergeCell ref="E10:K10"/>
    <mergeCell ref="M6:O6"/>
  </mergeCells>
  <conditionalFormatting sqref="H13:H24">
    <cfRule type="cellIs" dxfId="25" priority="65" stopIfTrue="1" operator="between">
      <formula>0.66</formula>
      <formula>0.79</formula>
    </cfRule>
    <cfRule type="cellIs" dxfId="24" priority="66" stopIfTrue="1" operator="lessThan">
      <formula>0.66</formula>
    </cfRule>
    <cfRule type="cellIs" dxfId="23" priority="67" stopIfTrue="1" operator="between">
      <formula>0.8</formula>
      <formula>1</formula>
    </cfRule>
  </conditionalFormatting>
  <conditionalFormatting sqref="H13:H24">
    <cfRule type="expression" dxfId="22" priority="64">
      <formula>ISERROR(H13)</formula>
    </cfRule>
  </conditionalFormatting>
  <conditionalFormatting sqref="H13:H24">
    <cfRule type="cellIs" dxfId="21" priority="61" stopIfTrue="1" operator="between">
      <formula>0.66</formula>
      <formula>0.79</formula>
    </cfRule>
    <cfRule type="cellIs" dxfId="20" priority="62" stopIfTrue="1" operator="lessThan">
      <formula>0.66</formula>
    </cfRule>
    <cfRule type="cellIs" dxfId="19" priority="63" stopIfTrue="1" operator="greaterThanOrEqual">
      <formula>0.8</formula>
    </cfRule>
  </conditionalFormatting>
  <conditionalFormatting sqref="I13:I24">
    <cfRule type="containsText" dxfId="18" priority="20" operator="containsText" text="Critico">
      <formula>NOT(ISERROR(SEARCH("Critico",I13)))</formula>
    </cfRule>
    <cfRule type="containsText" dxfId="17" priority="21" operator="containsText" text="Satisfactorio">
      <formula>NOT(ISERROR(SEARCH("Satisfactorio",I13)))</formula>
    </cfRule>
    <cfRule type="containsText" dxfId="16" priority="22" operator="containsText" text="Medio">
      <formula>NOT(ISERROR(SEARCH("Medio",I13)))</formula>
    </cfRule>
  </conditionalFormatting>
  <conditionalFormatting sqref="B13:D13 C14:D23 B14:B24 D13:D24">
    <cfRule type="containsText" dxfId="15" priority="17" operator="containsText" text="Critico">
      <formula>NOT(ISERROR(SEARCH("Critico",B13)))</formula>
    </cfRule>
    <cfRule type="containsText" dxfId="14" priority="18" operator="containsText" text="Satisfactorio">
      <formula>NOT(ISERROR(SEARCH("Satisfactorio",B13)))</formula>
    </cfRule>
    <cfRule type="containsText" dxfId="13" priority="19" operator="containsText" text="Medio">
      <formula>NOT(ISERROR(SEARCH("Medio",B13)))</formula>
    </cfRule>
  </conditionalFormatting>
  <conditionalFormatting sqref="C24">
    <cfRule type="containsText" dxfId="12" priority="14" operator="containsText" text="Critico">
      <formula>NOT(ISERROR(SEARCH("Critico",C24)))</formula>
    </cfRule>
    <cfRule type="containsText" dxfId="11" priority="15" operator="containsText" text="Satisfactorio">
      <formula>NOT(ISERROR(SEARCH("Satisfactorio",C24)))</formula>
    </cfRule>
    <cfRule type="containsText" dxfId="10" priority="16" operator="containsText" text="Medio">
      <formula>NOT(ISERROR(SEARCH("Medio",C24)))</formula>
    </cfRule>
  </conditionalFormatting>
  <conditionalFormatting sqref="G13:G24">
    <cfRule type="containsText" dxfId="9" priority="11" operator="containsText" text="Critico">
      <formula>NOT(ISERROR(SEARCH("Critico",G13)))</formula>
    </cfRule>
    <cfRule type="containsText" dxfId="8" priority="12" operator="containsText" text="Satisfactorio">
      <formula>NOT(ISERROR(SEARCH("Satisfactorio",G13)))</formula>
    </cfRule>
    <cfRule type="containsText" dxfId="7" priority="13" operator="containsText" text="Medio">
      <formula>NOT(ISERROR(SEARCH("Medio",G13)))</formula>
    </cfRule>
  </conditionalFormatting>
  <conditionalFormatting sqref="I13">
    <cfRule type="cellIs" dxfId="6" priority="7" operator="lessThan">
      <formula>14</formula>
    </cfRule>
  </conditionalFormatting>
  <conditionalFormatting sqref="H13:H24">
    <cfRule type="cellIs" dxfId="5" priority="5" operator="between">
      <formula>0.1</formula>
      <formula>1</formula>
    </cfRule>
    <cfRule type="top10" dxfId="4" priority="6" percent="1" rank="1"/>
  </conditionalFormatting>
  <conditionalFormatting sqref="H16:H24">
    <cfRule type="cellIs" dxfId="3" priority="4" operator="between">
      <formula>0.01</formula>
      <formula>0.09</formula>
    </cfRule>
  </conditionalFormatting>
  <conditionalFormatting sqref="J13:K24">
    <cfRule type="containsText" dxfId="2" priority="1" operator="containsText" text="Critico">
      <formula>NOT(ISERROR(SEARCH("Critico",J13)))</formula>
    </cfRule>
    <cfRule type="containsText" dxfId="1" priority="2" operator="containsText" text="Satisfactorio">
      <formula>NOT(ISERROR(SEARCH("Satisfactorio",J13)))</formula>
    </cfRule>
    <cfRule type="containsText" dxfId="0" priority="3" operator="containsText" text="Medio">
      <formula>NOT(ISERROR(SEARCH("Medio",J13)))</formula>
    </cfRule>
  </conditionalFormatting>
  <pageMargins left="0.70866141732283472" right="7.874015748031496E-2" top="0" bottom="0.27559055118110237" header="0.31496062992125984" footer="0.31496062992125984"/>
  <pageSetup scale="47"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Seguimiento-2019</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cp:lastPrinted>2019-11-26T19:21:10Z</cp:lastPrinted>
  <dcterms:created xsi:type="dcterms:W3CDTF">2017-09-28T15:09:54Z</dcterms:created>
  <dcterms:modified xsi:type="dcterms:W3CDTF">2019-11-27T16:47:32Z</dcterms:modified>
</cp:coreProperties>
</file>