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G:\Mi unidad\ARCHIVOS LEIDY PORTILLA\SEGUIMIENTOS 2019\FICHAS TÉCNICAS INDICADORES\1. PLANEACIÓN ECONÍMICA Y SOCIAL\"/>
    </mc:Choice>
  </mc:AlternateContent>
  <xr:revisionPtr revIDLastSave="0" documentId="13_ncr:1_{20F4988B-583D-4EF9-A2DF-0D0CFE36F8A6}" xr6:coauthVersionLast="36" xr6:coauthVersionMax="36" xr10:uidLastSave="{00000000-0000-0000-0000-000000000000}"/>
  <bookViews>
    <workbookView xWindow="0" yWindow="0" windowWidth="19320" windowHeight="7530" tabRatio="829" activeTab="3" xr2:uid="{00000000-000D-0000-FFFF-FFFF00000000}"/>
  </bookViews>
  <sheets>
    <sheet name="Ficha Técnica Formulación" sheetId="1" r:id="rId1"/>
    <sheet name="Ficha T Seguimiento 2017" sheetId="3" r:id="rId2"/>
    <sheet name="Ficha T Seguimiento 2018" sheetId="4" r:id="rId3"/>
    <sheet name="Ficha T Seguimiento 2019" sheetId="5" r:id="rId4"/>
  </sheets>
  <definedNames>
    <definedName name="_xlnm.Print_Area" localSheetId="0">'Ficha Técnica Formulación'!$B$2:$M$58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I15" i="5"/>
  <c r="H13" i="5" l="1"/>
  <c r="H14" i="5" l="1"/>
  <c r="I14" i="5" s="1"/>
  <c r="J14" i="5" l="1"/>
  <c r="I13" i="5"/>
  <c r="J13" i="5" s="1"/>
  <c r="E10" i="5"/>
  <c r="G16" i="4" l="1"/>
  <c r="H16" i="4" s="1"/>
  <c r="I16" i="4" s="1"/>
  <c r="G15" i="4"/>
  <c r="H15" i="4" s="1"/>
  <c r="I15" i="4" s="1"/>
  <c r="G14" i="4"/>
  <c r="H14" i="4" s="1"/>
  <c r="I14" i="4" s="1"/>
  <c r="G13" i="4"/>
  <c r="H13" i="4" s="1"/>
  <c r="I13" i="4" s="1"/>
  <c r="E10" i="4"/>
  <c r="G16" i="3" l="1"/>
  <c r="G15" i="3"/>
  <c r="G14" i="3"/>
  <c r="G13" i="3"/>
  <c r="H14" i="3" l="1"/>
  <c r="I14" i="3" s="1"/>
  <c r="H15" i="3"/>
  <c r="I15" i="3" s="1"/>
  <c r="H16" i="3"/>
  <c r="I16" i="3" s="1"/>
  <c r="H13" i="3"/>
  <c r="I13" i="3" s="1"/>
  <c r="E10" i="3"/>
</calcChain>
</file>

<file path=xl/sharedStrings.xml><?xml version="1.0" encoding="utf-8"?>
<sst xmlns="http://schemas.openxmlformats.org/spreadsheetml/2006/main" count="206" uniqueCount="121">
  <si>
    <t xml:space="preserve">1. IDENTIFICACIÓN </t>
  </si>
  <si>
    <t>Indicador asociado a:</t>
  </si>
  <si>
    <t>Código del Indicador</t>
  </si>
  <si>
    <t>Plan de desarrollo</t>
  </si>
  <si>
    <t>Procesos</t>
  </si>
  <si>
    <t>Trámites y servicios</t>
  </si>
  <si>
    <t xml:space="preserve">Descripción </t>
  </si>
  <si>
    <t>Nombre y vigencia :</t>
  </si>
  <si>
    <t>Eje:</t>
  </si>
  <si>
    <t xml:space="preserve">Componente: </t>
  </si>
  <si>
    <t>Programa:</t>
  </si>
  <si>
    <t>Macroproceso:</t>
  </si>
  <si>
    <t>Proceso:</t>
  </si>
  <si>
    <t>Subproceso:</t>
  </si>
  <si>
    <t>Procedimiento (Código):</t>
  </si>
  <si>
    <t>Nombre del Tramite o Servicio:</t>
  </si>
  <si>
    <t>Tiempo máximo de respuesta legal:</t>
  </si>
  <si>
    <t>Normatividad que regula el tiempo de respuesta:</t>
  </si>
  <si>
    <t>2. METADATO DEL INDICADOR</t>
  </si>
  <si>
    <t>Componente</t>
  </si>
  <si>
    <t>Descripción</t>
  </si>
  <si>
    <t>Nombre del Indicador</t>
  </si>
  <si>
    <t>Sigla o abreviatura*</t>
  </si>
  <si>
    <t>Objetivo del Indicador</t>
  </si>
  <si>
    <t>Método de Medición</t>
  </si>
  <si>
    <t>Rangos de Cumplimiento</t>
  </si>
  <si>
    <t>Unidad de Medida</t>
  </si>
  <si>
    <t>Formula</t>
  </si>
  <si>
    <t>Definición de Variables de la Formula</t>
  </si>
  <si>
    <t>Valores de Referencia*</t>
  </si>
  <si>
    <t>Desagregación temática*</t>
  </si>
  <si>
    <t>Desagregación geográfica*</t>
  </si>
  <si>
    <t xml:space="preserve">Línea de Base </t>
  </si>
  <si>
    <t>Periodicidad de  medición (Mes/trimestre/Semestre/Año)</t>
  </si>
  <si>
    <t>Fuente de los Datos</t>
  </si>
  <si>
    <t xml:space="preserve">Responsable </t>
  </si>
  <si>
    <t>Observaciones</t>
  </si>
  <si>
    <t>Fecha de elaboración de la Ficha  Técnica</t>
  </si>
  <si>
    <t>Fecha de actualización de la Ficha  Técnica</t>
  </si>
  <si>
    <t>* Si aplica</t>
  </si>
  <si>
    <t>Otro ¿cual?</t>
  </si>
  <si>
    <t>Otro ¿Cuál?</t>
  </si>
  <si>
    <t>Deficiones y conceptos</t>
  </si>
  <si>
    <t>Eficiencia</t>
  </si>
  <si>
    <t>Eficacia</t>
  </si>
  <si>
    <t>Efectividad</t>
  </si>
  <si>
    <t>Vigencia 
(Año del seguiminto)</t>
  </si>
  <si>
    <t>Análisis y Observaciones</t>
  </si>
  <si>
    <t>% de Cumplimiento de la meta</t>
  </si>
  <si>
    <t>Tipo de Indicador</t>
  </si>
  <si>
    <t>Meta según Periodicidad de medición</t>
  </si>
  <si>
    <t>verde</t>
  </si>
  <si>
    <t>amarillo</t>
  </si>
  <si>
    <t>Marzo</t>
  </si>
  <si>
    <t>Junio</t>
  </si>
  <si>
    <t>Septiembre</t>
  </si>
  <si>
    <t>Diciembre</t>
  </si>
  <si>
    <t>Mejora</t>
  </si>
  <si>
    <t>Periodicidad de  medición (Mes/trimestre/Semestre/Anual)</t>
  </si>
  <si>
    <t>Plan de Desarrollo Municipal</t>
  </si>
  <si>
    <t>Modelo de operación por procesos</t>
  </si>
  <si>
    <t>Tramites y Servicios</t>
  </si>
  <si>
    <t>Otro</t>
  </si>
  <si>
    <t>Rojo</t>
  </si>
  <si>
    <t>% Cumplimiento</t>
  </si>
  <si>
    <t xml:space="preserve">&gt; </t>
  </si>
  <si>
    <t xml:space="preserve">entre </t>
  </si>
  <si>
    <t>&lt;</t>
  </si>
  <si>
    <t>X</t>
  </si>
  <si>
    <t>Cali Progresa Contigo 2016 - 2019</t>
  </si>
  <si>
    <t>4501002    Información de calidad para la planificación territorial</t>
  </si>
  <si>
    <t>4501          Gerencia pública basada en resultados y la defensa de lo público</t>
  </si>
  <si>
    <t>45              Cali participativa y bien gobernada</t>
  </si>
  <si>
    <t>Direccionamiento estrategico</t>
  </si>
  <si>
    <t>Planeación economica y social</t>
  </si>
  <si>
    <t>Seguimiento y evaluación de los instrumentos de planificación</t>
  </si>
  <si>
    <t>MEDE01.03.03.18.P01</t>
  </si>
  <si>
    <t>No aplica</t>
  </si>
  <si>
    <t>Entrega oportuna y completa de la información para el seguimiento del Plan de Acción</t>
  </si>
  <si>
    <t>Organismos que cumplen con la entrega oportuna y completa de la información para el seguimiento del Plan de Acción  sobre el total de organismos  por cien (100)</t>
  </si>
  <si>
    <t>Porcentaje</t>
  </si>
  <si>
    <t>V1=Organismos  que cumplen con la entrega oportuna y completa de la información para el seguimiento del Plan de Acción</t>
  </si>
  <si>
    <t>V2= Total de organismos</t>
  </si>
  <si>
    <t>Nota: la V2 considera el total de organismos que tienen codigo de centro gestor</t>
  </si>
  <si>
    <t>66.7%, diciembre de 2016</t>
  </si>
  <si>
    <t>Municipal</t>
  </si>
  <si>
    <t>Departamento de Planeacion Municipal, Subdireccion de Desarrollo Integral, Lider del Proceso Planeacion Economica y Social</t>
  </si>
  <si>
    <t xml:space="preserve">Medir el nivel de entrega oportuna y completa de la información para el seguimiento del Plan de acción  por parte de los  organismos  de la administración central. </t>
  </si>
  <si>
    <t>Bajo &lt;60%; Medio 60%-80%, Alto &gt;80%</t>
  </si>
  <si>
    <t>Mide la eficiencia en la entrega oportuna y completa de la información para el seguimiento del Plan de Acción</t>
  </si>
  <si>
    <t>Organismos con seguimiento al plan de acción: Cuadro 1S Seguimiento a proyectos de inversión;  cuadro  2S, Seguimiento a indicadores de gestión (tramites y servicios).</t>
  </si>
  <si>
    <t>Junio de 2017</t>
  </si>
  <si>
    <t>Resultado = (V1/V2)*100</t>
  </si>
  <si>
    <t>60% y 80%</t>
  </si>
  <si>
    <t>Medio</t>
  </si>
  <si>
    <t>Bajo</t>
  </si>
  <si>
    <t>Alto</t>
  </si>
  <si>
    <t>No entregaron la información o la entregaron incompleta o fuera de tiempo: Hacienda Dagma, Educación, Salud, Bienestar Social, Vivienda, Infraestructura, Desarrollo Económico, Participación Ciudadana, UAESP</t>
  </si>
  <si>
    <t>No entregaron la información o la entregaron incompleta o fuera de tiempo: Dagma, DADII, Participación Ciudadana, UAEGBS, UAESP</t>
  </si>
  <si>
    <t>No entregaron la información o la entregaron incompleta o fuera de tiempo: Gobierno, Control Interno, Bienestar Social, Gestión del Riesgo, Paz y Cultura Ciudadana, Desarrollo Económico y Desarrollo Teritorial y Participación Ciudadana</t>
  </si>
  <si>
    <t>CIRCULAR  No 4132.040.22.2.1020.002228 del 03-11-2017, se solicita a los organismos realizar acciones correctivas y de mejora dado el incumplimiento en la entrega de los informes de seguimiento al Plan de Acción 2017</t>
  </si>
  <si>
    <t>No entregaron la información o la entregaron incompleta o fuera de tiempo: Dagma,Vivienda, Movilidad, Gestión del Riesgo, Desarrollo Económico</t>
  </si>
  <si>
    <t>No entregaron la información o la entregaron incompleta o fuera de tiempo: Gestión Jurídica, Control Interno, Deporte y Recreación, Desarrollo Económico, Turismo</t>
  </si>
  <si>
    <t>Oficio 201841320400006874 del 03-05-2018 a Desarrollo Económico, se solicita tomar correctivos en el seguimiento y reporte de la información dado el incumplimiento en la entrega de los informes de seguimiento al Plan de Acción en forma reiterada</t>
  </si>
  <si>
    <t xml:space="preserve">Se enviaron oficios a Infraestructura, Salud Pública y Control Interno se solicita tomar correctivos en el seguimiento y reporte de la información dado el incumplimiento en la entrega de los informes de seguimiento al Plan de Acción </t>
  </si>
  <si>
    <t>No entregaron la información o la entregaron incompleta o fuera de tiempo: Contratación Pública, Salud Pública, Bienestar Social, Desarrollo Territorial y Particiapación Ciudadana</t>
  </si>
  <si>
    <t>Mejora en la entrega oportuna. Las revisiones que se solicitaron de la información las contestaron a tiempo</t>
  </si>
  <si>
    <t>60% y 79.99%</t>
  </si>
  <si>
    <t xml:space="preserve">&gt;= </t>
  </si>
  <si>
    <t>V1=Organismos  que cumplen con la entrega oportuna de la información para el seguimiento del Plan de Acción</t>
  </si>
  <si>
    <t>V2=Organismos  que cumplen con la entrega completa de la información para el seguimiento del Plan de Acción</t>
  </si>
  <si>
    <t>V3= Total de organismos</t>
  </si>
  <si>
    <t>Promedio [(V1 / V3 )*100, (V2/V3)*100]</t>
  </si>
  <si>
    <t>Resultado: Promedio [(V1 / V3 )*100, (V2/V3)*100]</t>
  </si>
  <si>
    <t>Cambio en la medición del indicador: Mejora en la entrega oportuna. Pero la información la entregan completa (coherencia, pertinencia) solamente 5 organismos</t>
  </si>
  <si>
    <t>Circular  No 4132.040.22.2.1020.001397 del 21-06-2019, se solicita a los organismos realizar acciones correctivas y de mejora que logren subsanar la entrega de información de forma oportuna y confiable</t>
  </si>
  <si>
    <t>Mejora en la entrega completa de la información (coherencia, pertinencia): de 5 a 12 organismos. 2 organismos no respondieron las aclaraciones: Infraestructura (cuadro 2S) y Hacienda (Cuadro 1S)</t>
  </si>
  <si>
    <t>MEDE01.03.18.FT02</t>
  </si>
  <si>
    <t>Semestral</t>
  </si>
  <si>
    <t>Septiembre de 2019</t>
  </si>
  <si>
    <t>Julio -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</si>
</sst>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%"/>
    <numFmt numFmtId="166" formatCode="0.0"/>
    <numFmt numFmtId="16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  <font>
      <sz val="10"/>
      <name val="Trebuchet MS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9" fontId="9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4" fillId="0" borderId="0"/>
    <xf numFmtId="0" fontId="9" fillId="0" borderId="0"/>
    <xf numFmtId="0" fontId="15" fillId="0" borderId="0"/>
    <xf numFmtId="0" fontId="14" fillId="0" borderId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6" fillId="5" borderId="14" xfId="0" applyFont="1" applyFill="1" applyBorder="1" applyAlignment="1" applyProtection="1">
      <alignment horizontal="left" vertical="center" wrapText="1"/>
    </xf>
    <xf numFmtId="0" fontId="6" fillId="5" borderId="14" xfId="0" applyFont="1" applyFill="1" applyBorder="1" applyAlignment="1" applyProtection="1">
      <alignment vertical="center" wrapText="1"/>
    </xf>
    <xf numFmtId="0" fontId="6" fillId="5" borderId="26" xfId="0" applyFont="1" applyFill="1" applyBorder="1" applyAlignment="1" applyProtection="1">
      <alignment vertical="center" wrapText="1"/>
    </xf>
    <xf numFmtId="0" fontId="6" fillId="5" borderId="32" xfId="0" applyFont="1" applyFill="1" applyBorder="1" applyAlignment="1" applyProtection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/>
    <xf numFmtId="166" fontId="0" fillId="0" borderId="0" xfId="0" applyNumberFormat="1" applyBorder="1"/>
    <xf numFmtId="165" fontId="7" fillId="7" borderId="15" xfId="1" applyNumberFormat="1" applyFont="1" applyFill="1" applyBorder="1" applyAlignment="1" applyProtection="1">
      <alignment horizontal="center" vertical="center"/>
      <protection hidden="1"/>
    </xf>
    <xf numFmtId="0" fontId="0" fillId="8" borderId="0" xfId="0" applyFill="1"/>
    <xf numFmtId="0" fontId="0" fillId="10" borderId="0" xfId="0" applyFill="1"/>
    <xf numFmtId="0" fontId="0" fillId="9" borderId="0" xfId="0" applyFill="1"/>
    <xf numFmtId="0" fontId="7" fillId="0" borderId="4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 vertical="center"/>
    </xf>
    <xf numFmtId="0" fontId="16" fillId="7" borderId="41" xfId="0" applyFont="1" applyFill="1" applyBorder="1" applyAlignment="1" applyProtection="1">
      <alignment horizontal="center" vertical="center"/>
      <protection hidden="1"/>
    </xf>
    <xf numFmtId="165" fontId="17" fillId="7" borderId="41" xfId="0" applyNumberFormat="1" applyFont="1" applyFill="1" applyBorder="1" applyAlignment="1" applyProtection="1">
      <alignment horizontal="center" vertical="center"/>
      <protection hidden="1"/>
    </xf>
    <xf numFmtId="0" fontId="17" fillId="7" borderId="41" xfId="0" applyFont="1" applyFill="1" applyBorder="1" applyAlignment="1" applyProtection="1">
      <alignment horizontal="center" vertical="center"/>
      <protection hidden="1"/>
    </xf>
    <xf numFmtId="165" fontId="16" fillId="7" borderId="39" xfId="0" applyNumberFormat="1" applyFont="1" applyFill="1" applyBorder="1" applyAlignment="1" applyProtection="1">
      <alignment horizontal="center" vertical="center"/>
      <protection hidden="1"/>
    </xf>
    <xf numFmtId="0" fontId="16" fillId="7" borderId="39" xfId="0" applyFont="1" applyFill="1" applyBorder="1" applyAlignment="1" applyProtection="1">
      <alignment horizontal="center" vertical="center"/>
      <protection hidden="1"/>
    </xf>
    <xf numFmtId="165" fontId="17" fillId="7" borderId="39" xfId="0" applyNumberFormat="1" applyFont="1" applyFill="1" applyBorder="1" applyAlignment="1" applyProtection="1">
      <alignment horizontal="center" vertical="center"/>
      <protection hidden="1"/>
    </xf>
    <xf numFmtId="0" fontId="17" fillId="7" borderId="39" xfId="0" applyFont="1" applyFill="1" applyBorder="1" applyAlignment="1" applyProtection="1">
      <alignment horizontal="center" vertical="center"/>
      <protection hidden="1"/>
    </xf>
    <xf numFmtId="0" fontId="16" fillId="7" borderId="40" xfId="0" applyFont="1" applyFill="1" applyBorder="1" applyAlignment="1" applyProtection="1">
      <alignment horizontal="center" vertical="center"/>
      <protection hidden="1"/>
    </xf>
    <xf numFmtId="165" fontId="17" fillId="7" borderId="40" xfId="0" applyNumberFormat="1" applyFont="1" applyFill="1" applyBorder="1" applyAlignment="1" applyProtection="1">
      <alignment horizontal="center" vertical="center"/>
      <protection hidden="1"/>
    </xf>
    <xf numFmtId="0" fontId="17" fillId="7" borderId="40" xfId="0" applyFont="1" applyFill="1" applyBorder="1" applyAlignment="1" applyProtection="1">
      <alignment horizontal="center" vertical="center"/>
      <protection hidden="1"/>
    </xf>
    <xf numFmtId="165" fontId="16" fillId="7" borderId="40" xfId="0" applyNumberFormat="1" applyFont="1" applyFill="1" applyBorder="1" applyAlignment="1" applyProtection="1">
      <alignment horizontal="center" vertical="center"/>
      <protection hidden="1"/>
    </xf>
    <xf numFmtId="0" fontId="18" fillId="6" borderId="15" xfId="2" applyFont="1" applyFill="1" applyBorder="1" applyAlignment="1" applyProtection="1">
      <alignment horizontal="center" vertical="center" wrapText="1"/>
      <protection hidden="1"/>
    </xf>
    <xf numFmtId="0" fontId="18" fillId="6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quotePrefix="1" applyAlignment="1">
      <alignment vertical="center"/>
    </xf>
    <xf numFmtId="165" fontId="7" fillId="7" borderId="38" xfId="1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8" fillId="6" borderId="15" xfId="0" applyFont="1" applyFill="1" applyBorder="1" applyAlignment="1" applyProtection="1">
      <alignment horizontal="center" vertical="center" wrapText="1"/>
      <protection hidden="1"/>
    </xf>
    <xf numFmtId="165" fontId="19" fillId="0" borderId="41" xfId="1" applyNumberFormat="1" applyFont="1" applyFill="1" applyBorder="1" applyAlignment="1" applyProtection="1">
      <alignment horizontal="left" vertical="center" wrapText="1"/>
      <protection hidden="1"/>
    </xf>
    <xf numFmtId="165" fontId="16" fillId="0" borderId="41" xfId="1" applyNumberFormat="1" applyFont="1" applyFill="1" applyBorder="1" applyAlignment="1" applyProtection="1">
      <alignment horizontal="left" vertical="center" wrapText="1"/>
      <protection hidden="1"/>
    </xf>
    <xf numFmtId="165" fontId="19" fillId="0" borderId="39" xfId="1" applyNumberFormat="1" applyFont="1" applyFill="1" applyBorder="1" applyAlignment="1" applyProtection="1">
      <alignment horizontal="left" vertical="center" wrapText="1"/>
      <protection hidden="1"/>
    </xf>
    <xf numFmtId="165" fontId="16" fillId="12" borderId="40" xfId="1" applyNumberFormat="1" applyFont="1" applyFill="1" applyBorder="1" applyAlignment="1" applyProtection="1">
      <alignment horizontal="left" vertical="center" wrapText="1"/>
      <protection hidden="1"/>
    </xf>
    <xf numFmtId="0" fontId="18" fillId="6" borderId="15" xfId="0" applyFont="1" applyFill="1" applyBorder="1" applyAlignment="1" applyProtection="1">
      <alignment horizontal="center" vertical="center" wrapText="1"/>
      <protection hidden="1"/>
    </xf>
    <xf numFmtId="0" fontId="18" fillId="6" borderId="15" xfId="0" applyFont="1" applyFill="1" applyBorder="1" applyAlignment="1" applyProtection="1">
      <alignment horizontal="center" vertical="center" wrapText="1"/>
      <protection hidden="1"/>
    </xf>
    <xf numFmtId="0" fontId="0" fillId="0" borderId="15" xfId="0" applyBorder="1" applyAlignment="1">
      <alignment horizontal="center" vertical="center"/>
    </xf>
    <xf numFmtId="0" fontId="5" fillId="5" borderId="26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31" xfId="0" applyNumberFormat="1" applyFont="1" applyBorder="1" applyAlignment="1" applyProtection="1">
      <alignment horizontal="left" vertical="center" wrapText="1"/>
      <protection locked="0"/>
    </xf>
    <xf numFmtId="9" fontId="1" fillId="0" borderId="27" xfId="0" applyNumberFormat="1" applyFont="1" applyBorder="1" applyAlignment="1" applyProtection="1">
      <alignment horizontal="left" vertical="center" wrapText="1"/>
      <protection locked="0"/>
    </xf>
    <xf numFmtId="9" fontId="1" fillId="0" borderId="10" xfId="0" applyNumberFormat="1" applyFont="1" applyBorder="1" applyAlignment="1" applyProtection="1">
      <alignment horizontal="left" vertical="center" wrapText="1"/>
      <protection locked="0"/>
    </xf>
    <xf numFmtId="9" fontId="1" fillId="0" borderId="11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31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49" fontId="1" fillId="0" borderId="33" xfId="0" applyNumberFormat="1" applyFont="1" applyBorder="1" applyAlignment="1" applyProtection="1">
      <alignment horizontal="left" vertical="center" wrapText="1"/>
      <protection locked="0"/>
    </xf>
    <xf numFmtId="49" fontId="1" fillId="0" borderId="34" xfId="0" applyNumberFormat="1" applyFont="1" applyBorder="1" applyAlignment="1" applyProtection="1">
      <alignment horizontal="left" vertical="center" wrapText="1"/>
      <protection locked="0"/>
    </xf>
    <xf numFmtId="49" fontId="1" fillId="0" borderId="35" xfId="0" applyNumberFormat="1" applyFont="1" applyBorder="1" applyAlignment="1" applyProtection="1">
      <alignment horizontal="left" vertical="center" wrapText="1"/>
      <protection locked="0"/>
    </xf>
    <xf numFmtId="0" fontId="6" fillId="5" borderId="36" xfId="0" applyFont="1" applyFill="1" applyBorder="1" applyAlignment="1" applyProtection="1">
      <alignment horizontal="center" vertical="center" wrapText="1"/>
    </xf>
    <xf numFmtId="49" fontId="1" fillId="0" borderId="33" xfId="0" applyNumberFormat="1" applyFont="1" applyBorder="1" applyAlignment="1" applyProtection="1">
      <alignment vertical="center" wrapText="1"/>
      <protection locked="0"/>
    </xf>
    <xf numFmtId="49" fontId="1" fillId="0" borderId="34" xfId="0" applyNumberFormat="1" applyFont="1" applyBorder="1" applyAlignment="1" applyProtection="1">
      <alignment vertical="center" wrapText="1"/>
      <protection locked="0"/>
    </xf>
    <xf numFmtId="49" fontId="1" fillId="0" borderId="37" xfId="0" applyNumberFormat="1" applyFont="1" applyBorder="1" applyAlignment="1" applyProtection="1">
      <alignment vertical="center" wrapText="1"/>
      <protection locked="0"/>
    </xf>
    <xf numFmtId="0" fontId="6" fillId="5" borderId="14" xfId="0" applyFont="1" applyFill="1" applyBorder="1" applyAlignment="1" applyProtection="1">
      <alignment vertical="center" wrapText="1"/>
    </xf>
    <xf numFmtId="0" fontId="1" fillId="0" borderId="27" xfId="0" applyFont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vertical="center" wrapText="1"/>
      <protection locked="0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5" fillId="5" borderId="30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7" fillId="2" borderId="15" xfId="0" applyFont="1" applyFill="1" applyBorder="1" applyAlignment="1" applyProtection="1">
      <alignment horizontal="left" vertical="center"/>
    </xf>
    <xf numFmtId="0" fontId="7" fillId="2" borderId="31" xfId="0" applyFont="1" applyFill="1" applyBorder="1" applyAlignment="1" applyProtection="1">
      <alignment horizontal="left" vertical="center"/>
    </xf>
    <xf numFmtId="167" fontId="7" fillId="2" borderId="15" xfId="12" applyNumberFormat="1" applyFont="1" applyFill="1" applyBorder="1" applyAlignment="1" applyProtection="1">
      <alignment horizontal="left" vertical="center"/>
    </xf>
    <xf numFmtId="167" fontId="7" fillId="2" borderId="31" xfId="12" applyNumberFormat="1" applyFont="1" applyFill="1" applyBorder="1" applyAlignment="1" applyProtection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3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7" fillId="0" borderId="42" xfId="1" applyNumberFormat="1" applyFont="1" applyBorder="1" applyAlignment="1">
      <alignment horizontal="center" vertical="center"/>
    </xf>
    <xf numFmtId="0" fontId="7" fillId="0" borderId="43" xfId="1" applyNumberFormat="1" applyFont="1" applyBorder="1" applyAlignment="1">
      <alignment horizontal="center" vertical="center"/>
    </xf>
    <xf numFmtId="0" fontId="7" fillId="0" borderId="41" xfId="1" applyNumberFormat="1" applyFont="1" applyBorder="1" applyAlignment="1">
      <alignment horizontal="center" vertical="center"/>
    </xf>
    <xf numFmtId="0" fontId="18" fillId="6" borderId="15" xfId="0" applyFont="1" applyFill="1" applyBorder="1" applyAlignment="1" applyProtection="1">
      <alignment horizontal="center" vertical="center" wrapText="1"/>
      <protection hidden="1"/>
    </xf>
    <xf numFmtId="0" fontId="10" fillId="3" borderId="15" xfId="0" applyFont="1" applyFill="1" applyBorder="1" applyAlignment="1">
      <alignment horizontal="left" vertical="center"/>
    </xf>
    <xf numFmtId="0" fontId="11" fillId="2" borderId="27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5" xfId="1" applyNumberFormat="1" applyFont="1" applyBorder="1" applyAlignment="1">
      <alignment horizontal="center" vertical="center"/>
    </xf>
    <xf numFmtId="0" fontId="16" fillId="7" borderId="15" xfId="0" applyFont="1" applyFill="1" applyBorder="1" applyAlignment="1" applyProtection="1">
      <alignment horizontal="center" vertical="center"/>
      <protection hidden="1"/>
    </xf>
    <xf numFmtId="165" fontId="17" fillId="7" borderId="15" xfId="0" applyNumberFormat="1" applyFont="1" applyFill="1" applyBorder="1" applyAlignment="1" applyProtection="1">
      <alignment horizontal="center" vertical="center"/>
      <protection hidden="1"/>
    </xf>
    <xf numFmtId="0" fontId="17" fillId="7" borderId="15" xfId="0" applyFont="1" applyFill="1" applyBorder="1" applyAlignment="1" applyProtection="1">
      <alignment horizontal="center" vertical="center"/>
      <protection hidden="1"/>
    </xf>
    <xf numFmtId="165" fontId="16" fillId="7" borderId="15" xfId="0" applyNumberFormat="1" applyFont="1" applyFill="1" applyBorder="1" applyAlignment="1" applyProtection="1">
      <alignment horizontal="center" vertical="center"/>
      <protection hidden="1"/>
    </xf>
    <xf numFmtId="0" fontId="7" fillId="0" borderId="15" xfId="0" applyFont="1" applyBorder="1" applyAlignment="1">
      <alignment horizontal="center" vertical="center"/>
    </xf>
    <xf numFmtId="165" fontId="19" fillId="0" borderId="15" xfId="1" applyNumberFormat="1" applyFont="1" applyFill="1" applyBorder="1" applyAlignment="1" applyProtection="1">
      <alignment horizontal="left" vertical="center" wrapText="1"/>
      <protection hidden="1"/>
    </xf>
    <xf numFmtId="0" fontId="16" fillId="7" borderId="44" xfId="0" applyFont="1" applyFill="1" applyBorder="1" applyAlignment="1" applyProtection="1">
      <alignment horizontal="center" vertical="center"/>
      <protection hidden="1"/>
    </xf>
    <xf numFmtId="0" fontId="16" fillId="7" borderId="38" xfId="0" applyFont="1" applyFill="1" applyBorder="1" applyAlignment="1" applyProtection="1">
      <alignment horizontal="center" vertical="center"/>
      <protection hidden="1"/>
    </xf>
    <xf numFmtId="165" fontId="17" fillId="7" borderId="44" xfId="0" applyNumberFormat="1" applyFont="1" applyFill="1" applyBorder="1" applyAlignment="1" applyProtection="1">
      <alignment horizontal="center" vertical="center"/>
      <protection hidden="1"/>
    </xf>
    <xf numFmtId="165" fontId="17" fillId="7" borderId="38" xfId="0" applyNumberFormat="1" applyFont="1" applyFill="1" applyBorder="1" applyAlignment="1" applyProtection="1">
      <alignment horizontal="center" vertical="center"/>
      <protection hidden="1"/>
    </xf>
    <xf numFmtId="0" fontId="17" fillId="7" borderId="44" xfId="0" applyFont="1" applyFill="1" applyBorder="1" applyAlignment="1" applyProtection="1">
      <alignment horizontal="center" vertical="center"/>
      <protection hidden="1"/>
    </xf>
    <xf numFmtId="0" fontId="17" fillId="7" borderId="38" xfId="0" applyFont="1" applyFill="1" applyBorder="1" applyAlignment="1" applyProtection="1">
      <alignment horizontal="center" vertical="center"/>
      <protection hidden="1"/>
    </xf>
    <xf numFmtId="165" fontId="16" fillId="7" borderId="44" xfId="0" applyNumberFormat="1" applyFont="1" applyFill="1" applyBorder="1" applyAlignment="1" applyProtection="1">
      <alignment horizontal="center" vertical="center"/>
      <protection hidden="1"/>
    </xf>
    <xf numFmtId="165" fontId="16" fillId="7" borderId="38" xfId="0" applyNumberFormat="1" applyFont="1" applyFill="1" applyBorder="1" applyAlignment="1" applyProtection="1">
      <alignment horizontal="center" vertical="center"/>
      <protection hidden="1"/>
    </xf>
    <xf numFmtId="165" fontId="7" fillId="7" borderId="44" xfId="1" applyNumberFormat="1" applyFont="1" applyFill="1" applyBorder="1" applyAlignment="1" applyProtection="1">
      <alignment horizontal="center" vertical="center"/>
      <protection hidden="1"/>
    </xf>
    <xf numFmtId="165" fontId="7" fillId="7" borderId="38" xfId="1" applyNumberFormat="1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165" fontId="19" fillId="0" borderId="44" xfId="1" applyNumberFormat="1" applyFont="1" applyFill="1" applyBorder="1" applyAlignment="1" applyProtection="1">
      <alignment horizontal="center" vertical="center" wrapText="1"/>
      <protection hidden="1"/>
    </xf>
    <xf numFmtId="165" fontId="19" fillId="0" borderId="38" xfId="1" applyNumberFormat="1" applyFont="1" applyFill="1" applyBorder="1" applyAlignment="1" applyProtection="1">
      <alignment horizontal="center" vertical="center" wrapText="1"/>
      <protection hidden="1"/>
    </xf>
  </cellXfs>
  <cellStyles count="13">
    <cellStyle name="Euro" xfId="4" xr:uid="{00000000-0005-0000-0000-000000000000}"/>
    <cellStyle name="Millares" xfId="12" builtinId="3"/>
    <cellStyle name="Millares 2" xfId="3" xr:uid="{00000000-0005-0000-0000-000002000000}"/>
    <cellStyle name="Normal" xfId="0" builtinId="0"/>
    <cellStyle name="Normal 2" xfId="2" xr:uid="{00000000-0005-0000-0000-000004000000}"/>
    <cellStyle name="Normal 2 2" xfId="5" xr:uid="{00000000-0005-0000-0000-000005000000}"/>
    <cellStyle name="Normal 2 3" xfId="6" xr:uid="{00000000-0005-0000-0000-000006000000}"/>
    <cellStyle name="Normal 2 4" xfId="7" xr:uid="{00000000-0005-0000-0000-000007000000}"/>
    <cellStyle name="Normal 3" xfId="8" xr:uid="{00000000-0005-0000-0000-000008000000}"/>
    <cellStyle name="Porcentaje" xfId="1" builtinId="5"/>
    <cellStyle name="Porcentaje 2" xfId="9" xr:uid="{00000000-0005-0000-0000-00000A000000}"/>
    <cellStyle name="Porcentual 2" xfId="10" xr:uid="{00000000-0005-0000-0000-00000B000000}"/>
    <cellStyle name="Porcentual 2 2" xfId="11" xr:uid="{00000000-0005-0000-0000-00000C000000}"/>
  </cellStyles>
  <dxfs count="266"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Seguimiento indicador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12E-2"/>
          <c:y val="0.16086462676161636"/>
          <c:w val="0.8542015415493881"/>
          <c:h val="0.72380413529237053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 2017'!$C$13:$C$16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'Ficha T Seguimiento 2017'!$D$13:$D$16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 2017'!$C$13:$C$16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'Ficha T Seguimiento 2017'!$G$13:$G$16</c:f>
              <c:numCache>
                <c:formatCode>0.0%</c:formatCode>
                <c:ptCount val="4"/>
                <c:pt idx="0">
                  <c:v>0.69230769230769229</c:v>
                </c:pt>
                <c:pt idx="1">
                  <c:v>0.80769230769230771</c:v>
                </c:pt>
                <c:pt idx="2">
                  <c:v>0.73076923076923073</c:v>
                </c:pt>
                <c:pt idx="3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513536"/>
        <c:axId val="142090240"/>
      </c:barChart>
      <c:catAx>
        <c:axId val="2085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CO" sz="1100"/>
            </a:pPr>
            <a:endParaRPr lang="es-CO"/>
          </a:p>
        </c:txPr>
        <c:crossAx val="142090240"/>
        <c:crosses val="autoZero"/>
        <c:auto val="1"/>
        <c:lblAlgn val="ctr"/>
        <c:lblOffset val="100"/>
        <c:noMultiLvlLbl val="0"/>
      </c:catAx>
      <c:valAx>
        <c:axId val="14209024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lang="es-CO" sz="1050"/>
            </a:pPr>
            <a:endParaRPr lang="es-CO"/>
          </a:p>
        </c:txPr>
        <c:crossAx val="2085135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9768444555290317"/>
          <c:y val="0.25742959705741592"/>
          <c:w val="9.2715478438498367E-2"/>
          <c:h val="0.40383156808727211"/>
        </c:manualLayout>
      </c:layout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Seguimiento indicador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12E-2"/>
          <c:y val="0.16086462676161636"/>
          <c:w val="0.8542015415493881"/>
          <c:h val="0.72380413529237053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 2018'!$C$13:$C$16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'Ficha T Seguimiento 2018'!$D$13:$D$16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 2018'!$C$13:$C$16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'Ficha T Seguimiento 2018'!$G$13:$G$16</c:f>
              <c:numCache>
                <c:formatCode>0.0%</c:formatCode>
                <c:ptCount val="4"/>
                <c:pt idx="0">
                  <c:v>0.80769230769230771</c:v>
                </c:pt>
                <c:pt idx="1">
                  <c:v>0.76923076923076927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3420928"/>
        <c:axId val="142095424"/>
      </c:barChart>
      <c:catAx>
        <c:axId val="1434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CO" sz="1100"/>
            </a:pPr>
            <a:endParaRPr lang="es-CO"/>
          </a:p>
        </c:txPr>
        <c:crossAx val="142095424"/>
        <c:crosses val="autoZero"/>
        <c:auto val="1"/>
        <c:lblAlgn val="ctr"/>
        <c:lblOffset val="100"/>
        <c:noMultiLvlLbl val="0"/>
      </c:catAx>
      <c:valAx>
        <c:axId val="14209542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lang="es-CO" sz="1050"/>
            </a:pPr>
            <a:endParaRPr lang="es-CO"/>
          </a:p>
        </c:txPr>
        <c:crossAx val="14342092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9768444555290317"/>
          <c:y val="0.25742959705741592"/>
          <c:w val="9.2715478438498367E-2"/>
          <c:h val="0.40383156808727211"/>
        </c:manualLayout>
      </c:layout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Seguimiento indicador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12E-2"/>
          <c:y val="0.16086462676161636"/>
          <c:w val="0.8542015415493881"/>
          <c:h val="0.72380413529237053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 2019'!$C$13:$C$16</c:f>
              <c:strCache>
                <c:ptCount val="3"/>
                <c:pt idx="0">
                  <c:v>Marzo</c:v>
                </c:pt>
                <c:pt idx="1">
                  <c:v>Junio</c:v>
                </c:pt>
                <c:pt idx="2">
                  <c:v>Julio - Diciembre</c:v>
                </c:pt>
              </c:strCache>
            </c:strRef>
          </c:cat>
          <c:val>
            <c:numRef>
              <c:f>'Ficha T Seguimiento 2019'!$D$13:$D$16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 2019'!$C$13:$C$16</c:f>
              <c:strCache>
                <c:ptCount val="3"/>
                <c:pt idx="0">
                  <c:v>Marzo</c:v>
                </c:pt>
                <c:pt idx="1">
                  <c:v>Junio</c:v>
                </c:pt>
                <c:pt idx="2">
                  <c:v>Julio - Diciembre</c:v>
                </c:pt>
              </c:strCache>
            </c:strRef>
          </c:cat>
          <c:val>
            <c:numRef>
              <c:f>'Ficha T Seguimiento 2019'!$H$13:$H$16</c:f>
              <c:numCache>
                <c:formatCode>0.0%</c:formatCode>
                <c:ptCount val="4"/>
                <c:pt idx="0">
                  <c:v>0.55769230769230771</c:v>
                </c:pt>
                <c:pt idx="1">
                  <c:v>0.63461538461538458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3613440"/>
        <c:axId val="167956992"/>
      </c:barChart>
      <c:catAx>
        <c:axId val="1436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CO" sz="1100"/>
            </a:pPr>
            <a:endParaRPr lang="es-CO"/>
          </a:p>
        </c:txPr>
        <c:crossAx val="167956992"/>
        <c:crosses val="autoZero"/>
        <c:auto val="1"/>
        <c:lblAlgn val="ctr"/>
        <c:lblOffset val="100"/>
        <c:noMultiLvlLbl val="0"/>
      </c:catAx>
      <c:valAx>
        <c:axId val="1679569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lang="es-CO" sz="1050"/>
            </a:pPr>
            <a:endParaRPr lang="es-CO"/>
          </a:p>
        </c:txPr>
        <c:crossAx val="1436134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9768444555290317"/>
          <c:y val="0.25742959705741592"/>
          <c:w val="9.2715478438498367E-2"/>
          <c:h val="0.40383156808727211"/>
        </c:manualLayout>
      </c:layout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</xdr:colOff>
      <xdr:row>0</xdr:row>
      <xdr:rowOff>176894</xdr:rowOff>
    </xdr:from>
    <xdr:to>
      <xdr:col>12</xdr:col>
      <xdr:colOff>81642</xdr:colOff>
      <xdr:row>9</xdr:row>
      <xdr:rowOff>148319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72495" y="176894"/>
          <a:ext cx="10024722" cy="1695450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16850"/>
              <a:ext cx="2333219" cy="3738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MEDE01.07.01.18.P05.F02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1034" y="390687"/>
              <a:ext cx="1087666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5481" y="390687"/>
              <a:ext cx="1245553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2262" y="579519"/>
              <a:ext cx="1096438" cy="573007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579519"/>
              <a:ext cx="1245553" cy="57300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9902" y="16851"/>
              <a:ext cx="4315578" cy="11338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Y CONTROL </a:t>
              </a:r>
            </a:p>
            <a:p>
              <a:pPr algn="ctr"/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2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 (SISTEDA,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SGC y MECI)</a:t>
              </a:r>
            </a:p>
            <a:p>
              <a:pPr algn="ctr"/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FORMULACIÓN DE INDICADORES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  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715" y="670679"/>
              <a:ext cx="1826472" cy="481847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ESTRATÉGICO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INFORMACIÓN</a:t>
              </a:r>
              <a:r>
                <a:rPr lang="es-CO" sz="700" b="0" i="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 ESTRATÉGICA</a:t>
              </a:r>
              <a:endParaRPr lang="es-CO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00100" y="3069272"/>
            <a:ext cx="910099" cy="515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358588" y="381000"/>
          <a:ext cx="10330143" cy="1300443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rgbClr val="FF0000"/>
                  </a:solidFill>
                  <a:latin typeface="Arial" pitchFamily="34" charset="0"/>
                  <a:ea typeface="+mn-ea"/>
                  <a:cs typeface="Arial" pitchFamily="34" charset="0"/>
                </a:rPr>
                <a:t>31/dic/2017</a:t>
              </a:r>
              <a:endParaRPr lang="es-ES" sz="800" b="0" i="0" strike="noStrike">
                <a:solidFill>
                  <a:srgbClr val="FF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111124</xdr:colOff>
      <xdr:row>17</xdr:row>
      <xdr:rowOff>63500</xdr:rowOff>
    </xdr:from>
    <xdr:to>
      <xdr:col>10</xdr:col>
      <xdr:colOff>1269999</xdr:colOff>
      <xdr:row>37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358588" y="381000"/>
          <a:ext cx="10330143" cy="1300443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rgbClr val="FF0000"/>
                  </a:solidFill>
                  <a:latin typeface="Arial" pitchFamily="34" charset="0"/>
                  <a:ea typeface="+mn-ea"/>
                  <a:cs typeface="Arial" pitchFamily="34" charset="0"/>
                </a:rPr>
                <a:t>31/dic/2017</a:t>
              </a:r>
              <a:endParaRPr lang="es-ES" sz="800" b="0" i="0" strike="noStrike">
                <a:solidFill>
                  <a:srgbClr val="FF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111124</xdr:colOff>
      <xdr:row>17</xdr:row>
      <xdr:rowOff>63500</xdr:rowOff>
    </xdr:from>
    <xdr:to>
      <xdr:col>10</xdr:col>
      <xdr:colOff>1269999</xdr:colOff>
      <xdr:row>37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358588" y="381000"/>
          <a:ext cx="10946466" cy="1300443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111124</xdr:colOff>
      <xdr:row>17</xdr:row>
      <xdr:rowOff>63500</xdr:rowOff>
    </xdr:from>
    <xdr:to>
      <xdr:col>11</xdr:col>
      <xdr:colOff>1269999</xdr:colOff>
      <xdr:row>37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9"/>
  <sheetViews>
    <sheetView showGridLines="0" workbookViewId="0">
      <selection activeCell="N13" sqref="N13"/>
    </sheetView>
  </sheetViews>
  <sheetFormatPr baseColWidth="10" defaultColWidth="12.28515625" defaultRowHeight="15" x14ac:dyDescent="0.25"/>
  <cols>
    <col min="1" max="1" width="5.5703125" style="1" customWidth="1"/>
    <col min="2" max="2" width="32.5703125" style="1" customWidth="1"/>
    <col min="3" max="3" width="17.7109375" style="1" customWidth="1"/>
    <col min="4" max="4" width="7.140625" style="1" customWidth="1"/>
    <col min="5" max="5" width="7.5703125" style="1" customWidth="1"/>
    <col min="6" max="6" width="17.140625" style="1" customWidth="1"/>
    <col min="7" max="7" width="10" style="1" customWidth="1"/>
    <col min="8" max="8" width="8.42578125" style="1" customWidth="1"/>
    <col min="9" max="9" width="7" style="1" customWidth="1"/>
    <col min="10" max="10" width="3.5703125" style="1" customWidth="1"/>
    <col min="11" max="11" width="12.42578125" style="1" customWidth="1"/>
    <col min="12" max="12" width="25.5703125" style="1" customWidth="1"/>
    <col min="13" max="13" width="5.85546875" style="1" customWidth="1"/>
    <col min="14" max="16384" width="12.28515625" style="1"/>
  </cols>
  <sheetData>
    <row r="1" spans="2:13" ht="15.75" thickBot="1" x14ac:dyDescent="0.3"/>
    <row r="2" spans="2:13" x14ac:dyDescent="0.25"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2:13" x14ac:dyDescent="0.25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</row>
    <row r="4" spans="2:13" x14ac:dyDescent="0.25"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</row>
    <row r="5" spans="2:13" x14ac:dyDescent="0.25">
      <c r="B5" s="119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</row>
    <row r="6" spans="2:13" x14ac:dyDescent="0.25">
      <c r="B6" s="11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</row>
    <row r="7" spans="2:13" x14ac:dyDescent="0.25"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</row>
    <row r="8" spans="2:13" x14ac:dyDescent="0.25">
      <c r="B8" s="119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1"/>
    </row>
    <row r="9" spans="2:13" x14ac:dyDescent="0.25">
      <c r="B9" s="119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1"/>
    </row>
    <row r="10" spans="2:13" ht="15.75" thickBot="1" x14ac:dyDescent="0.3">
      <c r="B10" s="122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4"/>
    </row>
    <row r="11" spans="2:13" ht="12.75" customHeight="1" x14ac:dyDescent="0.25">
      <c r="B11" s="2"/>
      <c r="C11" s="3"/>
      <c r="D11" s="3"/>
      <c r="E11" s="3"/>
      <c r="F11" s="4"/>
      <c r="G11" s="3"/>
      <c r="H11" s="3"/>
      <c r="I11" s="3"/>
      <c r="J11" s="3"/>
      <c r="K11" s="3"/>
      <c r="L11" s="3"/>
      <c r="M11" s="5"/>
    </row>
    <row r="12" spans="2:13" ht="23.25" customHeight="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7"/>
    </row>
    <row r="13" spans="2:13" ht="15.75" customHeight="1" x14ac:dyDescent="0.25"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</row>
    <row r="14" spans="2:13" ht="12.75" customHeight="1" x14ac:dyDescent="0.25">
      <c r="B14" s="128" t="s">
        <v>1</v>
      </c>
      <c r="C14" s="129"/>
      <c r="D14" s="10"/>
      <c r="E14" s="10"/>
      <c r="F14" s="130" t="s">
        <v>49</v>
      </c>
      <c r="G14" s="130"/>
      <c r="H14" s="130"/>
      <c r="I14" s="10"/>
      <c r="J14" s="10"/>
      <c r="K14" s="130" t="s">
        <v>2</v>
      </c>
      <c r="L14" s="130"/>
      <c r="M14" s="11"/>
    </row>
    <row r="15" spans="2:13" ht="12.75" customHeight="1" x14ac:dyDescent="0.25">
      <c r="B15" s="128"/>
      <c r="C15" s="129"/>
      <c r="D15" s="10"/>
      <c r="E15" s="10"/>
      <c r="F15" s="130"/>
      <c r="G15" s="130"/>
      <c r="H15" s="130"/>
      <c r="I15" s="10"/>
      <c r="J15" s="10"/>
      <c r="K15" s="130"/>
      <c r="L15" s="130"/>
      <c r="M15" s="11"/>
    </row>
    <row r="16" spans="2:13" ht="14.25" customHeight="1" x14ac:dyDescent="0.25">
      <c r="B16" s="12" t="s">
        <v>3</v>
      </c>
      <c r="C16" s="13" t="s">
        <v>68</v>
      </c>
      <c r="D16" s="14"/>
      <c r="E16" s="14"/>
      <c r="F16" s="28" t="s">
        <v>43</v>
      </c>
      <c r="G16" s="66" t="s">
        <v>68</v>
      </c>
      <c r="H16" s="66"/>
      <c r="I16" s="14"/>
      <c r="J16" s="10"/>
      <c r="K16" s="131" t="s">
        <v>117</v>
      </c>
      <c r="L16" s="132"/>
      <c r="M16" s="11"/>
    </row>
    <row r="17" spans="2:13" x14ac:dyDescent="0.25">
      <c r="B17" s="12" t="s">
        <v>4</v>
      </c>
      <c r="C17" s="13"/>
      <c r="D17" s="14"/>
      <c r="E17" s="14"/>
      <c r="F17" s="28" t="s">
        <v>44</v>
      </c>
      <c r="G17" s="66"/>
      <c r="H17" s="66"/>
      <c r="I17" s="14"/>
      <c r="J17" s="10"/>
      <c r="K17" s="133"/>
      <c r="L17" s="134"/>
      <c r="M17" s="11"/>
    </row>
    <row r="18" spans="2:13" x14ac:dyDescent="0.25">
      <c r="B18" s="12" t="s">
        <v>5</v>
      </c>
      <c r="C18" s="13"/>
      <c r="D18" s="14"/>
      <c r="E18" s="14"/>
      <c r="F18" s="28" t="s">
        <v>45</v>
      </c>
      <c r="G18" s="66"/>
      <c r="H18" s="66"/>
      <c r="I18" s="14"/>
      <c r="J18" s="10"/>
      <c r="K18" s="135"/>
      <c r="L18" s="136"/>
      <c r="M18" s="11"/>
    </row>
    <row r="19" spans="2:13" x14ac:dyDescent="0.25">
      <c r="B19" s="12" t="s">
        <v>41</v>
      </c>
      <c r="C19" s="13"/>
      <c r="D19" s="14"/>
      <c r="E19" s="14"/>
      <c r="F19" s="28" t="s">
        <v>40</v>
      </c>
      <c r="G19" s="66"/>
      <c r="H19" s="66"/>
      <c r="I19" s="10"/>
      <c r="J19" s="16"/>
      <c r="K19" s="16"/>
      <c r="L19" s="16"/>
      <c r="M19" s="11"/>
    </row>
    <row r="20" spans="2:13" ht="10.5" customHeight="1" x14ac:dyDescent="0.25">
      <c r="B20" s="17"/>
      <c r="C20" s="18"/>
      <c r="D20" s="10"/>
      <c r="E20" s="10"/>
      <c r="F20" s="10"/>
      <c r="G20" s="10"/>
      <c r="H20" s="15"/>
      <c r="I20" s="10"/>
      <c r="J20" s="16"/>
      <c r="K20" s="16"/>
      <c r="L20" s="16"/>
      <c r="M20" s="11"/>
    </row>
    <row r="21" spans="2:13" ht="17.25" customHeight="1" x14ac:dyDescent="0.25">
      <c r="B21" s="137" t="s">
        <v>6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9"/>
    </row>
    <row r="22" spans="2:13" ht="14.25" customHeight="1" x14ac:dyDescent="0.25"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2"/>
    </row>
    <row r="23" spans="2:13" ht="21" customHeight="1" x14ac:dyDescent="0.25">
      <c r="B23" s="67" t="s">
        <v>59</v>
      </c>
      <c r="C23" s="106" t="s">
        <v>7</v>
      </c>
      <c r="D23" s="107"/>
      <c r="E23" s="107"/>
      <c r="F23" s="108"/>
      <c r="G23" s="95" t="s">
        <v>69</v>
      </c>
      <c r="H23" s="96"/>
      <c r="I23" s="96"/>
      <c r="J23" s="96"/>
      <c r="K23" s="96"/>
      <c r="L23" s="96"/>
      <c r="M23" s="97"/>
    </row>
    <row r="24" spans="2:13" ht="20.100000000000001" customHeight="1" x14ac:dyDescent="0.25">
      <c r="B24" s="68"/>
      <c r="C24" s="106" t="s">
        <v>8</v>
      </c>
      <c r="D24" s="107"/>
      <c r="E24" s="107"/>
      <c r="F24" s="108"/>
      <c r="G24" s="95" t="s">
        <v>72</v>
      </c>
      <c r="H24" s="96"/>
      <c r="I24" s="96"/>
      <c r="J24" s="96"/>
      <c r="K24" s="96"/>
      <c r="L24" s="96"/>
      <c r="M24" s="97"/>
    </row>
    <row r="25" spans="2:13" ht="20.100000000000001" customHeight="1" x14ac:dyDescent="0.25">
      <c r="B25" s="68"/>
      <c r="C25" s="106" t="s">
        <v>9</v>
      </c>
      <c r="D25" s="107"/>
      <c r="E25" s="107"/>
      <c r="F25" s="108"/>
      <c r="G25" s="95" t="s">
        <v>71</v>
      </c>
      <c r="H25" s="96"/>
      <c r="I25" s="96"/>
      <c r="J25" s="96"/>
      <c r="K25" s="96"/>
      <c r="L25" s="96"/>
      <c r="M25" s="97"/>
    </row>
    <row r="26" spans="2:13" ht="20.100000000000001" customHeight="1" x14ac:dyDescent="0.25">
      <c r="B26" s="68"/>
      <c r="C26" s="106" t="s">
        <v>10</v>
      </c>
      <c r="D26" s="107"/>
      <c r="E26" s="107"/>
      <c r="F26" s="108"/>
      <c r="G26" s="95" t="s">
        <v>70</v>
      </c>
      <c r="H26" s="96"/>
      <c r="I26" s="96"/>
      <c r="J26" s="96"/>
      <c r="K26" s="96"/>
      <c r="L26" s="96"/>
      <c r="M26" s="97"/>
    </row>
    <row r="27" spans="2:13" ht="23.25" customHeight="1" x14ac:dyDescent="0.25">
      <c r="B27" s="67" t="s">
        <v>60</v>
      </c>
      <c r="C27" s="106" t="s">
        <v>11</v>
      </c>
      <c r="D27" s="107"/>
      <c r="E27" s="107"/>
      <c r="F27" s="108"/>
      <c r="G27" s="95" t="s">
        <v>73</v>
      </c>
      <c r="H27" s="96"/>
      <c r="I27" s="96"/>
      <c r="J27" s="96"/>
      <c r="K27" s="96"/>
      <c r="L27" s="96"/>
      <c r="M27" s="97"/>
    </row>
    <row r="28" spans="2:13" ht="23.25" customHeight="1" x14ac:dyDescent="0.25">
      <c r="B28" s="68"/>
      <c r="C28" s="106" t="s">
        <v>12</v>
      </c>
      <c r="D28" s="107"/>
      <c r="E28" s="107"/>
      <c r="F28" s="108"/>
      <c r="G28" s="95" t="s">
        <v>74</v>
      </c>
      <c r="H28" s="96"/>
      <c r="I28" s="96"/>
      <c r="J28" s="96"/>
      <c r="K28" s="96"/>
      <c r="L28" s="96"/>
      <c r="M28" s="97"/>
    </row>
    <row r="29" spans="2:13" ht="23.25" customHeight="1" x14ac:dyDescent="0.25">
      <c r="B29" s="68"/>
      <c r="C29" s="106" t="s">
        <v>13</v>
      </c>
      <c r="D29" s="107"/>
      <c r="E29" s="107"/>
      <c r="F29" s="108"/>
      <c r="G29" s="95" t="s">
        <v>75</v>
      </c>
      <c r="H29" s="96"/>
      <c r="I29" s="96"/>
      <c r="J29" s="96"/>
      <c r="K29" s="96"/>
      <c r="L29" s="96"/>
      <c r="M29" s="97"/>
    </row>
    <row r="30" spans="2:13" ht="23.25" customHeight="1" x14ac:dyDescent="0.25">
      <c r="B30" s="69"/>
      <c r="C30" s="106" t="s">
        <v>14</v>
      </c>
      <c r="D30" s="107"/>
      <c r="E30" s="107"/>
      <c r="F30" s="108"/>
      <c r="G30" s="95" t="s">
        <v>76</v>
      </c>
      <c r="H30" s="96"/>
      <c r="I30" s="96"/>
      <c r="J30" s="96"/>
      <c r="K30" s="96"/>
      <c r="L30" s="96"/>
      <c r="M30" s="97"/>
    </row>
    <row r="31" spans="2:13" ht="25.5" customHeight="1" x14ac:dyDescent="0.25">
      <c r="B31" s="98" t="s">
        <v>61</v>
      </c>
      <c r="C31" s="100" t="s">
        <v>15</v>
      </c>
      <c r="D31" s="100"/>
      <c r="E31" s="100"/>
      <c r="F31" s="100"/>
      <c r="G31" s="101" t="s">
        <v>77</v>
      </c>
      <c r="H31" s="101"/>
      <c r="I31" s="101"/>
      <c r="J31" s="101"/>
      <c r="K31" s="101"/>
      <c r="L31" s="101"/>
      <c r="M31" s="102"/>
    </row>
    <row r="32" spans="2:13" ht="21" customHeight="1" x14ac:dyDescent="0.25">
      <c r="B32" s="99"/>
      <c r="C32" s="100" t="s">
        <v>16</v>
      </c>
      <c r="D32" s="100"/>
      <c r="E32" s="100"/>
      <c r="F32" s="100"/>
      <c r="G32" s="103" t="s">
        <v>77</v>
      </c>
      <c r="H32" s="103"/>
      <c r="I32" s="103"/>
      <c r="J32" s="103"/>
      <c r="K32" s="103"/>
      <c r="L32" s="103"/>
      <c r="M32" s="104"/>
    </row>
    <row r="33" spans="2:13" ht="33" customHeight="1" x14ac:dyDescent="0.25">
      <c r="B33" s="99"/>
      <c r="C33" s="105" t="s">
        <v>17</v>
      </c>
      <c r="D33" s="105"/>
      <c r="E33" s="105"/>
      <c r="F33" s="105"/>
      <c r="G33" s="101" t="s">
        <v>77</v>
      </c>
      <c r="H33" s="101"/>
      <c r="I33" s="101"/>
      <c r="J33" s="101"/>
      <c r="K33" s="101"/>
      <c r="L33" s="101"/>
      <c r="M33" s="102"/>
    </row>
    <row r="34" spans="2:13" ht="28.5" customHeight="1" x14ac:dyDescent="0.25">
      <c r="B34" s="19" t="s">
        <v>62</v>
      </c>
      <c r="C34" s="105" t="s">
        <v>7</v>
      </c>
      <c r="D34" s="105"/>
      <c r="E34" s="105"/>
      <c r="F34" s="105"/>
      <c r="G34" s="101" t="s">
        <v>77</v>
      </c>
      <c r="H34" s="101"/>
      <c r="I34" s="101"/>
      <c r="J34" s="101"/>
      <c r="K34" s="101"/>
      <c r="L34" s="101"/>
      <c r="M34" s="102"/>
    </row>
    <row r="35" spans="2:13" s="20" customFormat="1" ht="28.5" customHeight="1" x14ac:dyDescent="0.25">
      <c r="B35" s="109" t="s">
        <v>18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1"/>
    </row>
    <row r="36" spans="2:13" s="20" customFormat="1" ht="24.75" customHeight="1" x14ac:dyDescent="0.25">
      <c r="B36" s="21" t="s">
        <v>19</v>
      </c>
      <c r="C36" s="112" t="s">
        <v>20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3"/>
    </row>
    <row r="37" spans="2:13" ht="29.25" customHeight="1" x14ac:dyDescent="0.25">
      <c r="B37" s="22" t="s">
        <v>21</v>
      </c>
      <c r="C37" s="114" t="s">
        <v>78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5"/>
    </row>
    <row r="38" spans="2:13" ht="29.25" customHeight="1" x14ac:dyDescent="0.25">
      <c r="B38" s="23" t="s">
        <v>22</v>
      </c>
      <c r="C38" s="71" t="s">
        <v>77</v>
      </c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2:13" ht="29.25" customHeight="1" x14ac:dyDescent="0.25">
      <c r="B39" s="23" t="s">
        <v>42</v>
      </c>
      <c r="C39" s="71" t="s">
        <v>89</v>
      </c>
      <c r="D39" s="72"/>
      <c r="E39" s="72"/>
      <c r="F39" s="72"/>
      <c r="G39" s="72"/>
      <c r="H39" s="72"/>
      <c r="I39" s="72"/>
      <c r="J39" s="72"/>
      <c r="K39" s="72"/>
      <c r="L39" s="72"/>
      <c r="M39" s="73"/>
    </row>
    <row r="40" spans="2:13" ht="33" customHeight="1" x14ac:dyDescent="0.25">
      <c r="B40" s="24" t="s">
        <v>23</v>
      </c>
      <c r="C40" s="79" t="s">
        <v>87</v>
      </c>
      <c r="D40" s="79"/>
      <c r="E40" s="79"/>
      <c r="F40" s="79"/>
      <c r="G40" s="79"/>
      <c r="H40" s="79"/>
      <c r="I40" s="79"/>
      <c r="J40" s="79"/>
      <c r="K40" s="79"/>
      <c r="L40" s="79"/>
      <c r="M40" s="80"/>
    </row>
    <row r="41" spans="2:13" ht="29.25" customHeight="1" x14ac:dyDescent="0.25">
      <c r="B41" s="24" t="s">
        <v>24</v>
      </c>
      <c r="C41" s="71" t="s">
        <v>79</v>
      </c>
      <c r="D41" s="72"/>
      <c r="E41" s="72"/>
      <c r="F41" s="72"/>
      <c r="G41" s="72"/>
      <c r="H41" s="72"/>
      <c r="I41" s="72"/>
      <c r="J41" s="72"/>
      <c r="K41" s="72"/>
      <c r="L41" s="72"/>
      <c r="M41" s="73"/>
    </row>
    <row r="42" spans="2:13" ht="21.75" customHeight="1" x14ac:dyDescent="0.25">
      <c r="B42" s="24" t="s">
        <v>25</v>
      </c>
      <c r="C42" s="92" t="s">
        <v>88</v>
      </c>
      <c r="D42" s="93"/>
      <c r="E42" s="93"/>
      <c r="F42" s="93"/>
      <c r="G42" s="93"/>
      <c r="H42" s="93"/>
      <c r="I42" s="93"/>
      <c r="J42" s="93"/>
      <c r="K42" s="93"/>
      <c r="L42" s="93"/>
      <c r="M42" s="94"/>
    </row>
    <row r="43" spans="2:13" ht="26.25" customHeight="1" x14ac:dyDescent="0.25">
      <c r="B43" s="25" t="s">
        <v>26</v>
      </c>
      <c r="C43" s="79" t="s">
        <v>80</v>
      </c>
      <c r="D43" s="79"/>
      <c r="E43" s="79"/>
      <c r="F43" s="79"/>
      <c r="G43" s="79"/>
      <c r="H43" s="79"/>
      <c r="I43" s="79"/>
      <c r="J43" s="79"/>
      <c r="K43" s="79"/>
      <c r="L43" s="79"/>
      <c r="M43" s="80"/>
    </row>
    <row r="44" spans="2:13" ht="26.25" customHeight="1" x14ac:dyDescent="0.25">
      <c r="B44" s="25" t="s">
        <v>27</v>
      </c>
      <c r="C44" s="81" t="s">
        <v>112</v>
      </c>
      <c r="D44" s="82"/>
      <c r="E44" s="82"/>
      <c r="F44" s="82"/>
      <c r="G44" s="82"/>
      <c r="H44" s="82"/>
      <c r="I44" s="82"/>
      <c r="J44" s="82"/>
      <c r="K44" s="82"/>
      <c r="L44" s="82"/>
      <c r="M44" s="83"/>
    </row>
    <row r="45" spans="2:13" ht="23.25" customHeight="1" x14ac:dyDescent="0.25">
      <c r="B45" s="91" t="s">
        <v>28</v>
      </c>
      <c r="C45" s="81" t="s">
        <v>109</v>
      </c>
      <c r="D45" s="82"/>
      <c r="E45" s="82"/>
      <c r="F45" s="82"/>
      <c r="G45" s="82"/>
      <c r="H45" s="82"/>
      <c r="I45" s="82"/>
      <c r="J45" s="82"/>
      <c r="K45" s="82"/>
      <c r="L45" s="82"/>
      <c r="M45" s="83"/>
    </row>
    <row r="46" spans="2:13" ht="23.25" customHeight="1" x14ac:dyDescent="0.25">
      <c r="B46" s="91"/>
      <c r="C46" s="81" t="s">
        <v>110</v>
      </c>
      <c r="D46" s="82"/>
      <c r="E46" s="82"/>
      <c r="F46" s="82"/>
      <c r="G46" s="82"/>
      <c r="H46" s="82"/>
      <c r="I46" s="82"/>
      <c r="J46" s="82"/>
      <c r="K46" s="82"/>
      <c r="L46" s="82"/>
      <c r="M46" s="83"/>
    </row>
    <row r="47" spans="2:13" ht="23.25" customHeight="1" x14ac:dyDescent="0.25">
      <c r="B47" s="91"/>
      <c r="C47" s="81" t="s">
        <v>111</v>
      </c>
      <c r="D47" s="82"/>
      <c r="E47" s="82"/>
      <c r="F47" s="82"/>
      <c r="G47" s="82"/>
      <c r="H47" s="82"/>
      <c r="I47" s="82"/>
      <c r="J47" s="82"/>
      <c r="K47" s="82"/>
      <c r="L47" s="82"/>
      <c r="M47" s="83"/>
    </row>
    <row r="48" spans="2:13" ht="25.5" customHeight="1" x14ac:dyDescent="0.25">
      <c r="B48" s="91"/>
      <c r="C48" s="81" t="s">
        <v>83</v>
      </c>
      <c r="D48" s="82"/>
      <c r="E48" s="82"/>
      <c r="F48" s="82"/>
      <c r="G48" s="82"/>
      <c r="H48" s="82"/>
      <c r="I48" s="82"/>
      <c r="J48" s="82"/>
      <c r="K48" s="82"/>
      <c r="L48" s="82"/>
      <c r="M48" s="83"/>
    </row>
    <row r="49" spans="2:13" ht="26.25" customHeight="1" x14ac:dyDescent="0.25">
      <c r="B49" s="25" t="s">
        <v>29</v>
      </c>
      <c r="C49" s="71" t="s">
        <v>77</v>
      </c>
      <c r="D49" s="72"/>
      <c r="E49" s="72"/>
      <c r="F49" s="72"/>
      <c r="G49" s="72"/>
      <c r="H49" s="72"/>
      <c r="I49" s="72"/>
      <c r="J49" s="72"/>
      <c r="K49" s="72"/>
      <c r="L49" s="72"/>
      <c r="M49" s="73"/>
    </row>
    <row r="50" spans="2:13" ht="33" customHeight="1" x14ac:dyDescent="0.25">
      <c r="B50" s="25" t="s">
        <v>30</v>
      </c>
      <c r="C50" s="71" t="s">
        <v>77</v>
      </c>
      <c r="D50" s="72"/>
      <c r="E50" s="72"/>
      <c r="F50" s="72"/>
      <c r="G50" s="72"/>
      <c r="H50" s="72"/>
      <c r="I50" s="72"/>
      <c r="J50" s="72"/>
      <c r="K50" s="72"/>
      <c r="L50" s="72"/>
      <c r="M50" s="73"/>
    </row>
    <row r="51" spans="2:13" ht="33" customHeight="1" x14ac:dyDescent="0.25">
      <c r="B51" s="25" t="s">
        <v>31</v>
      </c>
      <c r="C51" s="71" t="s">
        <v>85</v>
      </c>
      <c r="D51" s="72"/>
      <c r="E51" s="72"/>
      <c r="F51" s="72"/>
      <c r="G51" s="72"/>
      <c r="H51" s="72"/>
      <c r="I51" s="72"/>
      <c r="J51" s="72"/>
      <c r="K51" s="72"/>
      <c r="L51" s="72"/>
      <c r="M51" s="73"/>
    </row>
    <row r="52" spans="2:13" ht="27" customHeight="1" x14ac:dyDescent="0.25">
      <c r="B52" s="25" t="s">
        <v>32</v>
      </c>
      <c r="C52" s="74" t="s">
        <v>84</v>
      </c>
      <c r="D52" s="74"/>
      <c r="E52" s="74"/>
      <c r="F52" s="74"/>
      <c r="G52" s="74"/>
      <c r="H52" s="74"/>
      <c r="I52" s="74"/>
      <c r="J52" s="74"/>
      <c r="K52" s="74"/>
      <c r="L52" s="74"/>
      <c r="M52" s="75"/>
    </row>
    <row r="53" spans="2:13" ht="42.75" customHeight="1" x14ac:dyDescent="0.25">
      <c r="B53" s="25" t="s">
        <v>58</v>
      </c>
      <c r="C53" s="76" t="s">
        <v>118</v>
      </c>
      <c r="D53" s="77"/>
      <c r="E53" s="77"/>
      <c r="F53" s="77"/>
      <c r="G53" s="77"/>
      <c r="H53" s="77"/>
      <c r="I53" s="77"/>
      <c r="J53" s="77"/>
      <c r="K53" s="77"/>
      <c r="L53" s="77"/>
      <c r="M53" s="78"/>
    </row>
    <row r="54" spans="2:13" ht="31.5" customHeight="1" x14ac:dyDescent="0.25">
      <c r="B54" s="25" t="s">
        <v>34</v>
      </c>
      <c r="C54" s="79" t="s">
        <v>90</v>
      </c>
      <c r="D54" s="79"/>
      <c r="E54" s="79"/>
      <c r="F54" s="79"/>
      <c r="G54" s="79"/>
      <c r="H54" s="79"/>
      <c r="I54" s="79"/>
      <c r="J54" s="79"/>
      <c r="K54" s="79"/>
      <c r="L54" s="79"/>
      <c r="M54" s="80"/>
    </row>
    <row r="55" spans="2:13" ht="27" customHeight="1" x14ac:dyDescent="0.25">
      <c r="B55" s="25" t="s">
        <v>35</v>
      </c>
      <c r="C55" s="79" t="s">
        <v>86</v>
      </c>
      <c r="D55" s="79"/>
      <c r="E55" s="79"/>
      <c r="F55" s="79"/>
      <c r="G55" s="79"/>
      <c r="H55" s="79"/>
      <c r="I55" s="79"/>
      <c r="J55" s="79"/>
      <c r="K55" s="79"/>
      <c r="L55" s="79"/>
      <c r="M55" s="80"/>
    </row>
    <row r="56" spans="2:13" ht="27" customHeight="1" x14ac:dyDescent="0.25">
      <c r="B56" s="26" t="s">
        <v>36</v>
      </c>
      <c r="C56" s="81" t="s">
        <v>77</v>
      </c>
      <c r="D56" s="82"/>
      <c r="E56" s="82"/>
      <c r="F56" s="82"/>
      <c r="G56" s="82"/>
      <c r="H56" s="82"/>
      <c r="I56" s="82"/>
      <c r="J56" s="82"/>
      <c r="K56" s="82"/>
      <c r="L56" s="82"/>
      <c r="M56" s="83"/>
    </row>
    <row r="57" spans="2:13" ht="48" customHeight="1" thickBot="1" x14ac:dyDescent="0.3">
      <c r="B57" s="27" t="s">
        <v>37</v>
      </c>
      <c r="C57" s="84" t="s">
        <v>91</v>
      </c>
      <c r="D57" s="85"/>
      <c r="E57" s="85"/>
      <c r="F57" s="85"/>
      <c r="G57" s="86"/>
      <c r="H57" s="87" t="s">
        <v>38</v>
      </c>
      <c r="I57" s="87"/>
      <c r="J57" s="87"/>
      <c r="K57" s="88" t="s">
        <v>119</v>
      </c>
      <c r="L57" s="89"/>
      <c r="M57" s="90"/>
    </row>
    <row r="58" spans="2:13" ht="9" customHeight="1" x14ac:dyDescent="0.25"/>
    <row r="59" spans="2:13" ht="15.75" x14ac:dyDescent="0.25">
      <c r="B59" s="70" t="s">
        <v>39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</row>
  </sheetData>
  <mergeCells count="65">
    <mergeCell ref="C39:M39"/>
    <mergeCell ref="G16:H16"/>
    <mergeCell ref="K16:L18"/>
    <mergeCell ref="G17:H17"/>
    <mergeCell ref="G18:H18"/>
    <mergeCell ref="B21:M22"/>
    <mergeCell ref="B23:B26"/>
    <mergeCell ref="C23:F23"/>
    <mergeCell ref="G23:M23"/>
    <mergeCell ref="C24:F24"/>
    <mergeCell ref="G24:M24"/>
    <mergeCell ref="C25:F25"/>
    <mergeCell ref="G25:M25"/>
    <mergeCell ref="C26:F26"/>
    <mergeCell ref="G26:M26"/>
    <mergeCell ref="C27:F27"/>
    <mergeCell ref="B2:M10"/>
    <mergeCell ref="B12:M12"/>
    <mergeCell ref="B14:C15"/>
    <mergeCell ref="F14:H15"/>
    <mergeCell ref="K14:L15"/>
    <mergeCell ref="G27:M27"/>
    <mergeCell ref="C28:F28"/>
    <mergeCell ref="G28:M28"/>
    <mergeCell ref="C29:F29"/>
    <mergeCell ref="G29:M29"/>
    <mergeCell ref="C42:M42"/>
    <mergeCell ref="C38:M38"/>
    <mergeCell ref="G30:M30"/>
    <mergeCell ref="B31:B33"/>
    <mergeCell ref="C31:F31"/>
    <mergeCell ref="G31:M31"/>
    <mergeCell ref="C32:F32"/>
    <mergeCell ref="G32:M32"/>
    <mergeCell ref="C33:F33"/>
    <mergeCell ref="G33:M33"/>
    <mergeCell ref="C30:F30"/>
    <mergeCell ref="C34:F34"/>
    <mergeCell ref="G34:M34"/>
    <mergeCell ref="B35:M35"/>
    <mergeCell ref="C36:M36"/>
    <mergeCell ref="C37:M37"/>
    <mergeCell ref="C43:M43"/>
    <mergeCell ref="C44:M44"/>
    <mergeCell ref="B45:B48"/>
    <mergeCell ref="C45:M45"/>
    <mergeCell ref="C46:M46"/>
    <mergeCell ref="C48:M48"/>
    <mergeCell ref="C47:M47"/>
    <mergeCell ref="G19:H19"/>
    <mergeCell ref="B27:B30"/>
    <mergeCell ref="B59:M59"/>
    <mergeCell ref="C49:M49"/>
    <mergeCell ref="C50:M50"/>
    <mergeCell ref="C51:M51"/>
    <mergeCell ref="C52:M52"/>
    <mergeCell ref="C53:M53"/>
    <mergeCell ref="C54:M54"/>
    <mergeCell ref="C55:M55"/>
    <mergeCell ref="C56:M56"/>
    <mergeCell ref="C57:G57"/>
    <mergeCell ref="H57:J57"/>
    <mergeCell ref="K57:M57"/>
    <mergeCell ref="C40:M40"/>
    <mergeCell ref="C41:M41"/>
  </mergeCells>
  <pageMargins left="0.55118110236220474" right="0.39370078740157483" top="0.39370078740157483" bottom="0.23622047244094491" header="0.31496062992125984" footer="0.19685039370078741"/>
  <pageSetup scale="60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Alcalde.&amp;R&amp;"Arial,Normal"&amp;8Página &amp;P de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Z39"/>
  <sheetViews>
    <sheetView showGridLines="0" topLeftCell="A10" zoomScale="85" zoomScaleNormal="85" workbookViewId="0">
      <selection activeCell="J15" sqref="J15"/>
    </sheetView>
  </sheetViews>
  <sheetFormatPr baseColWidth="10" defaultColWidth="14.140625" defaultRowHeight="15" x14ac:dyDescent="0.25"/>
  <cols>
    <col min="1" max="1" width="5.42578125" customWidth="1"/>
    <col min="2" max="2" width="12.8554687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26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26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26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26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51" t="s">
        <v>64</v>
      </c>
      <c r="N6" s="151"/>
      <c r="O6" s="151"/>
    </row>
    <row r="7" spans="2:26" ht="15" customHeight="1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37" t="s">
        <v>51</v>
      </c>
      <c r="N7" s="40" t="s">
        <v>65</v>
      </c>
      <c r="O7" s="41">
        <v>0.8</v>
      </c>
      <c r="P7" s="57" t="s">
        <v>96</v>
      </c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2:26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36" t="s">
        <v>52</v>
      </c>
      <c r="N8" s="40" t="s">
        <v>66</v>
      </c>
      <c r="O8" s="20" t="s">
        <v>93</v>
      </c>
      <c r="P8" t="s">
        <v>94</v>
      </c>
    </row>
    <row r="9" spans="2:26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38" t="s">
        <v>63</v>
      </c>
      <c r="N9" s="40" t="s">
        <v>67</v>
      </c>
      <c r="O9" s="41">
        <v>0.6</v>
      </c>
      <c r="P9" t="s">
        <v>95</v>
      </c>
    </row>
    <row r="10" spans="2:26" ht="37.5" customHeight="1" x14ac:dyDescent="0.25">
      <c r="B10" s="147" t="s">
        <v>21</v>
      </c>
      <c r="C10" s="147"/>
      <c r="D10" s="147"/>
      <c r="E10" s="148" t="str">
        <f>'Ficha Técnica Formulación'!C37</f>
        <v>Entrega oportuna y completa de la información para el seguimiento del Plan de Acción</v>
      </c>
      <c r="F10" s="149"/>
      <c r="G10" s="149"/>
      <c r="H10" s="149"/>
      <c r="I10" s="149"/>
      <c r="J10" s="149"/>
      <c r="K10" s="150"/>
      <c r="L10" s="31"/>
    </row>
    <row r="11" spans="2:26" ht="10.5" customHeight="1" x14ac:dyDescent="0.25">
      <c r="L11" s="30"/>
    </row>
    <row r="12" spans="2:26" ht="90" x14ac:dyDescent="0.25">
      <c r="B12" s="53" t="s">
        <v>46</v>
      </c>
      <c r="C12" s="53" t="s">
        <v>33</v>
      </c>
      <c r="D12" s="53" t="s">
        <v>50</v>
      </c>
      <c r="E12" s="54" t="s">
        <v>81</v>
      </c>
      <c r="F12" s="54" t="s">
        <v>82</v>
      </c>
      <c r="G12" s="54" t="s">
        <v>92</v>
      </c>
      <c r="H12" s="146" t="s">
        <v>48</v>
      </c>
      <c r="I12" s="146"/>
      <c r="J12" s="54" t="s">
        <v>47</v>
      </c>
      <c r="K12" s="54" t="s">
        <v>57</v>
      </c>
      <c r="L12" s="30"/>
      <c r="M12" s="55"/>
    </row>
    <row r="13" spans="2:26" ht="140.25" x14ac:dyDescent="0.25">
      <c r="B13" s="143">
        <v>2017</v>
      </c>
      <c r="C13" s="42" t="s">
        <v>53</v>
      </c>
      <c r="D13" s="43">
        <v>1</v>
      </c>
      <c r="E13" s="42">
        <v>18</v>
      </c>
      <c r="F13" s="44">
        <v>26</v>
      </c>
      <c r="G13" s="45">
        <f>IF(E13&gt;0, E13/F13,"")</f>
        <v>0.69230769230769229</v>
      </c>
      <c r="H13" s="56">
        <f>IF(G13="","",G13/D13)</f>
        <v>0.69230769230769229</v>
      </c>
      <c r="I13" s="39" t="str">
        <f>IF(H13&lt;60%,"Bajo",IF(H13&lt;80%,"Medio","Alto"))</f>
        <v>Medio</v>
      </c>
      <c r="J13" s="60" t="s">
        <v>97</v>
      </c>
      <c r="K13" s="61"/>
      <c r="L13" s="30"/>
    </row>
    <row r="14" spans="2:26" ht="89.25" x14ac:dyDescent="0.25">
      <c r="B14" s="144"/>
      <c r="C14" s="42" t="s">
        <v>54</v>
      </c>
      <c r="D14" s="43">
        <v>1</v>
      </c>
      <c r="E14" s="42">
        <v>21</v>
      </c>
      <c r="F14" s="44">
        <v>26</v>
      </c>
      <c r="G14" s="45">
        <f>IF(E14&gt;0, E14/F14,"")</f>
        <v>0.80769230769230771</v>
      </c>
      <c r="H14" s="35">
        <f t="shared" ref="H14" si="0">IF(G14="","",G14/D14)</f>
        <v>0.80769230769230771</v>
      </c>
      <c r="I14" s="39" t="str">
        <f t="shared" ref="I14:I16" si="1">IF(H14&lt;60%,"Bajo",IF(H14&lt;80%,"Medio","Alto"))</f>
        <v>Alto</v>
      </c>
      <c r="J14" s="60" t="s">
        <v>98</v>
      </c>
      <c r="K14" s="61"/>
      <c r="L14" s="30"/>
    </row>
    <row r="15" spans="2:26" ht="140.25" x14ac:dyDescent="0.25">
      <c r="B15" s="144"/>
      <c r="C15" s="46" t="s">
        <v>55</v>
      </c>
      <c r="D15" s="47">
        <v>1</v>
      </c>
      <c r="E15" s="46">
        <v>19</v>
      </c>
      <c r="F15" s="48">
        <v>26</v>
      </c>
      <c r="G15" s="45">
        <f>IF(E15&gt;0, E15/F15,"")</f>
        <v>0.73076923076923073</v>
      </c>
      <c r="H15" s="35">
        <f>IF(G15="","",G15/D15)</f>
        <v>0.73076923076923073</v>
      </c>
      <c r="I15" s="39" t="str">
        <f t="shared" si="1"/>
        <v>Medio</v>
      </c>
      <c r="J15" s="60" t="s">
        <v>99</v>
      </c>
      <c r="K15" s="62" t="s">
        <v>100</v>
      </c>
      <c r="L15" s="30"/>
    </row>
    <row r="16" spans="2:26" ht="102" x14ac:dyDescent="0.25">
      <c r="B16" s="145"/>
      <c r="C16" s="49" t="s">
        <v>56</v>
      </c>
      <c r="D16" s="50">
        <v>1</v>
      </c>
      <c r="E16" s="49">
        <v>21</v>
      </c>
      <c r="F16" s="51">
        <v>26</v>
      </c>
      <c r="G16" s="52">
        <f>IF(E16&gt;0, E16/F16,"")</f>
        <v>0.80769230769230771</v>
      </c>
      <c r="H16" s="35">
        <f t="shared" ref="H16" si="2">IF(G16="","",G16/D16)</f>
        <v>0.80769230769230771</v>
      </c>
      <c r="I16" s="39" t="str">
        <f t="shared" si="1"/>
        <v>Alto</v>
      </c>
      <c r="J16" s="60" t="s">
        <v>101</v>
      </c>
      <c r="K16" s="63"/>
      <c r="L16" s="30"/>
    </row>
    <row r="17" spans="2:12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0"/>
    </row>
    <row r="18" spans="2:12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0"/>
    </row>
    <row r="19" spans="2:12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0"/>
    </row>
    <row r="20" spans="2:12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0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0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0"/>
    </row>
    <row r="23" spans="2:12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0"/>
    </row>
    <row r="24" spans="2:12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0"/>
    </row>
    <row r="25" spans="2:12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ht="15" customHeight="1" x14ac:dyDescent="0.25">
      <c r="B34" s="30"/>
      <c r="C34" s="30"/>
      <c r="D34" s="30"/>
      <c r="E34" s="33"/>
      <c r="F34" s="30"/>
      <c r="G34" s="30"/>
      <c r="H34" s="30"/>
      <c r="I34" s="30"/>
      <c r="J34" s="30"/>
      <c r="K34" s="30"/>
      <c r="L34" s="30"/>
    </row>
    <row r="35" spans="2:12" x14ac:dyDescent="0.25">
      <c r="B35" s="30"/>
      <c r="C35" s="30"/>
      <c r="D35" s="30"/>
      <c r="E35" s="34"/>
      <c r="F35" s="30"/>
      <c r="G35" s="30"/>
      <c r="H35" s="30"/>
      <c r="I35" s="30"/>
      <c r="J35" s="30"/>
      <c r="K35" s="30"/>
      <c r="L35" s="30"/>
    </row>
    <row r="36" spans="2:12" x14ac:dyDescent="0.25">
      <c r="B36" s="30"/>
      <c r="C36" s="30"/>
      <c r="D36" s="30"/>
      <c r="E36" s="34"/>
      <c r="F36" s="30"/>
      <c r="G36" s="30"/>
      <c r="H36" s="30"/>
      <c r="I36" s="30"/>
      <c r="J36" s="30"/>
      <c r="K36" s="30"/>
      <c r="L36" s="30"/>
    </row>
    <row r="37" spans="2:12" x14ac:dyDescent="0.25">
      <c r="B37" s="30"/>
      <c r="C37" s="30"/>
      <c r="D37" s="30"/>
      <c r="E37" s="34"/>
      <c r="F37" s="30"/>
      <c r="G37" s="30"/>
      <c r="H37" s="30"/>
      <c r="I37" s="30"/>
      <c r="J37" s="30"/>
      <c r="K37" s="30"/>
      <c r="L37" s="30"/>
    </row>
    <row r="38" spans="2:12" x14ac:dyDescent="0.25">
      <c r="B38" s="30"/>
      <c r="C38" s="30"/>
      <c r="D38" s="30"/>
      <c r="E38" s="34"/>
      <c r="F38" s="30"/>
      <c r="G38" s="30"/>
      <c r="H38" s="30"/>
      <c r="I38" s="30"/>
      <c r="J38" s="30"/>
      <c r="K38" s="30"/>
      <c r="L38" s="30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</sheetData>
  <mergeCells count="5">
    <mergeCell ref="B13:B16"/>
    <mergeCell ref="H12:I12"/>
    <mergeCell ref="B10:D10"/>
    <mergeCell ref="E10:K10"/>
    <mergeCell ref="M6:O6"/>
  </mergeCells>
  <conditionalFormatting sqref="H13:H16">
    <cfRule type="cellIs" dxfId="265" priority="132" stopIfTrue="1" operator="between">
      <formula>0.66</formula>
      <formula>0.79</formula>
    </cfRule>
    <cfRule type="cellIs" dxfId="264" priority="133" stopIfTrue="1" operator="lessThan">
      <formula>0.66</formula>
    </cfRule>
    <cfRule type="cellIs" dxfId="263" priority="134" stopIfTrue="1" operator="between">
      <formula>0.8</formula>
      <formula>1</formula>
    </cfRule>
  </conditionalFormatting>
  <conditionalFormatting sqref="H13:H16">
    <cfRule type="expression" dxfId="262" priority="131">
      <formula>ISERROR(H13)</formula>
    </cfRule>
  </conditionalFormatting>
  <conditionalFormatting sqref="H13:H16">
    <cfRule type="cellIs" dxfId="261" priority="128" stopIfTrue="1" operator="between">
      <formula>0.66</formula>
      <formula>0.79</formula>
    </cfRule>
    <cfRule type="cellIs" dxfId="260" priority="129" stopIfTrue="1" operator="lessThan">
      <formula>0.66</formula>
    </cfRule>
    <cfRule type="cellIs" dxfId="259" priority="130" stopIfTrue="1" operator="greaterThanOrEqual">
      <formula>0.8</formula>
    </cfRule>
  </conditionalFormatting>
  <conditionalFormatting sqref="I13:I16">
    <cfRule type="cellIs" dxfId="258" priority="87" operator="equal">
      <formula>"Bajo"</formula>
    </cfRule>
    <cfRule type="cellIs" dxfId="257" priority="88" operator="equal">
      <formula>"Alto"</formula>
    </cfRule>
    <cfRule type="cellIs" dxfId="256" priority="89" operator="equal">
      <formula>"Medio"</formula>
    </cfRule>
  </conditionalFormatting>
  <conditionalFormatting sqref="B13">
    <cfRule type="containsText" dxfId="255" priority="84" operator="containsText" text="Critico">
      <formula>NOT(ISERROR(SEARCH("Critico",B13)))</formula>
    </cfRule>
    <cfRule type="containsText" dxfId="254" priority="85" operator="containsText" text="Satisfactorio">
      <formula>NOT(ISERROR(SEARCH("Satisfactorio",B13)))</formula>
    </cfRule>
    <cfRule type="containsText" dxfId="253" priority="86" operator="containsText" text="Medio">
      <formula>NOT(ISERROR(SEARCH("Medio",B13)))</formula>
    </cfRule>
  </conditionalFormatting>
  <conditionalFormatting sqref="J13">
    <cfRule type="cellIs" dxfId="252" priority="72" stopIfTrue="1" operator="between">
      <formula>0.66</formula>
      <formula>0.79</formula>
    </cfRule>
    <cfRule type="cellIs" dxfId="251" priority="73" stopIfTrue="1" operator="lessThan">
      <formula>0.66</formula>
    </cfRule>
    <cfRule type="cellIs" dxfId="250" priority="74" stopIfTrue="1" operator="between">
      <formula>0.8</formula>
      <formula>1</formula>
    </cfRule>
  </conditionalFormatting>
  <conditionalFormatting sqref="J13">
    <cfRule type="expression" dxfId="249" priority="71">
      <formula>ISERROR(J13)</formula>
    </cfRule>
  </conditionalFormatting>
  <conditionalFormatting sqref="J13">
    <cfRule type="cellIs" dxfId="248" priority="68" stopIfTrue="1" operator="between">
      <formula>0.66</formula>
      <formula>0.79</formula>
    </cfRule>
    <cfRule type="cellIs" dxfId="247" priority="69" stopIfTrue="1" operator="lessThan">
      <formula>0.66</formula>
    </cfRule>
    <cfRule type="cellIs" dxfId="246" priority="70" stopIfTrue="1" operator="greaterThanOrEqual">
      <formula>0.8</formula>
    </cfRule>
  </conditionalFormatting>
  <conditionalFormatting sqref="J13">
    <cfRule type="expression" dxfId="245" priority="67">
      <formula>D13=0</formula>
    </cfRule>
  </conditionalFormatting>
  <conditionalFormatting sqref="J13">
    <cfRule type="expression" dxfId="244" priority="66">
      <formula>D13=0</formula>
    </cfRule>
  </conditionalFormatting>
  <conditionalFormatting sqref="K13">
    <cfRule type="cellIs" dxfId="243" priority="63" stopIfTrue="1" operator="between">
      <formula>0.66</formula>
      <formula>0.79</formula>
    </cfRule>
    <cfRule type="cellIs" dxfId="242" priority="64" stopIfTrue="1" operator="lessThan">
      <formula>0.66</formula>
    </cfRule>
    <cfRule type="cellIs" dxfId="241" priority="65" stopIfTrue="1" operator="between">
      <formula>0.8</formula>
      <formula>1</formula>
    </cfRule>
  </conditionalFormatting>
  <conditionalFormatting sqref="K13">
    <cfRule type="expression" dxfId="240" priority="62">
      <formula>ISERROR(K13)</formula>
    </cfRule>
  </conditionalFormatting>
  <conditionalFormatting sqref="K13">
    <cfRule type="cellIs" dxfId="239" priority="59" stopIfTrue="1" operator="between">
      <formula>0.66</formula>
      <formula>0.79</formula>
    </cfRule>
    <cfRule type="cellIs" dxfId="238" priority="60" stopIfTrue="1" operator="lessThan">
      <formula>0.66</formula>
    </cfRule>
    <cfRule type="cellIs" dxfId="237" priority="61" stopIfTrue="1" operator="greaterThanOrEqual">
      <formula>0.8</formula>
    </cfRule>
  </conditionalFormatting>
  <conditionalFormatting sqref="K13">
    <cfRule type="expression" dxfId="236" priority="58">
      <formula>E13=0</formula>
    </cfRule>
  </conditionalFormatting>
  <conditionalFormatting sqref="K13">
    <cfRule type="expression" dxfId="235" priority="57">
      <formula>E13=0</formula>
    </cfRule>
  </conditionalFormatting>
  <conditionalFormatting sqref="K16">
    <cfRule type="cellIs" dxfId="234" priority="54" stopIfTrue="1" operator="between">
      <formula>0.66</formula>
      <formula>0.79</formula>
    </cfRule>
    <cfRule type="cellIs" dxfId="233" priority="55" stopIfTrue="1" operator="lessThan">
      <formula>0.66</formula>
    </cfRule>
    <cfRule type="cellIs" dxfId="232" priority="56" stopIfTrue="1" operator="between">
      <formula>0.8</formula>
      <formula>1</formula>
    </cfRule>
  </conditionalFormatting>
  <conditionalFormatting sqref="K16">
    <cfRule type="expression" dxfId="231" priority="53">
      <formula>ISERROR(K16)</formula>
    </cfRule>
  </conditionalFormatting>
  <conditionalFormatting sqref="K16">
    <cfRule type="cellIs" dxfId="230" priority="50" stopIfTrue="1" operator="between">
      <formula>0.66</formula>
      <formula>0.79</formula>
    </cfRule>
    <cfRule type="cellIs" dxfId="229" priority="51" stopIfTrue="1" operator="lessThan">
      <formula>0.66</formula>
    </cfRule>
    <cfRule type="cellIs" dxfId="228" priority="52" stopIfTrue="1" operator="greaterThanOrEqual">
      <formula>0.8</formula>
    </cfRule>
  </conditionalFormatting>
  <conditionalFormatting sqref="K16">
    <cfRule type="expression" dxfId="227" priority="49">
      <formula>F16=0</formula>
    </cfRule>
  </conditionalFormatting>
  <conditionalFormatting sqref="K16">
    <cfRule type="expression" dxfId="226" priority="48">
      <formula>E16=0</formula>
    </cfRule>
  </conditionalFormatting>
  <conditionalFormatting sqref="K16">
    <cfRule type="expression" dxfId="225" priority="47">
      <formula>F16=0</formula>
    </cfRule>
  </conditionalFormatting>
  <conditionalFormatting sqref="K16">
    <cfRule type="expression" dxfId="224" priority="46">
      <formula>E16=0</formula>
    </cfRule>
  </conditionalFormatting>
  <conditionalFormatting sqref="K14">
    <cfRule type="cellIs" dxfId="223" priority="43" stopIfTrue="1" operator="between">
      <formula>0.66</formula>
      <formula>0.79</formula>
    </cfRule>
    <cfRule type="cellIs" dxfId="222" priority="44" stopIfTrue="1" operator="lessThan">
      <formula>0.66</formula>
    </cfRule>
    <cfRule type="cellIs" dxfId="221" priority="45" stopIfTrue="1" operator="between">
      <formula>0.8</formula>
      <formula>1</formula>
    </cfRule>
  </conditionalFormatting>
  <conditionalFormatting sqref="K14">
    <cfRule type="expression" dxfId="220" priority="42">
      <formula>ISERROR(K14)</formula>
    </cfRule>
  </conditionalFormatting>
  <conditionalFormatting sqref="K14">
    <cfRule type="cellIs" dxfId="219" priority="39" stopIfTrue="1" operator="between">
      <formula>0.66</formula>
      <formula>0.79</formula>
    </cfRule>
    <cfRule type="cellIs" dxfId="218" priority="40" stopIfTrue="1" operator="lessThan">
      <formula>0.66</formula>
    </cfRule>
    <cfRule type="cellIs" dxfId="217" priority="41" stopIfTrue="1" operator="greaterThanOrEqual">
      <formula>0.8</formula>
    </cfRule>
  </conditionalFormatting>
  <conditionalFormatting sqref="K14">
    <cfRule type="expression" dxfId="216" priority="38">
      <formula>E14=0</formula>
    </cfRule>
  </conditionalFormatting>
  <conditionalFormatting sqref="K14">
    <cfRule type="expression" dxfId="215" priority="37">
      <formula>E14=0</formula>
    </cfRule>
  </conditionalFormatting>
  <conditionalFormatting sqref="J14">
    <cfRule type="cellIs" dxfId="214" priority="34" stopIfTrue="1" operator="between">
      <formula>0.66</formula>
      <formula>0.79</formula>
    </cfRule>
    <cfRule type="cellIs" dxfId="213" priority="35" stopIfTrue="1" operator="lessThan">
      <formula>0.66</formula>
    </cfRule>
    <cfRule type="cellIs" dxfId="212" priority="36" stopIfTrue="1" operator="between">
      <formula>0.8</formula>
      <formula>1</formula>
    </cfRule>
  </conditionalFormatting>
  <conditionalFormatting sqref="J14">
    <cfRule type="expression" dxfId="211" priority="33">
      <formula>ISERROR(J14)</formula>
    </cfRule>
  </conditionalFormatting>
  <conditionalFormatting sqref="J14">
    <cfRule type="cellIs" dxfId="210" priority="30" stopIfTrue="1" operator="between">
      <formula>0.66</formula>
      <formula>0.79</formula>
    </cfRule>
    <cfRule type="cellIs" dxfId="209" priority="31" stopIfTrue="1" operator="lessThan">
      <formula>0.66</formula>
    </cfRule>
    <cfRule type="cellIs" dxfId="208" priority="32" stopIfTrue="1" operator="greaterThanOrEqual">
      <formula>0.8</formula>
    </cfRule>
  </conditionalFormatting>
  <conditionalFormatting sqref="J14">
    <cfRule type="expression" dxfId="207" priority="29">
      <formula>D14=0</formula>
    </cfRule>
  </conditionalFormatting>
  <conditionalFormatting sqref="J14">
    <cfRule type="expression" dxfId="206" priority="28">
      <formula>D14=0</formula>
    </cfRule>
  </conditionalFormatting>
  <conditionalFormatting sqref="J15">
    <cfRule type="cellIs" dxfId="205" priority="25" stopIfTrue="1" operator="between">
      <formula>0.66</formula>
      <formula>0.79</formula>
    </cfRule>
    <cfRule type="cellIs" dxfId="204" priority="26" stopIfTrue="1" operator="lessThan">
      <formula>0.66</formula>
    </cfRule>
    <cfRule type="cellIs" dxfId="203" priority="27" stopIfTrue="1" operator="between">
      <formula>0.8</formula>
      <formula>1</formula>
    </cfRule>
  </conditionalFormatting>
  <conditionalFormatting sqref="J15">
    <cfRule type="expression" dxfId="202" priority="24">
      <formula>ISERROR(J15)</formula>
    </cfRule>
  </conditionalFormatting>
  <conditionalFormatting sqref="J15">
    <cfRule type="cellIs" dxfId="201" priority="21" stopIfTrue="1" operator="between">
      <formula>0.66</formula>
      <formula>0.79</formula>
    </cfRule>
    <cfRule type="cellIs" dxfId="200" priority="22" stopIfTrue="1" operator="lessThan">
      <formula>0.66</formula>
    </cfRule>
    <cfRule type="cellIs" dxfId="199" priority="23" stopIfTrue="1" operator="greaterThanOrEqual">
      <formula>0.8</formula>
    </cfRule>
  </conditionalFormatting>
  <conditionalFormatting sqref="J15">
    <cfRule type="expression" dxfId="198" priority="20">
      <formula>D15=0</formula>
    </cfRule>
  </conditionalFormatting>
  <conditionalFormatting sqref="J15">
    <cfRule type="expression" dxfId="197" priority="19">
      <formula>D15=0</formula>
    </cfRule>
  </conditionalFormatting>
  <conditionalFormatting sqref="K15">
    <cfRule type="cellIs" dxfId="196" priority="16" stopIfTrue="1" operator="between">
      <formula>0.66</formula>
      <formula>0.79</formula>
    </cfRule>
    <cfRule type="cellIs" dxfId="195" priority="17" stopIfTrue="1" operator="lessThan">
      <formula>0.66</formula>
    </cfRule>
    <cfRule type="cellIs" dxfId="194" priority="18" stopIfTrue="1" operator="between">
      <formula>0.8</formula>
      <formula>1</formula>
    </cfRule>
  </conditionalFormatting>
  <conditionalFormatting sqref="K15">
    <cfRule type="expression" dxfId="193" priority="15">
      <formula>ISERROR(K15)</formula>
    </cfRule>
  </conditionalFormatting>
  <conditionalFormatting sqref="K15">
    <cfRule type="cellIs" dxfId="192" priority="12" stopIfTrue="1" operator="between">
      <formula>0.66</formula>
      <formula>0.79</formula>
    </cfRule>
    <cfRule type="cellIs" dxfId="191" priority="13" stopIfTrue="1" operator="lessThan">
      <formula>0.66</formula>
    </cfRule>
    <cfRule type="cellIs" dxfId="190" priority="14" stopIfTrue="1" operator="greaterThanOrEqual">
      <formula>0.8</formula>
    </cfRule>
  </conditionalFormatting>
  <conditionalFormatting sqref="K15">
    <cfRule type="expression" dxfId="189" priority="11">
      <formula>E15=0</formula>
    </cfRule>
  </conditionalFormatting>
  <conditionalFormatting sqref="K15">
    <cfRule type="expression" dxfId="188" priority="10">
      <formula>E15=0</formula>
    </cfRule>
  </conditionalFormatting>
  <conditionalFormatting sqref="J16">
    <cfRule type="cellIs" dxfId="187" priority="7" stopIfTrue="1" operator="between">
      <formula>0.66</formula>
      <formula>0.79</formula>
    </cfRule>
    <cfRule type="cellIs" dxfId="186" priority="8" stopIfTrue="1" operator="lessThan">
      <formula>0.66</formula>
    </cfRule>
    <cfRule type="cellIs" dxfId="185" priority="9" stopIfTrue="1" operator="between">
      <formula>0.8</formula>
      <formula>1</formula>
    </cfRule>
  </conditionalFormatting>
  <conditionalFormatting sqref="J16">
    <cfRule type="expression" dxfId="184" priority="6">
      <formula>ISERROR(J16)</formula>
    </cfRule>
  </conditionalFormatting>
  <conditionalFormatting sqref="J16">
    <cfRule type="cellIs" dxfId="183" priority="3" stopIfTrue="1" operator="between">
      <formula>0.66</formula>
      <formula>0.79</formula>
    </cfRule>
    <cfRule type="cellIs" dxfId="182" priority="4" stopIfTrue="1" operator="lessThan">
      <formula>0.66</formula>
    </cfRule>
    <cfRule type="cellIs" dxfId="181" priority="5" stopIfTrue="1" operator="greaterThanOrEqual">
      <formula>0.8</formula>
    </cfRule>
  </conditionalFormatting>
  <conditionalFormatting sqref="J16">
    <cfRule type="expression" dxfId="180" priority="2">
      <formula>D16=0</formula>
    </cfRule>
  </conditionalFormatting>
  <conditionalFormatting sqref="J16">
    <cfRule type="expression" dxfId="179" priority="1">
      <formula>D16=0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Z39"/>
  <sheetViews>
    <sheetView showGridLines="0" zoomScale="85" zoomScaleNormal="85" workbookViewId="0"/>
  </sheetViews>
  <sheetFormatPr baseColWidth="10" defaultColWidth="14.140625" defaultRowHeight="15" x14ac:dyDescent="0.25"/>
  <cols>
    <col min="1" max="1" width="5.42578125" customWidth="1"/>
    <col min="2" max="2" width="12.8554687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26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26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26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26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51" t="s">
        <v>64</v>
      </c>
      <c r="N6" s="151"/>
      <c r="O6" s="151"/>
    </row>
    <row r="7" spans="2:26" ht="15" customHeight="1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37" t="s">
        <v>51</v>
      </c>
      <c r="N7" s="40" t="s">
        <v>65</v>
      </c>
      <c r="O7" s="41">
        <v>0.8</v>
      </c>
      <c r="P7" s="57" t="s">
        <v>96</v>
      </c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2:26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36" t="s">
        <v>52</v>
      </c>
      <c r="N8" s="40" t="s">
        <v>66</v>
      </c>
      <c r="O8" s="20" t="s">
        <v>93</v>
      </c>
      <c r="P8" t="s">
        <v>94</v>
      </c>
    </row>
    <row r="9" spans="2:26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38" t="s">
        <v>63</v>
      </c>
      <c r="N9" s="40" t="s">
        <v>67</v>
      </c>
      <c r="O9" s="41">
        <v>0.6</v>
      </c>
      <c r="P9" t="s">
        <v>95</v>
      </c>
    </row>
    <row r="10" spans="2:26" ht="37.5" customHeight="1" x14ac:dyDescent="0.25">
      <c r="B10" s="147" t="s">
        <v>21</v>
      </c>
      <c r="C10" s="147"/>
      <c r="D10" s="147"/>
      <c r="E10" s="148" t="str">
        <f>'Ficha Técnica Formulación'!C37</f>
        <v>Entrega oportuna y completa de la información para el seguimiento del Plan de Acción</v>
      </c>
      <c r="F10" s="149"/>
      <c r="G10" s="149"/>
      <c r="H10" s="149"/>
      <c r="I10" s="149"/>
      <c r="J10" s="149"/>
      <c r="K10" s="150"/>
      <c r="L10" s="31"/>
    </row>
    <row r="11" spans="2:26" ht="10.5" customHeight="1" x14ac:dyDescent="0.25">
      <c r="L11" s="30"/>
    </row>
    <row r="12" spans="2:26" ht="90" x14ac:dyDescent="0.25">
      <c r="B12" s="53" t="s">
        <v>46</v>
      </c>
      <c r="C12" s="53" t="s">
        <v>33</v>
      </c>
      <c r="D12" s="53" t="s">
        <v>50</v>
      </c>
      <c r="E12" s="59" t="s">
        <v>81</v>
      </c>
      <c r="F12" s="59" t="s">
        <v>82</v>
      </c>
      <c r="G12" s="59" t="s">
        <v>92</v>
      </c>
      <c r="H12" s="146" t="s">
        <v>48</v>
      </c>
      <c r="I12" s="146"/>
      <c r="J12" s="59" t="s">
        <v>47</v>
      </c>
      <c r="K12" s="59" t="s">
        <v>57</v>
      </c>
      <c r="L12" s="30"/>
      <c r="M12" s="55"/>
    </row>
    <row r="13" spans="2:26" ht="148.5" customHeight="1" x14ac:dyDescent="0.25">
      <c r="B13" s="143">
        <v>2018</v>
      </c>
      <c r="C13" s="42" t="s">
        <v>53</v>
      </c>
      <c r="D13" s="43">
        <v>1</v>
      </c>
      <c r="E13" s="42">
        <v>21</v>
      </c>
      <c r="F13" s="44">
        <v>26</v>
      </c>
      <c r="G13" s="45">
        <f>IF(E13&gt;0, E13/F13,"")</f>
        <v>0.80769230769230771</v>
      </c>
      <c r="H13" s="56">
        <f>IF(G13="","",G13/D13)</f>
        <v>0.80769230769230771</v>
      </c>
      <c r="I13" s="39" t="str">
        <f>IF(H13&lt;60%,"Bajo",IF(H13&lt;80%,"Medio","Alto"))</f>
        <v>Alto</v>
      </c>
      <c r="J13" s="60" t="s">
        <v>102</v>
      </c>
      <c r="K13" s="62" t="s">
        <v>103</v>
      </c>
      <c r="L13" s="30"/>
    </row>
    <row r="14" spans="2:26" ht="140.25" x14ac:dyDescent="0.25">
      <c r="B14" s="144"/>
      <c r="C14" s="42" t="s">
        <v>54</v>
      </c>
      <c r="D14" s="43">
        <v>1</v>
      </c>
      <c r="E14" s="42">
        <v>20</v>
      </c>
      <c r="F14" s="44">
        <v>26</v>
      </c>
      <c r="G14" s="45">
        <f>IF(E14&gt;0, E14/F14,"")</f>
        <v>0.76923076923076927</v>
      </c>
      <c r="H14" s="35">
        <f t="shared" ref="H14" si="0">IF(G14="","",G14/D14)</f>
        <v>0.76923076923076927</v>
      </c>
      <c r="I14" s="39" t="str">
        <f t="shared" ref="I14:I16" si="1">IF(H14&lt;60%,"Bajo",IF(H14&lt;80%,"Medio","Alto"))</f>
        <v>Medio</v>
      </c>
      <c r="J14" s="60" t="s">
        <v>105</v>
      </c>
      <c r="K14" s="62" t="s">
        <v>104</v>
      </c>
      <c r="L14" s="30"/>
    </row>
    <row r="15" spans="2:26" ht="63.75" x14ac:dyDescent="0.25">
      <c r="B15" s="144"/>
      <c r="C15" s="46" t="s">
        <v>55</v>
      </c>
      <c r="D15" s="47">
        <v>1</v>
      </c>
      <c r="E15" s="46">
        <v>26</v>
      </c>
      <c r="F15" s="48">
        <v>26</v>
      </c>
      <c r="G15" s="45">
        <f>IF(E15&gt;0, E15/F15,"")</f>
        <v>1</v>
      </c>
      <c r="H15" s="35">
        <f>IF(G15="","",G15/D15)</f>
        <v>1</v>
      </c>
      <c r="I15" s="39" t="str">
        <f t="shared" si="1"/>
        <v>Alto</v>
      </c>
      <c r="J15" s="60" t="s">
        <v>106</v>
      </c>
      <c r="K15" s="62"/>
      <c r="L15" s="30"/>
    </row>
    <row r="16" spans="2:26" ht="63.75" x14ac:dyDescent="0.25">
      <c r="B16" s="145"/>
      <c r="C16" s="49" t="s">
        <v>56</v>
      </c>
      <c r="D16" s="50">
        <v>1</v>
      </c>
      <c r="E16" s="49">
        <v>26</v>
      </c>
      <c r="F16" s="51">
        <v>26</v>
      </c>
      <c r="G16" s="52">
        <f>IF(E16&gt;0, E16/F16,"")</f>
        <v>1</v>
      </c>
      <c r="H16" s="35">
        <f t="shared" ref="H16" si="2">IF(G16="","",G16/D16)</f>
        <v>1</v>
      </c>
      <c r="I16" s="39" t="str">
        <f t="shared" si="1"/>
        <v>Alto</v>
      </c>
      <c r="J16" s="60" t="s">
        <v>106</v>
      </c>
      <c r="K16" s="63"/>
      <c r="L16" s="30"/>
    </row>
    <row r="17" spans="2:12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0"/>
    </row>
    <row r="18" spans="2:12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0"/>
    </row>
    <row r="19" spans="2:12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0"/>
    </row>
    <row r="20" spans="2:12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0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0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0"/>
    </row>
    <row r="23" spans="2:12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0"/>
    </row>
    <row r="24" spans="2:12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0"/>
    </row>
    <row r="25" spans="2:12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ht="15" customHeight="1" x14ac:dyDescent="0.25">
      <c r="B34" s="30"/>
      <c r="C34" s="30"/>
      <c r="D34" s="30"/>
      <c r="E34" s="33"/>
      <c r="F34" s="30"/>
      <c r="G34" s="30"/>
      <c r="H34" s="30"/>
      <c r="I34" s="30"/>
      <c r="J34" s="30"/>
      <c r="K34" s="30"/>
      <c r="L34" s="30"/>
    </row>
    <row r="35" spans="2:12" x14ac:dyDescent="0.25">
      <c r="B35" s="30"/>
      <c r="C35" s="30"/>
      <c r="D35" s="30"/>
      <c r="E35" s="34"/>
      <c r="F35" s="30"/>
      <c r="G35" s="30"/>
      <c r="H35" s="30"/>
      <c r="I35" s="30"/>
      <c r="J35" s="30"/>
      <c r="K35" s="30"/>
      <c r="L35" s="30"/>
    </row>
    <row r="36" spans="2:12" x14ac:dyDescent="0.25">
      <c r="B36" s="30"/>
      <c r="C36" s="30"/>
      <c r="D36" s="30"/>
      <c r="E36" s="34"/>
      <c r="F36" s="30"/>
      <c r="G36" s="30"/>
      <c r="H36" s="30"/>
      <c r="I36" s="30"/>
      <c r="J36" s="30"/>
      <c r="K36" s="30"/>
      <c r="L36" s="30"/>
    </row>
    <row r="37" spans="2:12" x14ac:dyDescent="0.25">
      <c r="B37" s="30"/>
      <c r="C37" s="30"/>
      <c r="D37" s="30"/>
      <c r="E37" s="34"/>
      <c r="F37" s="30"/>
      <c r="G37" s="30"/>
      <c r="H37" s="30"/>
      <c r="I37" s="30"/>
      <c r="J37" s="30"/>
      <c r="K37" s="30"/>
      <c r="L37" s="30"/>
    </row>
    <row r="38" spans="2:12" x14ac:dyDescent="0.25">
      <c r="B38" s="30"/>
      <c r="C38" s="30"/>
      <c r="D38" s="30"/>
      <c r="E38" s="34"/>
      <c r="F38" s="30"/>
      <c r="G38" s="30"/>
      <c r="H38" s="30"/>
      <c r="I38" s="30"/>
      <c r="J38" s="30"/>
      <c r="K38" s="30"/>
      <c r="L38" s="30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</sheetData>
  <mergeCells count="5">
    <mergeCell ref="M6:O6"/>
    <mergeCell ref="B10:D10"/>
    <mergeCell ref="E10:K10"/>
    <mergeCell ref="H12:I12"/>
    <mergeCell ref="B13:B16"/>
  </mergeCells>
  <conditionalFormatting sqref="H13:H16">
    <cfRule type="cellIs" dxfId="178" priority="112" stopIfTrue="1" operator="between">
      <formula>0.66</formula>
      <formula>0.79</formula>
    </cfRule>
    <cfRule type="cellIs" dxfId="177" priority="113" stopIfTrue="1" operator="lessThan">
      <formula>0.66</formula>
    </cfRule>
    <cfRule type="cellIs" dxfId="176" priority="114" stopIfTrue="1" operator="between">
      <formula>0.8</formula>
      <formula>1</formula>
    </cfRule>
  </conditionalFormatting>
  <conditionalFormatting sqref="H13:H16">
    <cfRule type="expression" dxfId="175" priority="111">
      <formula>ISERROR(H13)</formula>
    </cfRule>
  </conditionalFormatting>
  <conditionalFormatting sqref="H13:H16">
    <cfRule type="cellIs" dxfId="174" priority="108" stopIfTrue="1" operator="between">
      <formula>0.66</formula>
      <formula>0.79</formula>
    </cfRule>
    <cfRule type="cellIs" dxfId="173" priority="109" stopIfTrue="1" operator="lessThan">
      <formula>0.66</formula>
    </cfRule>
    <cfRule type="cellIs" dxfId="172" priority="110" stopIfTrue="1" operator="greaterThanOrEqual">
      <formula>0.8</formula>
    </cfRule>
  </conditionalFormatting>
  <conditionalFormatting sqref="I13:I16">
    <cfRule type="cellIs" dxfId="171" priority="105" operator="equal">
      <formula>"Bajo"</formula>
    </cfRule>
    <cfRule type="cellIs" dxfId="170" priority="106" operator="equal">
      <formula>"Alto"</formula>
    </cfRule>
    <cfRule type="cellIs" dxfId="169" priority="107" operator="equal">
      <formula>"Medio"</formula>
    </cfRule>
  </conditionalFormatting>
  <conditionalFormatting sqref="B13">
    <cfRule type="containsText" dxfId="168" priority="102" operator="containsText" text="Critico">
      <formula>NOT(ISERROR(SEARCH("Critico",B13)))</formula>
    </cfRule>
    <cfRule type="containsText" dxfId="167" priority="103" operator="containsText" text="Satisfactorio">
      <formula>NOT(ISERROR(SEARCH("Satisfactorio",B13)))</formula>
    </cfRule>
    <cfRule type="containsText" dxfId="166" priority="104" operator="containsText" text="Medio">
      <formula>NOT(ISERROR(SEARCH("Medio",B13)))</formula>
    </cfRule>
  </conditionalFormatting>
  <conditionalFormatting sqref="J13">
    <cfRule type="cellIs" dxfId="165" priority="99" stopIfTrue="1" operator="between">
      <formula>0.66</formula>
      <formula>0.79</formula>
    </cfRule>
    <cfRule type="cellIs" dxfId="164" priority="100" stopIfTrue="1" operator="lessThan">
      <formula>0.66</formula>
    </cfRule>
    <cfRule type="cellIs" dxfId="163" priority="101" stopIfTrue="1" operator="between">
      <formula>0.8</formula>
      <formula>1</formula>
    </cfRule>
  </conditionalFormatting>
  <conditionalFormatting sqref="J13">
    <cfRule type="expression" dxfId="162" priority="98">
      <formula>ISERROR(J13)</formula>
    </cfRule>
  </conditionalFormatting>
  <conditionalFormatting sqref="J13">
    <cfRule type="cellIs" dxfId="161" priority="95" stopIfTrue="1" operator="between">
      <formula>0.66</formula>
      <formula>0.79</formula>
    </cfRule>
    <cfRule type="cellIs" dxfId="160" priority="96" stopIfTrue="1" operator="lessThan">
      <formula>0.66</formula>
    </cfRule>
    <cfRule type="cellIs" dxfId="159" priority="97" stopIfTrue="1" operator="greaterThanOrEqual">
      <formula>0.8</formula>
    </cfRule>
  </conditionalFormatting>
  <conditionalFormatting sqref="J13">
    <cfRule type="expression" dxfId="158" priority="94">
      <formula>D13=0</formula>
    </cfRule>
  </conditionalFormatting>
  <conditionalFormatting sqref="J13">
    <cfRule type="expression" dxfId="157" priority="93">
      <formula>D13=0</formula>
    </cfRule>
  </conditionalFormatting>
  <conditionalFormatting sqref="K16">
    <cfRule type="cellIs" dxfId="156" priority="81" stopIfTrue="1" operator="between">
      <formula>0.66</formula>
      <formula>0.79</formula>
    </cfRule>
    <cfRule type="cellIs" dxfId="155" priority="82" stopIfTrue="1" operator="lessThan">
      <formula>0.66</formula>
    </cfRule>
    <cfRule type="cellIs" dxfId="154" priority="83" stopIfTrue="1" operator="between">
      <formula>0.8</formula>
      <formula>1</formula>
    </cfRule>
  </conditionalFormatting>
  <conditionalFormatting sqref="K16">
    <cfRule type="expression" dxfId="153" priority="80">
      <formula>ISERROR(K16)</formula>
    </cfRule>
  </conditionalFormatting>
  <conditionalFormatting sqref="K16">
    <cfRule type="cellIs" dxfId="152" priority="77" stopIfTrue="1" operator="between">
      <formula>0.66</formula>
      <formula>0.79</formula>
    </cfRule>
    <cfRule type="cellIs" dxfId="151" priority="78" stopIfTrue="1" operator="lessThan">
      <formula>0.66</formula>
    </cfRule>
    <cfRule type="cellIs" dxfId="150" priority="79" stopIfTrue="1" operator="greaterThanOrEqual">
      <formula>0.8</formula>
    </cfRule>
  </conditionalFormatting>
  <conditionalFormatting sqref="K16">
    <cfRule type="expression" dxfId="149" priority="76">
      <formula>F16=0</formula>
    </cfRule>
  </conditionalFormatting>
  <conditionalFormatting sqref="K16">
    <cfRule type="expression" dxfId="148" priority="75">
      <formula>E16=0</formula>
    </cfRule>
  </conditionalFormatting>
  <conditionalFormatting sqref="K16">
    <cfRule type="expression" dxfId="147" priority="74">
      <formula>F16=0</formula>
    </cfRule>
  </conditionalFormatting>
  <conditionalFormatting sqref="K16">
    <cfRule type="expression" dxfId="146" priority="73">
      <formula>E16=0</formula>
    </cfRule>
  </conditionalFormatting>
  <conditionalFormatting sqref="J14">
    <cfRule type="cellIs" dxfId="145" priority="61" stopIfTrue="1" operator="between">
      <formula>0.66</formula>
      <formula>0.79</formula>
    </cfRule>
    <cfRule type="cellIs" dxfId="144" priority="62" stopIfTrue="1" operator="lessThan">
      <formula>0.66</formula>
    </cfRule>
    <cfRule type="cellIs" dxfId="143" priority="63" stopIfTrue="1" operator="between">
      <formula>0.8</formula>
      <formula>1</formula>
    </cfRule>
  </conditionalFormatting>
  <conditionalFormatting sqref="J14">
    <cfRule type="expression" dxfId="142" priority="60">
      <formula>ISERROR(J14)</formula>
    </cfRule>
  </conditionalFormatting>
  <conditionalFormatting sqref="J14">
    <cfRule type="cellIs" dxfId="141" priority="57" stopIfTrue="1" operator="between">
      <formula>0.66</formula>
      <formula>0.79</formula>
    </cfRule>
    <cfRule type="cellIs" dxfId="140" priority="58" stopIfTrue="1" operator="lessThan">
      <formula>0.66</formula>
    </cfRule>
    <cfRule type="cellIs" dxfId="139" priority="59" stopIfTrue="1" operator="greaterThanOrEqual">
      <formula>0.8</formula>
    </cfRule>
  </conditionalFormatting>
  <conditionalFormatting sqref="J14">
    <cfRule type="expression" dxfId="138" priority="56">
      <formula>D14=0</formula>
    </cfRule>
  </conditionalFormatting>
  <conditionalFormatting sqref="J14">
    <cfRule type="expression" dxfId="137" priority="55">
      <formula>D14=0</formula>
    </cfRule>
  </conditionalFormatting>
  <conditionalFormatting sqref="J15">
    <cfRule type="cellIs" dxfId="136" priority="52" stopIfTrue="1" operator="between">
      <formula>0.66</formula>
      <formula>0.79</formula>
    </cfRule>
    <cfRule type="cellIs" dxfId="135" priority="53" stopIfTrue="1" operator="lessThan">
      <formula>0.66</formula>
    </cfRule>
    <cfRule type="cellIs" dxfId="134" priority="54" stopIfTrue="1" operator="between">
      <formula>0.8</formula>
      <formula>1</formula>
    </cfRule>
  </conditionalFormatting>
  <conditionalFormatting sqref="J15">
    <cfRule type="expression" dxfId="133" priority="51">
      <formula>ISERROR(J15)</formula>
    </cfRule>
  </conditionalFormatting>
  <conditionalFormatting sqref="J15">
    <cfRule type="cellIs" dxfId="132" priority="48" stopIfTrue="1" operator="between">
      <formula>0.66</formula>
      <formula>0.79</formula>
    </cfRule>
    <cfRule type="cellIs" dxfId="131" priority="49" stopIfTrue="1" operator="lessThan">
      <formula>0.66</formula>
    </cfRule>
    <cfRule type="cellIs" dxfId="130" priority="50" stopIfTrue="1" operator="greaterThanOrEqual">
      <formula>0.8</formula>
    </cfRule>
  </conditionalFormatting>
  <conditionalFormatting sqref="J15">
    <cfRule type="expression" dxfId="129" priority="47">
      <formula>D15=0</formula>
    </cfRule>
  </conditionalFormatting>
  <conditionalFormatting sqref="J15">
    <cfRule type="expression" dxfId="128" priority="46">
      <formula>D15=0</formula>
    </cfRule>
  </conditionalFormatting>
  <conditionalFormatting sqref="K15">
    <cfRule type="cellIs" dxfId="127" priority="43" stopIfTrue="1" operator="between">
      <formula>0.66</formula>
      <formula>0.79</formula>
    </cfRule>
    <cfRule type="cellIs" dxfId="126" priority="44" stopIfTrue="1" operator="lessThan">
      <formula>0.66</formula>
    </cfRule>
    <cfRule type="cellIs" dxfId="125" priority="45" stopIfTrue="1" operator="between">
      <formula>0.8</formula>
      <formula>1</formula>
    </cfRule>
  </conditionalFormatting>
  <conditionalFormatting sqref="K15">
    <cfRule type="expression" dxfId="124" priority="42">
      <formula>ISERROR(K15)</formula>
    </cfRule>
  </conditionalFormatting>
  <conditionalFormatting sqref="K15">
    <cfRule type="cellIs" dxfId="123" priority="39" stopIfTrue="1" operator="between">
      <formula>0.66</formula>
      <formula>0.79</formula>
    </cfRule>
    <cfRule type="cellIs" dxfId="122" priority="40" stopIfTrue="1" operator="lessThan">
      <formula>0.66</formula>
    </cfRule>
    <cfRule type="cellIs" dxfId="121" priority="41" stopIfTrue="1" operator="greaterThanOrEqual">
      <formula>0.8</formula>
    </cfRule>
  </conditionalFormatting>
  <conditionalFormatting sqref="K15">
    <cfRule type="expression" dxfId="120" priority="38">
      <formula>E15=0</formula>
    </cfRule>
  </conditionalFormatting>
  <conditionalFormatting sqref="K15">
    <cfRule type="expression" dxfId="119" priority="37">
      <formula>E15=0</formula>
    </cfRule>
  </conditionalFormatting>
  <conditionalFormatting sqref="K13">
    <cfRule type="cellIs" dxfId="118" priority="25" stopIfTrue="1" operator="between">
      <formula>0.66</formula>
      <formula>0.79</formula>
    </cfRule>
    <cfRule type="cellIs" dxfId="117" priority="26" stopIfTrue="1" operator="lessThan">
      <formula>0.66</formula>
    </cfRule>
    <cfRule type="cellIs" dxfId="116" priority="27" stopIfTrue="1" operator="between">
      <formula>0.8</formula>
      <formula>1</formula>
    </cfRule>
  </conditionalFormatting>
  <conditionalFormatting sqref="K13">
    <cfRule type="expression" dxfId="115" priority="24">
      <formula>ISERROR(K13)</formula>
    </cfRule>
  </conditionalFormatting>
  <conditionalFormatting sqref="K13">
    <cfRule type="cellIs" dxfId="114" priority="21" stopIfTrue="1" operator="between">
      <formula>0.66</formula>
      <formula>0.79</formula>
    </cfRule>
    <cfRule type="cellIs" dxfId="113" priority="22" stopIfTrue="1" operator="lessThan">
      <formula>0.66</formula>
    </cfRule>
    <cfRule type="cellIs" dxfId="112" priority="23" stopIfTrue="1" operator="greaterThanOrEqual">
      <formula>0.8</formula>
    </cfRule>
  </conditionalFormatting>
  <conditionalFormatting sqref="K13">
    <cfRule type="expression" dxfId="111" priority="20">
      <formula>E13=0</formula>
    </cfRule>
  </conditionalFormatting>
  <conditionalFormatting sqref="K13">
    <cfRule type="expression" dxfId="110" priority="19">
      <formula>E13=0</formula>
    </cfRule>
  </conditionalFormatting>
  <conditionalFormatting sqref="K14">
    <cfRule type="cellIs" dxfId="109" priority="16" stopIfTrue="1" operator="between">
      <formula>0.66</formula>
      <formula>0.79</formula>
    </cfRule>
    <cfRule type="cellIs" dxfId="108" priority="17" stopIfTrue="1" operator="lessThan">
      <formula>0.66</formula>
    </cfRule>
    <cfRule type="cellIs" dxfId="107" priority="18" stopIfTrue="1" operator="between">
      <formula>0.8</formula>
      <formula>1</formula>
    </cfRule>
  </conditionalFormatting>
  <conditionalFormatting sqref="K14">
    <cfRule type="expression" dxfId="106" priority="15">
      <formula>ISERROR(K14)</formula>
    </cfRule>
  </conditionalFormatting>
  <conditionalFormatting sqref="K14">
    <cfRule type="cellIs" dxfId="105" priority="12" stopIfTrue="1" operator="between">
      <formula>0.66</formula>
      <formula>0.79</formula>
    </cfRule>
    <cfRule type="cellIs" dxfId="104" priority="13" stopIfTrue="1" operator="lessThan">
      <formula>0.66</formula>
    </cfRule>
    <cfRule type="cellIs" dxfId="103" priority="14" stopIfTrue="1" operator="greaterThanOrEqual">
      <formula>0.8</formula>
    </cfRule>
  </conditionalFormatting>
  <conditionalFormatting sqref="K14">
    <cfRule type="expression" dxfId="102" priority="11">
      <formula>E14=0</formula>
    </cfRule>
  </conditionalFormatting>
  <conditionalFormatting sqref="K14">
    <cfRule type="expression" dxfId="101" priority="10">
      <formula>E14=0</formula>
    </cfRule>
  </conditionalFormatting>
  <conditionalFormatting sqref="J16">
    <cfRule type="cellIs" dxfId="100" priority="7" stopIfTrue="1" operator="between">
      <formula>0.66</formula>
      <formula>0.79</formula>
    </cfRule>
    <cfRule type="cellIs" dxfId="99" priority="8" stopIfTrue="1" operator="lessThan">
      <formula>0.66</formula>
    </cfRule>
    <cfRule type="cellIs" dxfId="98" priority="9" stopIfTrue="1" operator="between">
      <formula>0.8</formula>
      <formula>1</formula>
    </cfRule>
  </conditionalFormatting>
  <conditionalFormatting sqref="J16">
    <cfRule type="expression" dxfId="97" priority="6">
      <formula>ISERROR(J16)</formula>
    </cfRule>
  </conditionalFormatting>
  <conditionalFormatting sqref="J16">
    <cfRule type="cellIs" dxfId="96" priority="3" stopIfTrue="1" operator="between">
      <formula>0.66</formula>
      <formula>0.79</formula>
    </cfRule>
    <cfRule type="cellIs" dxfId="95" priority="4" stopIfTrue="1" operator="lessThan">
      <formula>0.66</formula>
    </cfRule>
    <cfRule type="cellIs" dxfId="94" priority="5" stopIfTrue="1" operator="greaterThanOrEqual">
      <formula>0.8</formula>
    </cfRule>
  </conditionalFormatting>
  <conditionalFormatting sqref="J16">
    <cfRule type="expression" dxfId="93" priority="2">
      <formula>D16=0</formula>
    </cfRule>
  </conditionalFormatting>
  <conditionalFormatting sqref="J16">
    <cfRule type="expression" dxfId="92" priority="1">
      <formula>D16=0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A39"/>
  <sheetViews>
    <sheetView showGridLines="0" tabSelected="1" zoomScale="85" zoomScaleNormal="85" workbookViewId="0">
      <selection activeCell="N13" sqref="N13"/>
    </sheetView>
  </sheetViews>
  <sheetFormatPr baseColWidth="10" defaultColWidth="14.140625" defaultRowHeight="15" x14ac:dyDescent="0.25"/>
  <cols>
    <col min="1" max="1" width="5.42578125" customWidth="1"/>
    <col min="2" max="2" width="12.85546875" customWidth="1"/>
    <col min="3" max="6" width="15.28515625" customWidth="1"/>
    <col min="7" max="7" width="14.42578125" customWidth="1"/>
    <col min="8" max="8" width="12.28515625" customWidth="1"/>
    <col min="9" max="9" width="9.42578125" customWidth="1"/>
    <col min="10" max="10" width="12.42578125" customWidth="1"/>
    <col min="11" max="12" width="20.7109375" customWidth="1"/>
    <col min="13" max="14" width="12.5703125" customWidth="1"/>
    <col min="15" max="15" width="6.42578125" customWidth="1"/>
    <col min="16" max="255" width="11.42578125" customWidth="1"/>
    <col min="256" max="256" width="18.140625" customWidth="1"/>
    <col min="257" max="257" width="13.7109375" customWidth="1"/>
  </cols>
  <sheetData>
    <row r="3" spans="2:27" x14ac:dyDescent="0.25">
      <c r="B3" s="10"/>
      <c r="C3" s="10"/>
      <c r="D3" s="10"/>
      <c r="E3" s="29"/>
      <c r="F3" s="29"/>
      <c r="G3" s="29"/>
      <c r="H3" s="29"/>
      <c r="I3" s="29"/>
      <c r="J3" s="29"/>
      <c r="K3" s="29"/>
      <c r="L3" s="1"/>
    </row>
    <row r="4" spans="2:27" x14ac:dyDescent="0.25">
      <c r="B4" s="10"/>
      <c r="C4" s="10"/>
      <c r="D4" s="10"/>
      <c r="E4" s="29"/>
      <c r="F4" s="29"/>
      <c r="G4" s="29"/>
      <c r="H4" s="29"/>
      <c r="I4" s="29"/>
      <c r="J4" s="29"/>
      <c r="K4" s="29"/>
      <c r="L4" s="1"/>
    </row>
    <row r="5" spans="2:27" x14ac:dyDescent="0.25">
      <c r="B5" s="10"/>
      <c r="C5" s="10"/>
      <c r="D5" s="10"/>
      <c r="E5" s="29"/>
      <c r="F5" s="29"/>
      <c r="G5" s="29"/>
      <c r="H5" s="29"/>
      <c r="I5" s="29"/>
      <c r="J5" s="29"/>
      <c r="K5" s="29"/>
      <c r="L5" s="1"/>
    </row>
    <row r="6" spans="2:27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29"/>
      <c r="L6" s="1"/>
      <c r="N6" s="151" t="s">
        <v>64</v>
      </c>
      <c r="O6" s="151"/>
      <c r="P6" s="151"/>
    </row>
    <row r="7" spans="2:27" ht="15" customHeight="1" x14ac:dyDescent="0.25">
      <c r="B7" s="10"/>
      <c r="C7" s="10"/>
      <c r="D7" s="10"/>
      <c r="E7" s="29"/>
      <c r="F7" s="29"/>
      <c r="G7" s="29"/>
      <c r="H7" s="29"/>
      <c r="I7" s="29"/>
      <c r="J7" s="29"/>
      <c r="K7" s="29"/>
      <c r="L7" s="1"/>
      <c r="N7" s="37" t="s">
        <v>51</v>
      </c>
      <c r="O7" s="40" t="s">
        <v>108</v>
      </c>
      <c r="P7" s="41">
        <v>0.8</v>
      </c>
      <c r="Q7" s="57" t="s">
        <v>96</v>
      </c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2:27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1"/>
      <c r="N8" s="36" t="s">
        <v>52</v>
      </c>
      <c r="O8" s="40" t="s">
        <v>66</v>
      </c>
      <c r="P8" s="20" t="s">
        <v>107</v>
      </c>
      <c r="Q8" t="s">
        <v>94</v>
      </c>
    </row>
    <row r="9" spans="2:27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29"/>
      <c r="L9" s="1"/>
      <c r="M9" s="30"/>
      <c r="N9" s="38" t="s">
        <v>63</v>
      </c>
      <c r="O9" s="40" t="s">
        <v>67</v>
      </c>
      <c r="P9" s="41">
        <v>0.6</v>
      </c>
      <c r="Q9" t="s">
        <v>95</v>
      </c>
    </row>
    <row r="10" spans="2:27" ht="37.5" customHeight="1" x14ac:dyDescent="0.25">
      <c r="B10" s="147" t="s">
        <v>21</v>
      </c>
      <c r="C10" s="147"/>
      <c r="D10" s="147"/>
      <c r="E10" s="148" t="str">
        <f>'Ficha Técnica Formulación'!C37</f>
        <v>Entrega oportuna y completa de la información para el seguimiento del Plan de Acción</v>
      </c>
      <c r="F10" s="149"/>
      <c r="G10" s="149"/>
      <c r="H10" s="149"/>
      <c r="I10" s="149"/>
      <c r="J10" s="149"/>
      <c r="K10" s="149"/>
      <c r="L10" s="150"/>
      <c r="M10" s="31"/>
    </row>
    <row r="11" spans="2:27" ht="10.5" customHeight="1" x14ac:dyDescent="0.25">
      <c r="M11" s="30"/>
    </row>
    <row r="12" spans="2:27" ht="90" x14ac:dyDescent="0.25">
      <c r="B12" s="53" t="s">
        <v>46</v>
      </c>
      <c r="C12" s="53" t="s">
        <v>33</v>
      </c>
      <c r="D12" s="53" t="s">
        <v>50</v>
      </c>
      <c r="E12" s="64" t="s">
        <v>109</v>
      </c>
      <c r="F12" s="65" t="s">
        <v>110</v>
      </c>
      <c r="G12" s="64" t="s">
        <v>111</v>
      </c>
      <c r="H12" s="64" t="s">
        <v>113</v>
      </c>
      <c r="I12" s="146" t="s">
        <v>48</v>
      </c>
      <c r="J12" s="146"/>
      <c r="K12" s="64" t="s">
        <v>47</v>
      </c>
      <c r="L12" s="64" t="s">
        <v>57</v>
      </c>
      <c r="M12" s="30"/>
      <c r="N12" s="55"/>
    </row>
    <row r="13" spans="2:27" ht="148.5" customHeight="1" x14ac:dyDescent="0.25">
      <c r="B13" s="152">
        <v>2019</v>
      </c>
      <c r="C13" s="153" t="s">
        <v>53</v>
      </c>
      <c r="D13" s="154">
        <v>1</v>
      </c>
      <c r="E13" s="153">
        <v>24</v>
      </c>
      <c r="F13" s="153">
        <v>5</v>
      </c>
      <c r="G13" s="155">
        <v>26</v>
      </c>
      <c r="H13" s="156">
        <f>AVERAGE((E13/G13),(F13/G13))</f>
        <v>0.55769230769230771</v>
      </c>
      <c r="I13" s="35">
        <f>IF(H13="","",H13/D13)</f>
        <v>0.55769230769230771</v>
      </c>
      <c r="J13" s="157" t="str">
        <f>IF(I13="","Np",IF(I13&lt;60%,"Bajo",IF(I13&lt;80%,"Medio","Alto")))</f>
        <v>Bajo</v>
      </c>
      <c r="K13" s="158" t="s">
        <v>114</v>
      </c>
      <c r="L13" s="158" t="s">
        <v>115</v>
      </c>
      <c r="M13" s="30"/>
    </row>
    <row r="14" spans="2:27" ht="140.25" x14ac:dyDescent="0.25">
      <c r="B14" s="152"/>
      <c r="C14" s="153" t="s">
        <v>54</v>
      </c>
      <c r="D14" s="154">
        <v>1</v>
      </c>
      <c r="E14" s="153">
        <v>21</v>
      </c>
      <c r="F14" s="153">
        <v>12</v>
      </c>
      <c r="G14" s="155">
        <v>26</v>
      </c>
      <c r="H14" s="156">
        <f>AVERAGE((E14/G14),(F14/G14))</f>
        <v>0.63461538461538458</v>
      </c>
      <c r="I14" s="35">
        <f>IF(H14="","",H14/D14)</f>
        <v>0.63461538461538458</v>
      </c>
      <c r="J14" s="157" t="str">
        <f>IF(I14="","Np",IF(I14&lt;60%,"Bajo",IF(I14&lt;80%,"Medio","Alto")))</f>
        <v>Medio</v>
      </c>
      <c r="K14" s="158" t="s">
        <v>116</v>
      </c>
      <c r="L14" s="35"/>
      <c r="M14" s="30"/>
    </row>
    <row r="15" spans="2:27" x14ac:dyDescent="0.25">
      <c r="B15" s="152"/>
      <c r="C15" s="159" t="s">
        <v>120</v>
      </c>
      <c r="D15" s="161"/>
      <c r="E15" s="159"/>
      <c r="F15" s="159"/>
      <c r="G15" s="163"/>
      <c r="H15" s="165" t="str">
        <f>IF(E15&gt;0, E15/G15,"")</f>
        <v/>
      </c>
      <c r="I15" s="167" t="str">
        <f>IF(H15="","",H15/D15)</f>
        <v/>
      </c>
      <c r="J15" s="169"/>
      <c r="K15" s="171"/>
      <c r="L15" s="171"/>
      <c r="M15" s="30"/>
    </row>
    <row r="16" spans="2:27" x14ac:dyDescent="0.25">
      <c r="B16" s="152"/>
      <c r="C16" s="160"/>
      <c r="D16" s="162"/>
      <c r="E16" s="160"/>
      <c r="F16" s="160"/>
      <c r="G16" s="164"/>
      <c r="H16" s="166"/>
      <c r="I16" s="168"/>
      <c r="J16" s="170"/>
      <c r="K16" s="172"/>
      <c r="L16" s="172"/>
      <c r="M16" s="30"/>
    </row>
    <row r="17" spans="2:13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0"/>
    </row>
    <row r="18" spans="2:13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0"/>
    </row>
    <row r="19" spans="2:13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0"/>
    </row>
    <row r="20" spans="2:13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0"/>
    </row>
    <row r="21" spans="2:13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0"/>
    </row>
    <row r="22" spans="2:13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0"/>
    </row>
    <row r="23" spans="2:13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0"/>
    </row>
    <row r="24" spans="2:13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0"/>
    </row>
    <row r="25" spans="2:13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0"/>
    </row>
    <row r="26" spans="2:13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0"/>
    </row>
    <row r="27" spans="2:13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0"/>
    </row>
    <row r="28" spans="2:13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0"/>
    </row>
    <row r="29" spans="2:13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0"/>
    </row>
    <row r="30" spans="2:13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0"/>
    </row>
    <row r="31" spans="2:13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0"/>
    </row>
    <row r="32" spans="2:13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0"/>
    </row>
    <row r="33" spans="2:13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0"/>
    </row>
    <row r="34" spans="2:13" ht="15" customHeight="1" x14ac:dyDescent="0.25">
      <c r="B34" s="30"/>
      <c r="C34" s="30"/>
      <c r="D34" s="30"/>
      <c r="E34" s="33"/>
      <c r="F34" s="33"/>
      <c r="G34" s="30"/>
      <c r="H34" s="30"/>
      <c r="I34" s="30"/>
      <c r="J34" s="30"/>
      <c r="K34" s="30"/>
      <c r="L34" s="30"/>
      <c r="M34" s="30"/>
    </row>
    <row r="35" spans="2:13" x14ac:dyDescent="0.25">
      <c r="B35" s="30"/>
      <c r="C35" s="30"/>
      <c r="D35" s="30"/>
      <c r="E35" s="34"/>
      <c r="F35" s="34"/>
      <c r="G35" s="30"/>
      <c r="H35" s="30"/>
      <c r="I35" s="30"/>
      <c r="J35" s="30"/>
      <c r="K35" s="30"/>
      <c r="L35" s="30"/>
      <c r="M35" s="30"/>
    </row>
    <row r="36" spans="2:13" x14ac:dyDescent="0.25">
      <c r="B36" s="30"/>
      <c r="C36" s="30"/>
      <c r="D36" s="30"/>
      <c r="E36" s="34"/>
      <c r="F36" s="34"/>
      <c r="G36" s="30"/>
      <c r="H36" s="30"/>
      <c r="I36" s="30"/>
      <c r="J36" s="30"/>
      <c r="K36" s="30"/>
      <c r="L36" s="30"/>
      <c r="M36" s="30"/>
    </row>
    <row r="37" spans="2:13" x14ac:dyDescent="0.25">
      <c r="B37" s="30"/>
      <c r="C37" s="30"/>
      <c r="D37" s="30"/>
      <c r="E37" s="34"/>
      <c r="F37" s="34"/>
      <c r="G37" s="30"/>
      <c r="H37" s="30"/>
      <c r="I37" s="30"/>
      <c r="J37" s="30"/>
      <c r="K37" s="30"/>
      <c r="L37" s="30"/>
      <c r="M37" s="30"/>
    </row>
    <row r="38" spans="2:13" x14ac:dyDescent="0.25">
      <c r="B38" s="30"/>
      <c r="C38" s="30"/>
      <c r="D38" s="30"/>
      <c r="E38" s="34"/>
      <c r="F38" s="34"/>
      <c r="G38" s="30"/>
      <c r="H38" s="30"/>
      <c r="I38" s="30"/>
      <c r="J38" s="30"/>
      <c r="K38" s="30"/>
      <c r="L38" s="30"/>
      <c r="M38" s="30"/>
    </row>
    <row r="39" spans="2:13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</sheetData>
  <mergeCells count="15">
    <mergeCell ref="L15:L16"/>
    <mergeCell ref="N6:P6"/>
    <mergeCell ref="B10:D10"/>
    <mergeCell ref="E10:L10"/>
    <mergeCell ref="I12:J12"/>
    <mergeCell ref="B13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</mergeCells>
  <conditionalFormatting sqref="I13 I15">
    <cfRule type="cellIs" dxfId="91" priority="134" stopIfTrue="1" operator="between">
      <formula>0.66</formula>
      <formula>0.79</formula>
    </cfRule>
    <cfRule type="cellIs" dxfId="90" priority="135" stopIfTrue="1" operator="lessThan">
      <formula>0.66</formula>
    </cfRule>
    <cfRule type="cellIs" dxfId="89" priority="136" stopIfTrue="1" operator="between">
      <formula>0.8</formula>
      <formula>1</formula>
    </cfRule>
  </conditionalFormatting>
  <conditionalFormatting sqref="I13 I15">
    <cfRule type="expression" dxfId="88" priority="133">
      <formula>ISERROR(I13)</formula>
    </cfRule>
  </conditionalFormatting>
  <conditionalFormatting sqref="I13 I15">
    <cfRule type="cellIs" dxfId="87" priority="130" stopIfTrue="1" operator="between">
      <formula>0.6</formula>
      <formula>0.799</formula>
    </cfRule>
    <cfRule type="cellIs" dxfId="86" priority="131" stopIfTrue="1" operator="lessThan">
      <formula>0.599</formula>
    </cfRule>
    <cfRule type="cellIs" dxfId="85" priority="132" stopIfTrue="1" operator="greaterThanOrEqual">
      <formula>0.8</formula>
    </cfRule>
  </conditionalFormatting>
  <conditionalFormatting sqref="J13:J15">
    <cfRule type="cellIs" dxfId="84" priority="127" operator="equal">
      <formula>"Bajo"</formula>
    </cfRule>
    <cfRule type="cellIs" dxfId="83" priority="128" operator="equal">
      <formula>"Alto"</formula>
    </cfRule>
    <cfRule type="cellIs" dxfId="82" priority="129" operator="equal">
      <formula>"Medio"</formula>
    </cfRule>
  </conditionalFormatting>
  <conditionalFormatting sqref="B13">
    <cfRule type="containsText" dxfId="81" priority="124" operator="containsText" text="Critico">
      <formula>NOT(ISERROR(SEARCH("Critico",B13)))</formula>
    </cfRule>
    <cfRule type="containsText" dxfId="80" priority="125" operator="containsText" text="Satisfactorio">
      <formula>NOT(ISERROR(SEARCH("Satisfactorio",B13)))</formula>
    </cfRule>
    <cfRule type="containsText" dxfId="79" priority="126" operator="containsText" text="Medio">
      <formula>NOT(ISERROR(SEARCH("Medio",B13)))</formula>
    </cfRule>
  </conditionalFormatting>
  <conditionalFormatting sqref="K15">
    <cfRule type="cellIs" dxfId="67" priority="92" stopIfTrue="1" operator="between">
      <formula>0.66</formula>
      <formula>0.79</formula>
    </cfRule>
    <cfRule type="cellIs" dxfId="66" priority="93" stopIfTrue="1" operator="lessThan">
      <formula>0.66</formula>
    </cfRule>
    <cfRule type="cellIs" dxfId="65" priority="94" stopIfTrue="1" operator="between">
      <formula>0.8</formula>
      <formula>1</formula>
    </cfRule>
  </conditionalFormatting>
  <conditionalFormatting sqref="K15">
    <cfRule type="expression" dxfId="64" priority="91">
      <formula>ISERROR(K15)</formula>
    </cfRule>
  </conditionalFormatting>
  <conditionalFormatting sqref="K15">
    <cfRule type="cellIs" dxfId="63" priority="88" stopIfTrue="1" operator="between">
      <formula>0.66</formula>
      <formula>0.79</formula>
    </cfRule>
    <cfRule type="cellIs" dxfId="62" priority="89" stopIfTrue="1" operator="lessThan">
      <formula>0.66</formula>
    </cfRule>
    <cfRule type="cellIs" dxfId="61" priority="90" stopIfTrue="1" operator="greaterThanOrEqual">
      <formula>0.8</formula>
    </cfRule>
  </conditionalFormatting>
  <conditionalFormatting sqref="K15">
    <cfRule type="expression" dxfId="60" priority="87">
      <formula>D15=0</formula>
    </cfRule>
  </conditionalFormatting>
  <conditionalFormatting sqref="K15">
    <cfRule type="expression" dxfId="59" priority="86">
      <formula>D15=0</formula>
    </cfRule>
  </conditionalFormatting>
  <conditionalFormatting sqref="L15">
    <cfRule type="cellIs" dxfId="58" priority="83" stopIfTrue="1" operator="between">
      <formula>0.66</formula>
      <formula>0.79</formula>
    </cfRule>
    <cfRule type="cellIs" dxfId="57" priority="84" stopIfTrue="1" operator="lessThan">
      <formula>0.66</formula>
    </cfRule>
    <cfRule type="cellIs" dxfId="56" priority="85" stopIfTrue="1" operator="between">
      <formula>0.8</formula>
      <formula>1</formula>
    </cfRule>
  </conditionalFormatting>
  <conditionalFormatting sqref="L15">
    <cfRule type="expression" dxfId="55" priority="82">
      <formula>ISERROR(L15)</formula>
    </cfRule>
  </conditionalFormatting>
  <conditionalFormatting sqref="L15">
    <cfRule type="cellIs" dxfId="54" priority="79" stopIfTrue="1" operator="between">
      <formula>0.66</formula>
      <formula>0.79</formula>
    </cfRule>
    <cfRule type="cellIs" dxfId="53" priority="80" stopIfTrue="1" operator="lessThan">
      <formula>0.66</formula>
    </cfRule>
    <cfRule type="cellIs" dxfId="52" priority="81" stopIfTrue="1" operator="greaterThanOrEqual">
      <formula>0.8</formula>
    </cfRule>
  </conditionalFormatting>
  <conditionalFormatting sqref="L15">
    <cfRule type="expression" dxfId="51" priority="78">
      <formula>E15=0</formula>
    </cfRule>
  </conditionalFormatting>
  <conditionalFormatting sqref="L15">
    <cfRule type="expression" dxfId="50" priority="77">
      <formula>E15=0</formula>
    </cfRule>
  </conditionalFormatting>
  <conditionalFormatting sqref="L13">
    <cfRule type="cellIs" dxfId="49" priority="74" stopIfTrue="1" operator="between">
      <formula>0.66</formula>
      <formula>0.79</formula>
    </cfRule>
    <cfRule type="cellIs" dxfId="48" priority="75" stopIfTrue="1" operator="lessThan">
      <formula>0.66</formula>
    </cfRule>
    <cfRule type="cellIs" dxfId="47" priority="76" stopIfTrue="1" operator="between">
      <formula>0.8</formula>
      <formula>1</formula>
    </cfRule>
  </conditionalFormatting>
  <conditionalFormatting sqref="L13">
    <cfRule type="expression" dxfId="46" priority="73">
      <formula>ISERROR(L13)</formula>
    </cfRule>
  </conditionalFormatting>
  <conditionalFormatting sqref="L13">
    <cfRule type="cellIs" dxfId="45" priority="70" stopIfTrue="1" operator="between">
      <formula>0.66</formula>
      <formula>0.79</formula>
    </cfRule>
    <cfRule type="cellIs" dxfId="44" priority="71" stopIfTrue="1" operator="lessThan">
      <formula>0.66</formula>
    </cfRule>
    <cfRule type="cellIs" dxfId="43" priority="72" stopIfTrue="1" operator="greaterThanOrEqual">
      <formula>0.8</formula>
    </cfRule>
  </conditionalFormatting>
  <conditionalFormatting sqref="L13">
    <cfRule type="expression" dxfId="42" priority="69">
      <formula>E13=0</formula>
    </cfRule>
  </conditionalFormatting>
  <conditionalFormatting sqref="L13">
    <cfRule type="expression" dxfId="41" priority="68">
      <formula>E13=0</formula>
    </cfRule>
  </conditionalFormatting>
  <conditionalFormatting sqref="K13">
    <cfRule type="cellIs" dxfId="31" priority="47" stopIfTrue="1" operator="between">
      <formula>0.66</formula>
      <formula>0.79</formula>
    </cfRule>
    <cfRule type="cellIs" dxfId="30" priority="48" stopIfTrue="1" operator="lessThan">
      <formula>0.66</formula>
    </cfRule>
    <cfRule type="cellIs" dxfId="29" priority="49" stopIfTrue="1" operator="between">
      <formula>0.8</formula>
      <formula>1</formula>
    </cfRule>
  </conditionalFormatting>
  <conditionalFormatting sqref="K13">
    <cfRule type="expression" dxfId="28" priority="46">
      <formula>ISERROR(K13)</formula>
    </cfRule>
  </conditionalFormatting>
  <conditionalFormatting sqref="K13">
    <cfRule type="cellIs" dxfId="27" priority="43" stopIfTrue="1" operator="between">
      <formula>0.66</formula>
      <formula>0.79</formula>
    </cfRule>
    <cfRule type="cellIs" dxfId="26" priority="44" stopIfTrue="1" operator="lessThan">
      <formula>0.66</formula>
    </cfRule>
    <cfRule type="cellIs" dxfId="25" priority="45" stopIfTrue="1" operator="greaterThanOrEqual">
      <formula>0.8</formula>
    </cfRule>
  </conditionalFormatting>
  <conditionalFormatting sqref="K13">
    <cfRule type="expression" dxfId="24" priority="42">
      <formula>D13=0</formula>
    </cfRule>
  </conditionalFormatting>
  <conditionalFormatting sqref="K13">
    <cfRule type="expression" dxfId="23" priority="41">
      <formula>D13=0</formula>
    </cfRule>
  </conditionalFormatting>
  <conditionalFormatting sqref="I14">
    <cfRule type="cellIs" dxfId="22" priority="21" stopIfTrue="1" operator="between">
      <formula>0.66</formula>
      <formula>0.79</formula>
    </cfRule>
    <cfRule type="cellIs" dxfId="21" priority="22" stopIfTrue="1" operator="lessThan">
      <formula>0.66</formula>
    </cfRule>
    <cfRule type="cellIs" dxfId="20" priority="23" stopIfTrue="1" operator="between">
      <formula>0.8</formula>
      <formula>1</formula>
    </cfRule>
  </conditionalFormatting>
  <conditionalFormatting sqref="I14">
    <cfRule type="expression" dxfId="19" priority="20">
      <formula>ISERROR(I14)</formula>
    </cfRule>
  </conditionalFormatting>
  <conditionalFormatting sqref="I14">
    <cfRule type="cellIs" dxfId="18" priority="17" stopIfTrue="1" operator="between">
      <formula>0.6</formula>
      <formula>0.799</formula>
    </cfRule>
    <cfRule type="cellIs" dxfId="17" priority="18" stopIfTrue="1" operator="lessThan">
      <formula>0.599</formula>
    </cfRule>
    <cfRule type="cellIs" dxfId="16" priority="19" stopIfTrue="1" operator="greaterThanOrEqual">
      <formula>0.8</formula>
    </cfRule>
  </conditionalFormatting>
  <conditionalFormatting sqref="L14">
    <cfRule type="cellIs" dxfId="15" priority="14" stopIfTrue="1" operator="between">
      <formula>0.66</formula>
      <formula>0.79</formula>
    </cfRule>
    <cfRule type="cellIs" dxfId="14" priority="15" stopIfTrue="1" operator="lessThan">
      <formula>0.66</formula>
    </cfRule>
    <cfRule type="cellIs" dxfId="13" priority="16" stopIfTrue="1" operator="between">
      <formula>0.8</formula>
      <formula>1</formula>
    </cfRule>
  </conditionalFormatting>
  <conditionalFormatting sqref="L14">
    <cfRule type="expression" dxfId="12" priority="13">
      <formula>ISERROR(L14)</formula>
    </cfRule>
  </conditionalFormatting>
  <conditionalFormatting sqref="L14">
    <cfRule type="cellIs" dxfId="11" priority="10" stopIfTrue="1" operator="between">
      <formula>0.6</formula>
      <formula>0.799</formula>
    </cfRule>
    <cfRule type="cellIs" dxfId="10" priority="11" stopIfTrue="1" operator="lessThan">
      <formula>0.599</formula>
    </cfRule>
    <cfRule type="cellIs" dxfId="9" priority="12" stopIfTrue="1" operator="greaterThanOrEqual">
      <formula>0.8</formula>
    </cfRule>
  </conditionalFormatting>
  <conditionalFormatting sqref="K14">
    <cfRule type="cellIs" dxfId="8" priority="7" stopIfTrue="1" operator="between">
      <formula>0.66</formula>
      <formula>0.79</formula>
    </cfRule>
    <cfRule type="cellIs" dxfId="7" priority="8" stopIfTrue="1" operator="lessThan">
      <formula>0.66</formula>
    </cfRule>
    <cfRule type="cellIs" dxfId="6" priority="9" stopIfTrue="1" operator="between">
      <formula>0.8</formula>
      <formula>1</formula>
    </cfRule>
  </conditionalFormatting>
  <conditionalFormatting sqref="K14">
    <cfRule type="expression" dxfId="5" priority="6">
      <formula>ISERROR(K14)</formula>
    </cfRule>
  </conditionalFormatting>
  <conditionalFormatting sqref="K14">
    <cfRule type="cellIs" dxfId="4" priority="3" stopIfTrue="1" operator="between">
      <formula>0.66</formula>
      <formula>0.79</formula>
    </cfRule>
    <cfRule type="cellIs" dxfId="3" priority="4" stopIfTrue="1" operator="lessThan">
      <formula>0.66</formula>
    </cfRule>
    <cfRule type="cellIs" dxfId="2" priority="5" stopIfTrue="1" operator="greaterThanOrEqual">
      <formula>0.8</formula>
    </cfRule>
  </conditionalFormatting>
  <conditionalFormatting sqref="K14">
    <cfRule type="expression" dxfId="1" priority="2">
      <formula>D14=0</formula>
    </cfRule>
  </conditionalFormatting>
  <conditionalFormatting sqref="K14">
    <cfRule type="expression" dxfId="0" priority="1">
      <formula>D14=0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Ficha Técnica Formulación</vt:lpstr>
      <vt:lpstr>Ficha T Seguimiento 2017</vt:lpstr>
      <vt:lpstr>Ficha T Seguimiento 2018</vt:lpstr>
      <vt:lpstr>Ficha T Seguimiento 2019</vt:lpstr>
      <vt:lpstr>'Ficha Técnica Formulación'!Área_de_impresión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Escobar</dc:creator>
  <cp:lastModifiedBy>Gallego Gonzalez, Jeniffer</cp:lastModifiedBy>
  <cp:lastPrinted>2019-07-19T16:54:55Z</cp:lastPrinted>
  <dcterms:created xsi:type="dcterms:W3CDTF">2017-09-28T15:09:54Z</dcterms:created>
  <dcterms:modified xsi:type="dcterms:W3CDTF">2019-11-19T17:21:23Z</dcterms:modified>
</cp:coreProperties>
</file>