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4. COMUNICACIÓN PÚBLICA\"/>
    </mc:Choice>
  </mc:AlternateContent>
  <xr:revisionPtr revIDLastSave="0" documentId="13_ncr:1_{86F66ADA-7DE7-449F-9ABA-5523A30456C2}" xr6:coauthVersionLast="36" xr6:coauthVersionMax="36" xr10:uidLastSave="{00000000-0000-0000-0000-000000000000}"/>
  <bookViews>
    <workbookView xWindow="0" yWindow="0" windowWidth="15600" windowHeight="9135" firstSheet="1" activeTab="1" xr2:uid="{00000000-000D-0000-FFFF-FFFF00000000}"/>
  </bookViews>
  <sheets>
    <sheet name="Ficha Técnica Formulación" sheetId="1" r:id="rId1"/>
    <sheet name="Ficha T Seguimiento" sheetId="3" r:id="rId2"/>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3" l="1"/>
  <c r="H25" i="3" s="1"/>
  <c r="I25" i="3" s="1"/>
  <c r="F25" i="3"/>
  <c r="E25" i="3"/>
  <c r="G16" i="3" l="1"/>
  <c r="G17" i="3"/>
  <c r="G18" i="3"/>
  <c r="G15" i="3"/>
  <c r="G19" i="3"/>
  <c r="G20" i="3"/>
  <c r="G21" i="3"/>
  <c r="G22" i="3"/>
  <c r="G23" i="3"/>
  <c r="G24" i="3"/>
  <c r="H19" i="3" l="1"/>
  <c r="I19" i="3" s="1"/>
  <c r="G14" i="3"/>
  <c r="H14" i="3" s="1"/>
  <c r="I14" i="3" s="1"/>
  <c r="H15" i="3"/>
  <c r="I15" i="3" s="1"/>
  <c r="H16" i="3"/>
  <c r="I16" i="3" s="1"/>
  <c r="H17" i="3"/>
  <c r="I17" i="3" s="1"/>
  <c r="H18" i="3"/>
  <c r="I18" i="3" s="1"/>
  <c r="H20" i="3"/>
  <c r="I20" i="3" s="1"/>
  <c r="H21" i="3"/>
  <c r="I21" i="3" s="1"/>
  <c r="H22" i="3"/>
  <c r="I22" i="3" s="1"/>
  <c r="H23" i="3"/>
  <c r="I23" i="3" s="1"/>
  <c r="H24" i="3"/>
  <c r="I24" i="3" s="1"/>
  <c r="G13" i="3"/>
  <c r="H13" i="3" s="1"/>
  <c r="I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<sst xmlns="http://schemas.openxmlformats.org/spreadsheetml/2006/main" count="138" uniqueCount="129">
  <si>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</si>
  <si>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</si>
  <si>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</si>
  <si>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</si>
  <si>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</si>
  <si>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</si>
  <si>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</si>
  <si>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</si>
  <si>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</si>
  <si>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</si>
  <si>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</si>
  <si>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</si>
  <si>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</si>
  <si>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</si>
  <si>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</si>
  <si>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</si>
  <si>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</si>
  <si>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</si>
  <si>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</si>
  <si>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</si>
  <si>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</si>
  <si>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</si>
  <si>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</si>
  <si>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</si>
  <si>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</si>
  <si>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</si>
  <si>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</si>
  <si>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</si>
  <si>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</si>
  <si>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</si>
  <si>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</si>
  <si>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</si>
  <si>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</si>
  <si>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</si>
  <si>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</si>
  <si>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</si>
  <si>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</si>
  <si>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</si>
  <si>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</si>
  <si>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</si>
  <si>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</si>
  <si>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</si>
  <si>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</si>
  <si>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</si>
  <si>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</si>
  <si>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</si>
  <si>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</si>
  <si>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</si>
  <si>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</si>
  <si>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</si>
  <si>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</si>
  <si>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</si>
  <si>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</si>
  <si>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</si>
  <si>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</si>
  <si>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</si>
  <si>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</si>
  <si>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70% y 90%</t>
  </si>
  <si>
    <t xml:space="preserve">&gt; </t>
  </si>
  <si>
    <t xml:space="preserve">entre </t>
  </si>
  <si>
    <t>&lt;</t>
  </si>
  <si>
    <t>x</t>
  </si>
  <si>
    <t>5 Cali Participativa y Bien Gobernada</t>
  </si>
  <si>
    <t xml:space="preserve">Cali Progresa Contigo 2016- 2019 </t>
  </si>
  <si>
    <t>52 Modernización Institucional con Transparencia y Dignificación del Servicio Público</t>
  </si>
  <si>
    <t xml:space="preserve">522 Gestión Pública Efectiva y Transparente </t>
  </si>
  <si>
    <t>MEDE01.06.01.P01</t>
  </si>
  <si>
    <t xml:space="preserve">Producción mensual de contenidos noticiosos generados por la Administración Municipal </t>
  </si>
  <si>
    <t>MEDE01.06.18.FT01</t>
  </si>
  <si>
    <t>Realizar seguimiento a la producción de información institucional y las gestiones de Gobierno, generados a traves de contenidos noticiosos.</t>
  </si>
  <si>
    <t>Porcentaje</t>
  </si>
  <si>
    <t>Fórmula</t>
  </si>
  <si>
    <t>(V1/V2)*100</t>
  </si>
  <si>
    <t xml:space="preserve">V1= Número de contenidos noticioso realizado por mes </t>
  </si>
  <si>
    <t>V2=Número de contenido noticioso programado por mes</t>
  </si>
  <si>
    <t>No aplica</t>
  </si>
  <si>
    <t>105% (vigencia 2017)</t>
  </si>
  <si>
    <t>Mensual</t>
  </si>
  <si>
    <t>Marzo de 2018</t>
  </si>
  <si>
    <t>Ninguna</t>
  </si>
  <si>
    <t>Vigencia 
(Año del seguimiento)</t>
  </si>
  <si>
    <t>MEDE01.06.01 Comunicación Informativa</t>
  </si>
  <si>
    <t>MEDE01.06 Comunicación Pública</t>
  </si>
  <si>
    <t>MEDE01 Direccionamiento Estratégico</t>
  </si>
  <si>
    <t xml:space="preserve">Secretaría de Gobierno - Oficina de Comunicaciones </t>
  </si>
  <si>
    <t>Enero</t>
  </si>
  <si>
    <t>Febrero</t>
  </si>
  <si>
    <t>Marzo</t>
  </si>
  <si>
    <t>Abril</t>
  </si>
  <si>
    <t>Mayo</t>
  </si>
  <si>
    <t>Junio</t>
  </si>
  <si>
    <t>Julio</t>
  </si>
  <si>
    <t>Agosto</t>
  </si>
  <si>
    <t>Septiembre</t>
  </si>
  <si>
    <t>Octubre</t>
  </si>
  <si>
    <t>Noviembre</t>
  </si>
  <si>
    <t>Diciembre</t>
  </si>
  <si>
    <t>Producción de contenidos noticiosos</t>
  </si>
  <si>
    <t xml:space="preserve">Contenidos noticiosos: información de la entidad dirigida a los grupos de interés </t>
  </si>
  <si>
    <t>V1= Contenidos generados</t>
  </si>
  <si>
    <t>V2=  Contenidos programados</t>
  </si>
  <si>
    <t>Satisfactorio: mayor al 90% 
Medio: entre 70 y 90%  
Crítico: menor de 70%</t>
  </si>
  <si>
    <t>satisfactorio</t>
  </si>
  <si>
    <t>medio</t>
  </si>
  <si>
    <t>critico</t>
  </si>
  <si>
    <t>registrar una explicación técnica sobre los pasos que se deben realizar para la obtención de los datos y del cálculo del indicador, por ejemplo de donde se toma el numero de contenidos noticiosos realizados y los programados por mes</t>
  </si>
  <si>
    <t xml:space="preserve">La meta mensual de contenidos es definida por el líder del proceso en el plan de trabajo anual. Los contenidos realizados por cada gestor son consignados mes a mes con su respectivo enlace de publicación en un drive que permite consolidar la cifra al término de cada mes. </t>
  </si>
  <si>
    <t>Plan de trabajo del proceso Comunicación Pública - Drive con registro de contenidos generados por cada gestor de contenidos</t>
  </si>
  <si>
    <t xml:space="preserve">La mayoría de gestores de contenidos son PS y su contrato se dio, en gran parte, a partir del día 15 de enero </t>
  </si>
  <si>
    <t xml:space="preserve">Frente a cambios dados en algunos Organismos, se tuvo que reorganizar la asignación de fuentes </t>
  </si>
  <si>
    <t xml:space="preserve">Se impartió la directriz de empezar a generar contenidos fríos y proyecciones de los proyectos a ejecutar este año para aumentar la generación de contenidos. </t>
  </si>
  <si>
    <t>Los PS que entraron en febrero, lo hicieron a mediados de este mes. Además, la contratación en los organismos fue demorada y ello ha retrasado el inicio de programas y proyectos. Hay nuevos PS que están aprendiendo el funcionamiento de la entidad.</t>
  </si>
  <si>
    <t xml:space="preserve">Se vio el repunte en la generación de contenidos gracias a las acciones implementadas </t>
  </si>
  <si>
    <t xml:space="preserve">Se le solicitó a los generadores de contenidos mantener el ritmo el cual debe aumentar con el inicio de ejecución de los proyectos de la entidad </t>
  </si>
  <si>
    <t xml:space="preserve">la caída de este mes obedece a que hubo una semana prácticamente muerta en materia informativa debido a la semana santa </t>
  </si>
  <si>
    <t xml:space="preserve">Se determinó que los organismos deben realizar más eventos y con mayor impacto noticioso toda vez que ya se debe empezar a mostrar resultados para efectuar un buen cierre de gobierno. </t>
  </si>
  <si>
    <t xml:space="preserve">Se definió una estrategia 360 en la que se harán ronda de medios, piezas en redes sociales, videos y noticias con un mensaje más emocional que técnico sobre los beneficios del proyecto pacificación vial </t>
  </si>
  <si>
    <t xml:space="preserve">Gran parte de los esfuerzos se encaminaron a atender la contingencia informativa generada por la instalación de taches y bolardos en las vías de la ciudad que dominaron la agenda informativa en medios masivos y redes sociales </t>
  </si>
  <si>
    <t>Este mes de cumpleaños de Cali los contenidos fueron sobretodo a nivel digital buscando movilizar a la ciudadanía hacia un comportamiento positivo en la ciudad</t>
  </si>
  <si>
    <t xml:space="preserve">Se hizo un análisis del primer semestre y se encontró que no estaban registrando todas las producciones tales como videos de YouTube y Galerías de fotos. Se decide incluir estos temas en el registro de contenidos de la oficina </t>
  </si>
  <si>
    <t>Se determinó aprovechar el cierre de proyectos y programas para aumentar la producción informativa con aras a la finalización de este gobierno.</t>
  </si>
  <si>
    <t>Para este mes los temas que centraron la atención pública fueron: la polémica por la restricción al parrillero hombre; las obras de infraestructura vial del sur; las cifras de homicidios y hurtos; transportadores informales y camperos; el cobro por estacionamiento en El Peñón; entre otros.</t>
  </si>
  <si>
    <t xml:space="preserve">Se logró mantener muy por encima la producción de contenidos y se impartió la directriz de seguir por el mismo camino a fin de cumplir con la meta propuesta por el proceso </t>
  </si>
  <si>
    <t>Se reiteró la necesidad de aumentar la producción para alcanzar la meta en un 100%</t>
  </si>
  <si>
    <t xml:space="preserve">Varios PS tuvieron contrato hasta julio y no pudieron hacer contenidos hasta tanto se les renovara el contrato </t>
  </si>
  <si>
    <t xml:space="preserve">En este periodo se vencieron las licencias de diseño gráfico y video lo que frenó la producción en estos aspectos. </t>
  </si>
  <si>
    <t xml:space="preserve">Se realizó la entrega de varias obras de infraestructura educativa lo que generó buena cantidad de información </t>
  </si>
  <si>
    <t xml:space="preserve">Se pidió a los gestores fortalecer la información institucional con los éxitos de los programas y proyectos de la Administración </t>
  </si>
  <si>
    <t>OCT-DIC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</si>
</sst>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_-* #,##0.00\ &quot;€&quot;_-;\-* #,##0.00\ &quot;€&quot;_-;_-* &quot;-&quot;??\ &quot;€&quot;_-;_-@_-"/>
    <numFmt numFmtId="165" formatCode="0.0%"/>
    <numFmt numFmtId="166" formatCode="0.0"/>
  </numFmts>
  <fonts count="21"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Calibri"/>
      <family val="2"/>
      <scheme val="minor"/>
    </font>
    <font>
      <sz val="8"/>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indexed="9"/>
        <bgColor indexed="26"/>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1" fontId="11" fillId="0" borderId="0" applyFont="0" applyFill="0" applyBorder="0" applyAlignment="0" applyProtection="0"/>
  </cellStyleXfs>
  <cellXfs count="147">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165" fontId="17" fillId="0" borderId="41" xfId="0" applyNumberFormat="1" applyFont="1" applyFill="1" applyBorder="1" applyAlignment="1" applyProtection="1">
      <alignment horizontal="center" vertical="center" wrapText="1"/>
      <protection hidden="1"/>
    </xf>
    <xf numFmtId="0" fontId="17" fillId="13" borderId="42" xfId="0" applyFont="1" applyFill="1" applyBorder="1" applyAlignment="1" applyProtection="1">
      <alignment horizontal="center" vertical="center" wrapText="1"/>
      <protection locked="0"/>
    </xf>
    <xf numFmtId="0" fontId="0" fillId="11" borderId="15" xfId="0" applyFill="1" applyBorder="1"/>
    <xf numFmtId="0" fontId="0" fillId="0" borderId="15" xfId="0" applyBorder="1" applyAlignment="1">
      <alignment horizontal="right"/>
    </xf>
    <xf numFmtId="9" fontId="0" fillId="0" borderId="15" xfId="0" applyNumberFormat="1" applyBorder="1" applyAlignment="1">
      <alignment horizontal="left" vertical="center"/>
    </xf>
    <xf numFmtId="0" fontId="0" fillId="9" borderId="15" xfId="0" applyFill="1" applyBorder="1"/>
    <xf numFmtId="0" fontId="0" fillId="0" borderId="15" xfId="0" applyBorder="1" applyAlignment="1">
      <alignment horizontal="left" vertical="center"/>
    </xf>
    <xf numFmtId="0" fontId="0" fillId="10" borderId="15" xfId="0" applyFill="1" applyBorder="1"/>
    <xf numFmtId="0" fontId="15" fillId="6" borderId="15" xfId="0" applyFont="1" applyFill="1" applyBorder="1" applyAlignment="1" applyProtection="1">
      <alignment horizontal="center" vertical="center" wrapText="1"/>
      <protection hidden="1"/>
    </xf>
    <xf numFmtId="9" fontId="7" fillId="0" borderId="40" xfId="1" applyFont="1" applyBorder="1" applyAlignment="1">
      <alignment horizontal="left" vertical="center"/>
    </xf>
    <xf numFmtId="0" fontId="17" fillId="0" borderId="39" xfId="0" applyFont="1" applyBorder="1" applyAlignment="1">
      <alignment horizontal="center" vertical="center" wrapText="1"/>
    </xf>
    <xf numFmtId="0" fontId="20" fillId="0" borderId="0" xfId="0" applyFont="1" applyAlignment="1">
      <alignment horizontal="justify" vertical="justify" wrapText="1"/>
    </xf>
    <xf numFmtId="0" fontId="19" fillId="0" borderId="0" xfId="0" applyFont="1" applyAlignment="1">
      <alignment vertical="center"/>
    </xf>
    <xf numFmtId="0" fontId="7" fillId="0" borderId="39" xfId="0" applyFont="1" applyBorder="1" applyAlignment="1">
      <alignment horizontal="center"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7" fillId="0" borderId="43" xfId="1" applyNumberFormat="1" applyFont="1" applyBorder="1" applyAlignment="1">
      <alignment horizontal="center" vertical="center"/>
    </xf>
    <xf numFmtId="0" fontId="7" fillId="0" borderId="44" xfId="1" applyNumberFormat="1" applyFont="1" applyBorder="1" applyAlignment="1">
      <alignment horizontal="center" vertical="center"/>
    </xf>
    <xf numFmtId="9" fontId="7" fillId="0" borderId="44" xfId="1" applyFont="1" applyBorder="1" applyAlignment="1">
      <alignment horizontal="left" vertical="center"/>
    </xf>
    <xf numFmtId="9" fontId="7" fillId="0" borderId="45" xfId="1" applyFont="1" applyBorder="1" applyAlignment="1">
      <alignment horizontal="center" vertical="center"/>
    </xf>
    <xf numFmtId="3" fontId="1" fillId="7" borderId="45" xfId="0" applyNumberFormat="1" applyFont="1" applyFill="1" applyBorder="1" applyAlignment="1">
      <alignment horizontal="center" vertical="center"/>
    </xf>
    <xf numFmtId="3" fontId="1" fillId="7" borderId="44" xfId="0" applyNumberFormat="1" applyFont="1" applyFill="1" applyBorder="1" applyAlignment="1">
      <alignment horizontal="center" vertical="center"/>
    </xf>
    <xf numFmtId="165" fontId="7" fillId="8" borderId="46" xfId="1" applyNumberFormat="1" applyFont="1" applyFill="1" applyBorder="1" applyAlignment="1" applyProtection="1">
      <alignment horizontal="center" vertical="center"/>
      <protection hidden="1"/>
    </xf>
    <xf numFmtId="0" fontId="7" fillId="0" borderId="44" xfId="0" applyFont="1" applyBorder="1" applyAlignment="1">
      <alignment horizontal="center" vertical="center"/>
    </xf>
    <xf numFmtId="0" fontId="7" fillId="0" borderId="45" xfId="0" applyFont="1" applyBorder="1" applyAlignment="1">
      <alignment horizontal="center" vertical="center" wrapText="1"/>
    </xf>
    <xf numFmtId="41" fontId="7" fillId="0" borderId="39" xfId="12" applyFont="1" applyBorder="1" applyAlignment="1">
      <alignment horizontal="center" vertical="center"/>
    </xf>
  </cellXfs>
  <cellStyles count="13">
    <cellStyle name="Euro" xfId="4" xr:uid="{00000000-0005-0000-0000-000000000000}"/>
    <cellStyle name="Millares [0]" xfId="12" builtinId="6"/>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3">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val="0"/>
        <condense val="0"/>
        <extend val="0"/>
        <sz val="11"/>
        <color indexed="9"/>
      </font>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c:formatCode>
                <c:ptCount val="12"/>
                <c:pt idx="0">
                  <c:v>0.58033573141486805</c:v>
                </c:pt>
                <c:pt idx="1">
                  <c:v>1.0479616306954436</c:v>
                </c:pt>
                <c:pt idx="2">
                  <c:v>1.170263788968825</c:v>
                </c:pt>
                <c:pt idx="3">
                  <c:v>0.90887290167865709</c:v>
                </c:pt>
                <c:pt idx="4">
                  <c:v>1.3357314148681054</c:v>
                </c:pt>
                <c:pt idx="5">
                  <c:v>1.1103117505995204</c:v>
                </c:pt>
                <c:pt idx="6">
                  <c:v>1.3093525179856116</c:v>
                </c:pt>
                <c:pt idx="7">
                  <c:v>1.5203836930455636</c:v>
                </c:pt>
                <c:pt idx="8">
                  <c:v>1.9064748201438848</c:v>
                </c:pt>
                <c:pt idx="9">
                  <c:v>1.6930455635491606</c:v>
                </c:pt>
                <c:pt idx="10">
                  <c:v>0.95923261390887293</c:v>
                </c:pt>
                <c:pt idx="11">
                  <c:v>0.95923261390887293</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97039616"/>
        <c:axId val="196236928"/>
      </c:barChart>
      <c:catAx>
        <c:axId val="197039616"/>
        <c:scaling>
          <c:orientation val="minMax"/>
        </c:scaling>
        <c:delete val="0"/>
        <c:axPos val="b"/>
        <c:numFmt formatCode="General" sourceLinked="1"/>
        <c:majorTickMark val="none"/>
        <c:minorTickMark val="none"/>
        <c:tickLblPos val="nextTo"/>
        <c:txPr>
          <a:bodyPr/>
          <a:lstStyle/>
          <a:p>
            <a:pPr>
              <a:defRPr sz="1100"/>
            </a:pPr>
            <a:endParaRPr lang="es-CO"/>
          </a:p>
        </c:txPr>
        <c:crossAx val="196236928"/>
        <c:crosses val="autoZero"/>
        <c:auto val="1"/>
        <c:lblAlgn val="ctr"/>
        <c:lblOffset val="100"/>
        <c:noMultiLvlLbl val="0"/>
      </c:catAx>
      <c:valAx>
        <c:axId val="19623692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9703961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59833" y="381000"/>
          <a:ext cx="13386859" cy="1309158"/>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E12"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66.140625" style="1" customWidth="1"/>
    <col min="15" max="16384" width="12.28515625" style="1"/>
  </cols>
  <sheetData>
    <row r="1" spans="2:13" ht="15.75" thickBot="1" x14ac:dyDescent="0.3"/>
    <row r="2" spans="2:13" x14ac:dyDescent="0.25">
      <c r="B2" s="105"/>
      <c r="C2" s="106"/>
      <c r="D2" s="106"/>
      <c r="E2" s="106"/>
      <c r="F2" s="106"/>
      <c r="G2" s="106"/>
      <c r="H2" s="106"/>
      <c r="I2" s="106"/>
      <c r="J2" s="106"/>
      <c r="K2" s="106"/>
      <c r="L2" s="106"/>
      <c r="M2" s="107"/>
    </row>
    <row r="3" spans="2:13" x14ac:dyDescent="0.25">
      <c r="B3" s="108"/>
      <c r="C3" s="109"/>
      <c r="D3" s="109"/>
      <c r="E3" s="109"/>
      <c r="F3" s="109"/>
      <c r="G3" s="109"/>
      <c r="H3" s="109"/>
      <c r="I3" s="109"/>
      <c r="J3" s="109"/>
      <c r="K3" s="109"/>
      <c r="L3" s="109"/>
      <c r="M3" s="110"/>
    </row>
    <row r="4" spans="2:13" x14ac:dyDescent="0.25">
      <c r="B4" s="108"/>
      <c r="C4" s="109"/>
      <c r="D4" s="109"/>
      <c r="E4" s="109"/>
      <c r="F4" s="109"/>
      <c r="G4" s="109"/>
      <c r="H4" s="109"/>
      <c r="I4" s="109"/>
      <c r="J4" s="109"/>
      <c r="K4" s="109"/>
      <c r="L4" s="109"/>
      <c r="M4" s="110"/>
    </row>
    <row r="5" spans="2:13" x14ac:dyDescent="0.25">
      <c r="B5" s="108"/>
      <c r="C5" s="109"/>
      <c r="D5" s="109"/>
      <c r="E5" s="109"/>
      <c r="F5" s="109"/>
      <c r="G5" s="109"/>
      <c r="H5" s="109"/>
      <c r="I5" s="109"/>
      <c r="J5" s="109"/>
      <c r="K5" s="109"/>
      <c r="L5" s="109"/>
      <c r="M5" s="110"/>
    </row>
    <row r="6" spans="2:13" x14ac:dyDescent="0.25">
      <c r="B6" s="108"/>
      <c r="C6" s="109"/>
      <c r="D6" s="109"/>
      <c r="E6" s="109"/>
      <c r="F6" s="109"/>
      <c r="G6" s="109"/>
      <c r="H6" s="109"/>
      <c r="I6" s="109"/>
      <c r="J6" s="109"/>
      <c r="K6" s="109"/>
      <c r="L6" s="109"/>
      <c r="M6" s="110"/>
    </row>
    <row r="7" spans="2:13" x14ac:dyDescent="0.25">
      <c r="B7" s="108"/>
      <c r="C7" s="109"/>
      <c r="D7" s="109"/>
      <c r="E7" s="109"/>
      <c r="F7" s="109"/>
      <c r="G7" s="109"/>
      <c r="H7" s="109"/>
      <c r="I7" s="109"/>
      <c r="J7" s="109"/>
      <c r="K7" s="109"/>
      <c r="L7" s="109"/>
      <c r="M7" s="110"/>
    </row>
    <row r="8" spans="2:13" x14ac:dyDescent="0.25">
      <c r="B8" s="108"/>
      <c r="C8" s="109"/>
      <c r="D8" s="109"/>
      <c r="E8" s="109"/>
      <c r="F8" s="109"/>
      <c r="G8" s="109"/>
      <c r="H8" s="109"/>
      <c r="I8" s="109"/>
      <c r="J8" s="109"/>
      <c r="K8" s="109"/>
      <c r="L8" s="109"/>
      <c r="M8" s="110"/>
    </row>
    <row r="9" spans="2:13" x14ac:dyDescent="0.25">
      <c r="B9" s="108"/>
      <c r="C9" s="109"/>
      <c r="D9" s="109"/>
      <c r="E9" s="109"/>
      <c r="F9" s="109"/>
      <c r="G9" s="109"/>
      <c r="H9" s="109"/>
      <c r="I9" s="109"/>
      <c r="J9" s="109"/>
      <c r="K9" s="109"/>
      <c r="L9" s="109"/>
      <c r="M9" s="110"/>
    </row>
    <row r="10" spans="2:13" ht="15.75" thickBot="1" x14ac:dyDescent="0.3">
      <c r="B10" s="111"/>
      <c r="C10" s="112"/>
      <c r="D10" s="112"/>
      <c r="E10" s="112"/>
      <c r="F10" s="112"/>
      <c r="G10" s="112"/>
      <c r="H10" s="112"/>
      <c r="I10" s="112"/>
      <c r="J10" s="112"/>
      <c r="K10" s="112"/>
      <c r="L10" s="112"/>
      <c r="M10" s="113"/>
    </row>
    <row r="11" spans="2:13" ht="12.75" customHeight="1" x14ac:dyDescent="0.25">
      <c r="B11" s="2"/>
      <c r="C11" s="3"/>
      <c r="D11" s="3"/>
      <c r="E11" s="3"/>
      <c r="F11" s="4"/>
      <c r="G11" s="3"/>
      <c r="H11" s="3"/>
      <c r="I11" s="3"/>
      <c r="J11" s="3"/>
      <c r="K11" s="3"/>
      <c r="L11" s="3"/>
      <c r="M11" s="5"/>
    </row>
    <row r="12" spans="2:13" ht="23.25" customHeight="1" x14ac:dyDescent="0.25">
      <c r="B12" s="114" t="s">
        <v>0</v>
      </c>
      <c r="C12" s="115"/>
      <c r="D12" s="115"/>
      <c r="E12" s="115"/>
      <c r="F12" s="115"/>
      <c r="G12" s="115"/>
      <c r="H12" s="115"/>
      <c r="I12" s="115"/>
      <c r="J12" s="115"/>
      <c r="K12" s="115"/>
      <c r="L12" s="115"/>
      <c r="M12" s="116"/>
    </row>
    <row r="13" spans="2:13" ht="15.75" customHeight="1" x14ac:dyDescent="0.25">
      <c r="B13" s="6"/>
      <c r="C13" s="7"/>
      <c r="D13" s="8"/>
      <c r="E13" s="8"/>
      <c r="F13" s="7"/>
      <c r="G13" s="7"/>
      <c r="H13" s="7"/>
      <c r="I13" s="8"/>
      <c r="J13" s="8"/>
      <c r="K13" s="7"/>
      <c r="L13" s="7"/>
      <c r="M13" s="9"/>
    </row>
    <row r="14" spans="2:13" ht="12.75" customHeight="1" x14ac:dyDescent="0.25">
      <c r="B14" s="117" t="s">
        <v>1</v>
      </c>
      <c r="C14" s="118"/>
      <c r="D14" s="10"/>
      <c r="E14" s="10"/>
      <c r="F14" s="119" t="s">
        <v>47</v>
      </c>
      <c r="G14" s="119"/>
      <c r="H14" s="119"/>
      <c r="I14" s="10"/>
      <c r="J14" s="10"/>
      <c r="K14" s="119" t="s">
        <v>2</v>
      </c>
      <c r="L14" s="119"/>
      <c r="M14" s="11"/>
    </row>
    <row r="15" spans="2:13" ht="12.75" customHeight="1" x14ac:dyDescent="0.25">
      <c r="B15" s="117"/>
      <c r="C15" s="118"/>
      <c r="D15" s="10"/>
      <c r="E15" s="10"/>
      <c r="F15" s="119"/>
      <c r="G15" s="119"/>
      <c r="H15" s="119"/>
      <c r="I15" s="10"/>
      <c r="J15" s="10"/>
      <c r="K15" s="119"/>
      <c r="L15" s="119"/>
      <c r="M15" s="11"/>
    </row>
    <row r="16" spans="2:13" ht="14.25" customHeight="1" x14ac:dyDescent="0.25">
      <c r="B16" s="12" t="s">
        <v>3</v>
      </c>
      <c r="C16" s="13"/>
      <c r="D16" s="14"/>
      <c r="E16" s="14"/>
      <c r="F16" s="28" t="s">
        <v>42</v>
      </c>
      <c r="G16" s="60"/>
      <c r="H16" s="60"/>
      <c r="I16" s="14"/>
      <c r="J16" s="10"/>
      <c r="K16" s="120" t="s">
        <v>68</v>
      </c>
      <c r="L16" s="121"/>
      <c r="M16" s="11"/>
    </row>
    <row r="17" spans="2:13" x14ac:dyDescent="0.25">
      <c r="B17" s="12" t="s">
        <v>4</v>
      </c>
      <c r="C17" s="13" t="s">
        <v>61</v>
      </c>
      <c r="D17" s="14"/>
      <c r="E17" s="14"/>
      <c r="F17" s="28" t="s">
        <v>43</v>
      </c>
      <c r="G17" s="60" t="s">
        <v>61</v>
      </c>
      <c r="H17" s="60"/>
      <c r="I17" s="14"/>
      <c r="J17" s="10"/>
      <c r="K17" s="122"/>
      <c r="L17" s="123"/>
      <c r="M17" s="11"/>
    </row>
    <row r="18" spans="2:13" x14ac:dyDescent="0.25">
      <c r="B18" s="12" t="s">
        <v>5</v>
      </c>
      <c r="C18" s="13"/>
      <c r="D18" s="14"/>
      <c r="E18" s="14"/>
      <c r="F18" s="28" t="s">
        <v>44</v>
      </c>
      <c r="G18" s="60"/>
      <c r="H18" s="60"/>
      <c r="I18" s="14"/>
      <c r="J18" s="10"/>
      <c r="K18" s="124"/>
      <c r="L18" s="125"/>
      <c r="M18" s="11"/>
    </row>
    <row r="19" spans="2:13" x14ac:dyDescent="0.25">
      <c r="B19" s="12" t="s">
        <v>40</v>
      </c>
      <c r="C19" s="13"/>
      <c r="D19" s="14"/>
      <c r="E19" s="14"/>
      <c r="F19" s="28" t="s">
        <v>39</v>
      </c>
      <c r="G19" s="60"/>
      <c r="H19" s="60"/>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26" t="s">
        <v>6</v>
      </c>
      <c r="C21" s="127"/>
      <c r="D21" s="127"/>
      <c r="E21" s="127"/>
      <c r="F21" s="127"/>
      <c r="G21" s="127"/>
      <c r="H21" s="127"/>
      <c r="I21" s="127"/>
      <c r="J21" s="127"/>
      <c r="K21" s="127"/>
      <c r="L21" s="127"/>
      <c r="M21" s="128"/>
    </row>
    <row r="22" spans="2:13" ht="14.25" customHeight="1" x14ac:dyDescent="0.25">
      <c r="B22" s="129"/>
      <c r="C22" s="130"/>
      <c r="D22" s="130"/>
      <c r="E22" s="130"/>
      <c r="F22" s="130"/>
      <c r="G22" s="130"/>
      <c r="H22" s="130"/>
      <c r="I22" s="130"/>
      <c r="J22" s="130"/>
      <c r="K22" s="130"/>
      <c r="L22" s="130"/>
      <c r="M22" s="131"/>
    </row>
    <row r="23" spans="2:13" ht="21" customHeight="1" x14ac:dyDescent="0.25">
      <c r="B23" s="61" t="s">
        <v>52</v>
      </c>
      <c r="C23" s="95" t="s">
        <v>7</v>
      </c>
      <c r="D23" s="96"/>
      <c r="E23" s="96"/>
      <c r="F23" s="97"/>
      <c r="G23" s="86" t="s">
        <v>63</v>
      </c>
      <c r="H23" s="87"/>
      <c r="I23" s="87"/>
      <c r="J23" s="87"/>
      <c r="K23" s="87"/>
      <c r="L23" s="87"/>
      <c r="M23" s="88"/>
    </row>
    <row r="24" spans="2:13" ht="20.100000000000001" customHeight="1" x14ac:dyDescent="0.25">
      <c r="B24" s="62"/>
      <c r="C24" s="95" t="s">
        <v>8</v>
      </c>
      <c r="D24" s="96"/>
      <c r="E24" s="96"/>
      <c r="F24" s="97"/>
      <c r="G24" s="86" t="s">
        <v>62</v>
      </c>
      <c r="H24" s="87"/>
      <c r="I24" s="87"/>
      <c r="J24" s="87"/>
      <c r="K24" s="87"/>
      <c r="L24" s="87"/>
      <c r="M24" s="88"/>
    </row>
    <row r="25" spans="2:13" ht="20.100000000000001" customHeight="1" x14ac:dyDescent="0.25">
      <c r="B25" s="62"/>
      <c r="C25" s="95" t="s">
        <v>9</v>
      </c>
      <c r="D25" s="96"/>
      <c r="E25" s="96"/>
      <c r="F25" s="97"/>
      <c r="G25" s="86" t="s">
        <v>64</v>
      </c>
      <c r="H25" s="87"/>
      <c r="I25" s="87"/>
      <c r="J25" s="87"/>
      <c r="K25" s="87"/>
      <c r="L25" s="87"/>
      <c r="M25" s="88"/>
    </row>
    <row r="26" spans="2:13" ht="20.100000000000001" customHeight="1" x14ac:dyDescent="0.25">
      <c r="B26" s="62"/>
      <c r="C26" s="95" t="s">
        <v>10</v>
      </c>
      <c r="D26" s="96"/>
      <c r="E26" s="96"/>
      <c r="F26" s="97"/>
      <c r="G26" s="86" t="s">
        <v>65</v>
      </c>
      <c r="H26" s="87"/>
      <c r="I26" s="87"/>
      <c r="J26" s="87"/>
      <c r="K26" s="87"/>
      <c r="L26" s="87"/>
      <c r="M26" s="88"/>
    </row>
    <row r="27" spans="2:13" ht="23.25" customHeight="1" x14ac:dyDescent="0.25">
      <c r="B27" s="61" t="s">
        <v>53</v>
      </c>
      <c r="C27" s="95" t="s">
        <v>11</v>
      </c>
      <c r="D27" s="96"/>
      <c r="E27" s="96"/>
      <c r="F27" s="97"/>
      <c r="G27" s="86" t="s">
        <v>83</v>
      </c>
      <c r="H27" s="87"/>
      <c r="I27" s="87"/>
      <c r="J27" s="87"/>
      <c r="K27" s="87"/>
      <c r="L27" s="87"/>
      <c r="M27" s="88"/>
    </row>
    <row r="28" spans="2:13" ht="23.25" customHeight="1" x14ac:dyDescent="0.25">
      <c r="B28" s="62"/>
      <c r="C28" s="95" t="s">
        <v>12</v>
      </c>
      <c r="D28" s="96"/>
      <c r="E28" s="96"/>
      <c r="F28" s="97"/>
      <c r="G28" s="86" t="s">
        <v>82</v>
      </c>
      <c r="H28" s="87"/>
      <c r="I28" s="87"/>
      <c r="J28" s="87"/>
      <c r="K28" s="87"/>
      <c r="L28" s="87"/>
      <c r="M28" s="88"/>
    </row>
    <row r="29" spans="2:13" ht="23.25" customHeight="1" x14ac:dyDescent="0.25">
      <c r="B29" s="62"/>
      <c r="C29" s="95" t="s">
        <v>13</v>
      </c>
      <c r="D29" s="96"/>
      <c r="E29" s="96"/>
      <c r="F29" s="97"/>
      <c r="G29" s="86" t="s">
        <v>81</v>
      </c>
      <c r="H29" s="87"/>
      <c r="I29" s="87"/>
      <c r="J29" s="87"/>
      <c r="K29" s="87"/>
      <c r="L29" s="87"/>
      <c r="M29" s="88"/>
    </row>
    <row r="30" spans="2:13" ht="23.25" customHeight="1" x14ac:dyDescent="0.25">
      <c r="B30" s="63"/>
      <c r="C30" s="95" t="s">
        <v>14</v>
      </c>
      <c r="D30" s="96"/>
      <c r="E30" s="96"/>
      <c r="F30" s="97"/>
      <c r="G30" s="86" t="s">
        <v>66</v>
      </c>
      <c r="H30" s="87"/>
      <c r="I30" s="87"/>
      <c r="J30" s="87"/>
      <c r="K30" s="87"/>
      <c r="L30" s="87"/>
      <c r="M30" s="88"/>
    </row>
    <row r="31" spans="2:13" ht="25.5" customHeight="1" x14ac:dyDescent="0.25">
      <c r="B31" s="89" t="s">
        <v>54</v>
      </c>
      <c r="C31" s="91" t="s">
        <v>15</v>
      </c>
      <c r="D31" s="91"/>
      <c r="E31" s="91"/>
      <c r="F31" s="91"/>
      <c r="G31" s="92" t="s">
        <v>75</v>
      </c>
      <c r="H31" s="92"/>
      <c r="I31" s="92"/>
      <c r="J31" s="92"/>
      <c r="K31" s="92"/>
      <c r="L31" s="92"/>
      <c r="M31" s="93"/>
    </row>
    <row r="32" spans="2:13" ht="21" customHeight="1" x14ac:dyDescent="0.25">
      <c r="B32" s="90"/>
      <c r="C32" s="91" t="s">
        <v>16</v>
      </c>
      <c r="D32" s="91"/>
      <c r="E32" s="91"/>
      <c r="F32" s="91"/>
      <c r="G32" s="92" t="s">
        <v>75</v>
      </c>
      <c r="H32" s="92"/>
      <c r="I32" s="92"/>
      <c r="J32" s="92"/>
      <c r="K32" s="92"/>
      <c r="L32" s="92"/>
      <c r="M32" s="93"/>
    </row>
    <row r="33" spans="2:14" ht="33" customHeight="1" x14ac:dyDescent="0.25">
      <c r="B33" s="90"/>
      <c r="C33" s="94" t="s">
        <v>17</v>
      </c>
      <c r="D33" s="94"/>
      <c r="E33" s="94"/>
      <c r="F33" s="94"/>
      <c r="G33" s="92" t="s">
        <v>75</v>
      </c>
      <c r="H33" s="92"/>
      <c r="I33" s="92"/>
      <c r="J33" s="92"/>
      <c r="K33" s="92"/>
      <c r="L33" s="92"/>
      <c r="M33" s="93"/>
    </row>
    <row r="34" spans="2:14" ht="28.5" customHeight="1" x14ac:dyDescent="0.25">
      <c r="B34" s="19" t="s">
        <v>55</v>
      </c>
      <c r="C34" s="94" t="s">
        <v>7</v>
      </c>
      <c r="D34" s="94"/>
      <c r="E34" s="94"/>
      <c r="F34" s="94"/>
      <c r="G34" s="92" t="s">
        <v>75</v>
      </c>
      <c r="H34" s="92"/>
      <c r="I34" s="92"/>
      <c r="J34" s="92"/>
      <c r="K34" s="92"/>
      <c r="L34" s="92"/>
      <c r="M34" s="93"/>
    </row>
    <row r="35" spans="2:14" s="20" customFormat="1" ht="28.5" customHeight="1" x14ac:dyDescent="0.25">
      <c r="B35" s="98" t="s">
        <v>18</v>
      </c>
      <c r="C35" s="99"/>
      <c r="D35" s="99"/>
      <c r="E35" s="99"/>
      <c r="F35" s="99"/>
      <c r="G35" s="99"/>
      <c r="H35" s="99"/>
      <c r="I35" s="99"/>
      <c r="J35" s="99"/>
      <c r="K35" s="99"/>
      <c r="L35" s="99"/>
      <c r="M35" s="100"/>
    </row>
    <row r="36" spans="2:14" s="20" customFormat="1" ht="24.75" customHeight="1" x14ac:dyDescent="0.25">
      <c r="B36" s="21" t="s">
        <v>19</v>
      </c>
      <c r="C36" s="101" t="s">
        <v>20</v>
      </c>
      <c r="D36" s="101"/>
      <c r="E36" s="101"/>
      <c r="F36" s="101"/>
      <c r="G36" s="101"/>
      <c r="H36" s="101"/>
      <c r="I36" s="101"/>
      <c r="J36" s="101"/>
      <c r="K36" s="101"/>
      <c r="L36" s="101"/>
      <c r="M36" s="102"/>
    </row>
    <row r="37" spans="2:14" ht="29.25" customHeight="1" x14ac:dyDescent="0.25">
      <c r="B37" s="22" t="s">
        <v>21</v>
      </c>
      <c r="C37" s="103" t="s">
        <v>67</v>
      </c>
      <c r="D37" s="103"/>
      <c r="E37" s="103"/>
      <c r="F37" s="103"/>
      <c r="G37" s="103"/>
      <c r="H37" s="103"/>
      <c r="I37" s="103"/>
      <c r="J37" s="103"/>
      <c r="K37" s="103"/>
      <c r="L37" s="103"/>
      <c r="M37" s="104"/>
    </row>
    <row r="38" spans="2:14" ht="29.25" customHeight="1" x14ac:dyDescent="0.25">
      <c r="B38" s="23" t="s">
        <v>22</v>
      </c>
      <c r="C38" s="65" t="s">
        <v>97</v>
      </c>
      <c r="D38" s="66"/>
      <c r="E38" s="66"/>
      <c r="F38" s="66"/>
      <c r="G38" s="66"/>
      <c r="H38" s="66"/>
      <c r="I38" s="66"/>
      <c r="J38" s="66"/>
      <c r="K38" s="66"/>
      <c r="L38" s="66"/>
      <c r="M38" s="67"/>
    </row>
    <row r="39" spans="2:14" ht="29.25" customHeight="1" x14ac:dyDescent="0.25">
      <c r="B39" s="23" t="s">
        <v>41</v>
      </c>
      <c r="C39" s="65" t="s">
        <v>98</v>
      </c>
      <c r="D39" s="66"/>
      <c r="E39" s="66"/>
      <c r="F39" s="66"/>
      <c r="G39" s="66"/>
      <c r="H39" s="66"/>
      <c r="I39" s="66"/>
      <c r="J39" s="66"/>
      <c r="K39" s="66"/>
      <c r="L39" s="66"/>
      <c r="M39" s="67"/>
    </row>
    <row r="40" spans="2:14" ht="33" customHeight="1" x14ac:dyDescent="0.25">
      <c r="B40" s="24" t="s">
        <v>23</v>
      </c>
      <c r="C40" s="73" t="s">
        <v>69</v>
      </c>
      <c r="D40" s="73"/>
      <c r="E40" s="73"/>
      <c r="F40" s="73"/>
      <c r="G40" s="73"/>
      <c r="H40" s="73"/>
      <c r="I40" s="73"/>
      <c r="J40" s="73"/>
      <c r="K40" s="73"/>
      <c r="L40" s="73"/>
      <c r="M40" s="74"/>
    </row>
    <row r="41" spans="2:14" ht="45" customHeight="1" x14ac:dyDescent="0.25">
      <c r="B41" s="24" t="s">
        <v>24</v>
      </c>
      <c r="C41" s="75" t="s">
        <v>106</v>
      </c>
      <c r="D41" s="76"/>
      <c r="E41" s="76"/>
      <c r="F41" s="76"/>
      <c r="G41" s="76"/>
      <c r="H41" s="76"/>
      <c r="I41" s="76"/>
      <c r="J41" s="76"/>
      <c r="K41" s="76"/>
      <c r="L41" s="76"/>
      <c r="M41" s="77"/>
      <c r="N41" s="57" t="s">
        <v>105</v>
      </c>
    </row>
    <row r="42" spans="2:14" ht="48.75" customHeight="1" x14ac:dyDescent="0.25">
      <c r="B42" s="24" t="s">
        <v>25</v>
      </c>
      <c r="C42" s="75" t="s">
        <v>101</v>
      </c>
      <c r="D42" s="76"/>
      <c r="E42" s="76"/>
      <c r="F42" s="76"/>
      <c r="G42" s="44"/>
      <c r="H42" s="44"/>
      <c r="I42" s="44"/>
      <c r="J42" s="44"/>
      <c r="K42" s="44"/>
      <c r="L42" s="44"/>
      <c r="M42" s="45"/>
    </row>
    <row r="43" spans="2:14" ht="26.25" customHeight="1" x14ac:dyDescent="0.25">
      <c r="B43" s="25" t="s">
        <v>26</v>
      </c>
      <c r="C43" s="73" t="s">
        <v>70</v>
      </c>
      <c r="D43" s="73"/>
      <c r="E43" s="73"/>
      <c r="F43" s="73"/>
      <c r="G43" s="73"/>
      <c r="H43" s="73"/>
      <c r="I43" s="73"/>
      <c r="J43" s="73"/>
      <c r="K43" s="73"/>
      <c r="L43" s="73"/>
      <c r="M43" s="74"/>
    </row>
    <row r="44" spans="2:14" ht="26.25" customHeight="1" x14ac:dyDescent="0.25">
      <c r="B44" s="25" t="s">
        <v>71</v>
      </c>
      <c r="C44" s="75" t="s">
        <v>72</v>
      </c>
      <c r="D44" s="76"/>
      <c r="E44" s="76"/>
      <c r="F44" s="76"/>
      <c r="G44" s="76"/>
      <c r="H44" s="76"/>
      <c r="I44" s="76"/>
      <c r="J44" s="76"/>
      <c r="K44" s="76"/>
      <c r="L44" s="76"/>
      <c r="M44" s="77"/>
    </row>
    <row r="45" spans="2:14" ht="23.25" customHeight="1" x14ac:dyDescent="0.25">
      <c r="B45" s="85" t="s">
        <v>27</v>
      </c>
      <c r="C45" s="75" t="s">
        <v>73</v>
      </c>
      <c r="D45" s="76"/>
      <c r="E45" s="76"/>
      <c r="F45" s="76"/>
      <c r="G45" s="76"/>
      <c r="H45" s="76"/>
      <c r="I45" s="76"/>
      <c r="J45" s="76"/>
      <c r="K45" s="76"/>
      <c r="L45" s="76"/>
      <c r="M45" s="77"/>
    </row>
    <row r="46" spans="2:14" ht="23.25" customHeight="1" x14ac:dyDescent="0.25">
      <c r="B46" s="85"/>
      <c r="C46" s="75" t="s">
        <v>74</v>
      </c>
      <c r="D46" s="76"/>
      <c r="E46" s="76"/>
      <c r="F46" s="76"/>
      <c r="G46" s="76"/>
      <c r="H46" s="76"/>
      <c r="I46" s="76"/>
      <c r="J46" s="76"/>
      <c r="K46" s="76"/>
      <c r="L46" s="76"/>
      <c r="M46" s="77"/>
    </row>
    <row r="47" spans="2:14" ht="26.25" customHeight="1" x14ac:dyDescent="0.25">
      <c r="B47" s="25" t="s">
        <v>28</v>
      </c>
      <c r="C47" s="65" t="s">
        <v>75</v>
      </c>
      <c r="D47" s="66"/>
      <c r="E47" s="66"/>
      <c r="F47" s="66"/>
      <c r="G47" s="66"/>
      <c r="H47" s="66"/>
      <c r="I47" s="66"/>
      <c r="J47" s="66"/>
      <c r="K47" s="66"/>
      <c r="L47" s="66"/>
      <c r="M47" s="67"/>
    </row>
    <row r="48" spans="2:14" ht="33" customHeight="1" x14ac:dyDescent="0.25">
      <c r="B48" s="25" t="s">
        <v>29</v>
      </c>
      <c r="C48" s="65" t="s">
        <v>75</v>
      </c>
      <c r="D48" s="66"/>
      <c r="E48" s="66"/>
      <c r="F48" s="66"/>
      <c r="G48" s="66"/>
      <c r="H48" s="66"/>
      <c r="I48" s="66"/>
      <c r="J48" s="66"/>
      <c r="K48" s="66"/>
      <c r="L48" s="66"/>
      <c r="M48" s="67"/>
    </row>
    <row r="49" spans="2:14" ht="33" customHeight="1" x14ac:dyDescent="0.25">
      <c r="B49" s="25" t="s">
        <v>30</v>
      </c>
      <c r="C49" s="65" t="s">
        <v>75</v>
      </c>
      <c r="D49" s="66"/>
      <c r="E49" s="66"/>
      <c r="F49" s="66"/>
      <c r="G49" s="66"/>
      <c r="H49" s="66"/>
      <c r="I49" s="66"/>
      <c r="J49" s="66"/>
      <c r="K49" s="66"/>
      <c r="L49" s="66"/>
      <c r="M49" s="67"/>
    </row>
    <row r="50" spans="2:14" ht="27" customHeight="1" x14ac:dyDescent="0.25">
      <c r="B50" s="25" t="s">
        <v>31</v>
      </c>
      <c r="C50" s="68" t="s">
        <v>76</v>
      </c>
      <c r="D50" s="68"/>
      <c r="E50" s="68"/>
      <c r="F50" s="68"/>
      <c r="G50" s="68"/>
      <c r="H50" s="68"/>
      <c r="I50" s="68"/>
      <c r="J50" s="68"/>
      <c r="K50" s="68"/>
      <c r="L50" s="68"/>
      <c r="M50" s="69"/>
    </row>
    <row r="51" spans="2:14" ht="37.5" customHeight="1" x14ac:dyDescent="0.25">
      <c r="B51" s="25" t="s">
        <v>51</v>
      </c>
      <c r="C51" s="70" t="s">
        <v>77</v>
      </c>
      <c r="D51" s="71"/>
      <c r="E51" s="71"/>
      <c r="F51" s="71"/>
      <c r="G51" s="71"/>
      <c r="H51" s="71"/>
      <c r="I51" s="71"/>
      <c r="J51" s="71"/>
      <c r="K51" s="71"/>
      <c r="L51" s="71"/>
      <c r="M51" s="72"/>
    </row>
    <row r="52" spans="2:14" ht="24" customHeight="1" x14ac:dyDescent="0.25">
      <c r="B52" s="25" t="s">
        <v>33</v>
      </c>
      <c r="C52" s="73" t="s">
        <v>107</v>
      </c>
      <c r="D52" s="73"/>
      <c r="E52" s="73"/>
      <c r="F52" s="73"/>
      <c r="G52" s="73"/>
      <c r="H52" s="73"/>
      <c r="I52" s="73"/>
      <c r="J52" s="73"/>
      <c r="K52" s="73"/>
      <c r="L52" s="73"/>
      <c r="M52" s="74"/>
      <c r="N52" s="58"/>
    </row>
    <row r="53" spans="2:14" ht="27" customHeight="1" x14ac:dyDescent="0.25">
      <c r="B53" s="25" t="s">
        <v>34</v>
      </c>
      <c r="C53" s="73" t="s">
        <v>84</v>
      </c>
      <c r="D53" s="73"/>
      <c r="E53" s="73"/>
      <c r="F53" s="73"/>
      <c r="G53" s="73"/>
      <c r="H53" s="73"/>
      <c r="I53" s="73"/>
      <c r="J53" s="73"/>
      <c r="K53" s="73"/>
      <c r="L53" s="73"/>
      <c r="M53" s="74"/>
    </row>
    <row r="54" spans="2:14" ht="27" customHeight="1" x14ac:dyDescent="0.25">
      <c r="B54" s="26" t="s">
        <v>35</v>
      </c>
      <c r="C54" s="75" t="s">
        <v>79</v>
      </c>
      <c r="D54" s="76"/>
      <c r="E54" s="76"/>
      <c r="F54" s="76"/>
      <c r="G54" s="76"/>
      <c r="H54" s="76"/>
      <c r="I54" s="76"/>
      <c r="J54" s="76"/>
      <c r="K54" s="76"/>
      <c r="L54" s="76"/>
      <c r="M54" s="77"/>
    </row>
    <row r="55" spans="2:14" ht="48" customHeight="1" thickBot="1" x14ac:dyDescent="0.3">
      <c r="B55" s="27" t="s">
        <v>36</v>
      </c>
      <c r="C55" s="78" t="s">
        <v>78</v>
      </c>
      <c r="D55" s="79"/>
      <c r="E55" s="79"/>
      <c r="F55" s="79"/>
      <c r="G55" s="80"/>
      <c r="H55" s="81" t="s">
        <v>37</v>
      </c>
      <c r="I55" s="81"/>
      <c r="J55" s="81"/>
      <c r="K55" s="82"/>
      <c r="L55" s="83"/>
      <c r="M55" s="84"/>
    </row>
    <row r="56" spans="2:14" ht="9" customHeight="1" x14ac:dyDescent="0.25"/>
    <row r="57" spans="2:14" ht="15.75" x14ac:dyDescent="0.25">
      <c r="B57" s="64" t="s">
        <v>38</v>
      </c>
      <c r="C57" s="64"/>
      <c r="D57" s="64"/>
      <c r="E57" s="64"/>
      <c r="F57" s="64"/>
      <c r="G57" s="64"/>
      <c r="H57" s="64"/>
      <c r="I57" s="64"/>
      <c r="J57" s="64"/>
      <c r="K57" s="64"/>
      <c r="L57" s="64"/>
      <c r="M57" s="64"/>
    </row>
  </sheetData>
  <mergeCells count="63">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F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6"/>
    <mergeCell ref="C45:M45"/>
    <mergeCell ref="C46:M46"/>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abSelected="1" topLeftCell="A22" zoomScale="90" zoomScaleNormal="90" workbookViewId="0">
      <selection activeCell="B26" sqref="B2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44" customWidth="1"/>
    <col min="11" max="11" width="43.42578125" customWidth="1"/>
    <col min="12" max="12" width="9" customWidth="1"/>
    <col min="13"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c r="M3" s="60" t="s">
        <v>56</v>
      </c>
      <c r="N3" s="60"/>
      <c r="O3" s="60"/>
    </row>
    <row r="4" spans="2:15" x14ac:dyDescent="0.25">
      <c r="B4" s="10"/>
      <c r="C4" s="10"/>
      <c r="D4" s="10"/>
      <c r="E4" s="29"/>
      <c r="F4" s="29"/>
      <c r="G4" s="29"/>
      <c r="H4" s="29"/>
      <c r="I4" s="29"/>
      <c r="J4" s="29"/>
      <c r="K4" s="1"/>
      <c r="M4" s="48" t="s">
        <v>102</v>
      </c>
      <c r="N4" s="49" t="s">
        <v>58</v>
      </c>
      <c r="O4" s="50">
        <v>0.9</v>
      </c>
    </row>
    <row r="5" spans="2:15" x14ac:dyDescent="0.25">
      <c r="B5" s="10"/>
      <c r="C5" s="10"/>
      <c r="D5" s="10"/>
      <c r="E5" s="29"/>
      <c r="F5" s="29"/>
      <c r="G5" s="29"/>
      <c r="H5" s="29"/>
      <c r="I5" s="29"/>
      <c r="J5" s="29"/>
      <c r="K5" s="1"/>
      <c r="M5" s="51" t="s">
        <v>103</v>
      </c>
      <c r="N5" s="49" t="s">
        <v>59</v>
      </c>
      <c r="O5" s="52" t="s">
        <v>57</v>
      </c>
    </row>
    <row r="6" spans="2:15" ht="18" customHeight="1" x14ac:dyDescent="0.25">
      <c r="B6" s="10"/>
      <c r="C6" s="10"/>
      <c r="D6" s="10"/>
      <c r="E6" s="29"/>
      <c r="F6" s="29"/>
      <c r="G6" s="29"/>
      <c r="H6" s="29"/>
      <c r="I6" s="29"/>
      <c r="J6" s="29"/>
      <c r="K6" s="1"/>
      <c r="M6" s="53" t="s">
        <v>104</v>
      </c>
      <c r="N6" s="49" t="s">
        <v>60</v>
      </c>
      <c r="O6" s="50">
        <v>0.7</v>
      </c>
    </row>
    <row r="7" spans="2:15" x14ac:dyDescent="0.25">
      <c r="B7" s="10"/>
      <c r="C7" s="10"/>
      <c r="D7" s="10"/>
      <c r="E7" s="29"/>
      <c r="F7" s="29"/>
      <c r="G7" s="29"/>
      <c r="H7" s="29"/>
      <c r="I7" s="29"/>
      <c r="J7" s="29"/>
      <c r="K7" s="1"/>
    </row>
    <row r="8" spans="2:15" x14ac:dyDescent="0.25">
      <c r="B8" s="29"/>
      <c r="C8" s="29"/>
      <c r="D8" s="29"/>
      <c r="E8" s="29"/>
      <c r="F8" s="29"/>
      <c r="G8" s="29"/>
      <c r="H8" s="29"/>
      <c r="I8" s="29"/>
      <c r="J8" s="29"/>
      <c r="K8" s="1"/>
    </row>
    <row r="9" spans="2:15" ht="18.75" customHeight="1" x14ac:dyDescent="0.25">
      <c r="B9" s="29"/>
      <c r="C9" s="29"/>
      <c r="D9" s="29"/>
      <c r="E9" s="29"/>
      <c r="F9" s="29"/>
      <c r="G9" s="29"/>
      <c r="H9" s="29"/>
      <c r="I9" s="29"/>
      <c r="J9" s="29"/>
      <c r="K9" s="1"/>
      <c r="L9" s="30"/>
    </row>
    <row r="10" spans="2:15" ht="36.75" customHeight="1" x14ac:dyDescent="0.25">
      <c r="B10" s="133" t="s">
        <v>21</v>
      </c>
      <c r="C10" s="133"/>
      <c r="D10" s="133"/>
      <c r="E10" s="134" t="str">
        <f>'Ficha Técnica Formulación'!C37</f>
        <v xml:space="preserve">Producción mensual de contenidos noticiosos generados por la Administración Municipal </v>
      </c>
      <c r="F10" s="135"/>
      <c r="G10" s="135"/>
      <c r="H10" s="135"/>
      <c r="I10" s="135"/>
      <c r="J10" s="135"/>
      <c r="K10" s="136"/>
      <c r="L10" s="31"/>
    </row>
    <row r="11" spans="2:15" ht="10.5" customHeight="1" x14ac:dyDescent="0.25">
      <c r="L11" s="30"/>
    </row>
    <row r="12" spans="2:15" ht="56.25" customHeight="1" x14ac:dyDescent="0.25">
      <c r="B12" s="42" t="s">
        <v>80</v>
      </c>
      <c r="C12" s="42" t="s">
        <v>32</v>
      </c>
      <c r="D12" s="42" t="s">
        <v>48</v>
      </c>
      <c r="E12" s="54" t="s">
        <v>99</v>
      </c>
      <c r="F12" s="54" t="s">
        <v>100</v>
      </c>
      <c r="G12" s="43" t="s">
        <v>49</v>
      </c>
      <c r="H12" s="132" t="s">
        <v>46</v>
      </c>
      <c r="I12" s="132"/>
      <c r="J12" s="43" t="s">
        <v>45</v>
      </c>
      <c r="K12" s="43" t="s">
        <v>50</v>
      </c>
      <c r="L12" s="30"/>
    </row>
    <row r="13" spans="2:15" ht="36" customHeight="1" x14ac:dyDescent="0.25">
      <c r="B13" s="137">
        <v>2019</v>
      </c>
      <c r="C13" s="55" t="s">
        <v>85</v>
      </c>
      <c r="D13" s="38">
        <v>1</v>
      </c>
      <c r="E13" s="41">
        <v>242</v>
      </c>
      <c r="F13" s="41">
        <v>417</v>
      </c>
      <c r="G13" s="38">
        <f>IF(E13="","",E13/F13)</f>
        <v>0.58033573141486805</v>
      </c>
      <c r="H13" s="39">
        <f>IF(G13="","",G13/D13)</f>
        <v>0.58033573141486805</v>
      </c>
      <c r="I13" s="40" t="str">
        <f t="shared" ref="I13:I25" si="0">IF(H13&lt;$O$6,"Critico",IF(H13&lt;$O$4,"Medio",IF(H13="","","Satisfactorio")))</f>
        <v>Critico</v>
      </c>
      <c r="J13" s="46" t="s">
        <v>108</v>
      </c>
      <c r="K13" s="47" t="s">
        <v>109</v>
      </c>
      <c r="L13" s="30"/>
    </row>
    <row r="14" spans="2:15" ht="78" customHeight="1" x14ac:dyDescent="0.25">
      <c r="B14" s="138"/>
      <c r="C14" s="55" t="s">
        <v>86</v>
      </c>
      <c r="D14" s="35">
        <v>1</v>
      </c>
      <c r="E14" s="36">
        <v>437</v>
      </c>
      <c r="F14" s="41">
        <v>417</v>
      </c>
      <c r="G14" s="35">
        <f>IF(E14="","",E14/F14)</f>
        <v>1.0479616306954436</v>
      </c>
      <c r="H14" s="37">
        <f t="shared" ref="H14" si="1">IF(G14="","",G14/D14)</f>
        <v>1.0479616306954436</v>
      </c>
      <c r="I14" s="40" t="str">
        <f t="shared" si="0"/>
        <v>Satisfactorio</v>
      </c>
      <c r="J14" s="56" t="s">
        <v>111</v>
      </c>
      <c r="K14" s="47" t="s">
        <v>110</v>
      </c>
      <c r="L14" s="30"/>
    </row>
    <row r="15" spans="2:15" ht="62.25" customHeight="1" x14ac:dyDescent="0.25">
      <c r="B15" s="138"/>
      <c r="C15" s="55" t="s">
        <v>87</v>
      </c>
      <c r="D15" s="35">
        <v>1</v>
      </c>
      <c r="E15" s="36">
        <v>488</v>
      </c>
      <c r="F15" s="41">
        <v>417</v>
      </c>
      <c r="G15" s="35">
        <f>IF(E15="","",E15/F15)</f>
        <v>1.170263788968825</v>
      </c>
      <c r="H15" s="37">
        <f>IF(G15="","",G15/D15)</f>
        <v>1.170263788968825</v>
      </c>
      <c r="I15" s="40" t="str">
        <f t="shared" si="0"/>
        <v>Satisfactorio</v>
      </c>
      <c r="J15" s="56" t="s">
        <v>112</v>
      </c>
      <c r="K15" s="56" t="s">
        <v>113</v>
      </c>
      <c r="L15" s="30"/>
    </row>
    <row r="16" spans="2:15" ht="39" customHeight="1" x14ac:dyDescent="0.25">
      <c r="B16" s="138"/>
      <c r="C16" s="55" t="s">
        <v>88</v>
      </c>
      <c r="D16" s="35">
        <v>1</v>
      </c>
      <c r="E16" s="36">
        <v>379</v>
      </c>
      <c r="F16" s="41">
        <v>417</v>
      </c>
      <c r="G16" s="35">
        <f t="shared" ref="G16:G18" si="2">IF(E16="","",E16/F16)</f>
        <v>0.90887290167865709</v>
      </c>
      <c r="H16" s="37">
        <f t="shared" ref="H16:H25" si="3">IF(G16="","",G16/D16)</f>
        <v>0.90887290167865709</v>
      </c>
      <c r="I16" s="40" t="str">
        <f t="shared" si="0"/>
        <v>Satisfactorio</v>
      </c>
      <c r="J16" s="56" t="s">
        <v>114</v>
      </c>
      <c r="K16" s="56" t="s">
        <v>123</v>
      </c>
      <c r="L16" s="30"/>
    </row>
    <row r="17" spans="2:12" ht="88.5" customHeight="1" x14ac:dyDescent="0.25">
      <c r="B17" s="138"/>
      <c r="C17" s="55" t="s">
        <v>89</v>
      </c>
      <c r="D17" s="35">
        <v>1</v>
      </c>
      <c r="E17" s="36">
        <v>557</v>
      </c>
      <c r="F17" s="41">
        <v>417</v>
      </c>
      <c r="G17" s="35">
        <f t="shared" si="2"/>
        <v>1.3357314148681054</v>
      </c>
      <c r="H17" s="37">
        <f t="shared" si="3"/>
        <v>1.3357314148681054</v>
      </c>
      <c r="I17" s="40" t="str">
        <f t="shared" si="0"/>
        <v>Satisfactorio</v>
      </c>
      <c r="J17" s="59" t="s">
        <v>125</v>
      </c>
      <c r="K17" s="59" t="s">
        <v>115</v>
      </c>
      <c r="L17" s="30"/>
    </row>
    <row r="18" spans="2:12" ht="85.5" x14ac:dyDescent="0.25">
      <c r="B18" s="138"/>
      <c r="C18" s="55" t="s">
        <v>90</v>
      </c>
      <c r="D18" s="35">
        <v>1</v>
      </c>
      <c r="E18" s="36">
        <v>463</v>
      </c>
      <c r="F18" s="41">
        <v>417</v>
      </c>
      <c r="G18" s="35">
        <f t="shared" si="2"/>
        <v>1.1103117505995204</v>
      </c>
      <c r="H18" s="37">
        <f t="shared" si="3"/>
        <v>1.1103117505995204</v>
      </c>
      <c r="I18" s="40" t="str">
        <f t="shared" si="0"/>
        <v>Satisfactorio</v>
      </c>
      <c r="J18" s="59" t="s">
        <v>117</v>
      </c>
      <c r="K18" s="59" t="s">
        <v>116</v>
      </c>
      <c r="L18" s="30"/>
    </row>
    <row r="19" spans="2:12" ht="85.5" x14ac:dyDescent="0.25">
      <c r="B19" s="138"/>
      <c r="C19" s="55" t="s">
        <v>91</v>
      </c>
      <c r="D19" s="35">
        <v>1</v>
      </c>
      <c r="E19" s="36">
        <v>546</v>
      </c>
      <c r="F19" s="41">
        <v>417</v>
      </c>
      <c r="G19" s="35">
        <f t="shared" ref="G19:G24" si="4">IF(E19="","",E19/F19)</f>
        <v>1.3093525179856116</v>
      </c>
      <c r="H19" s="37">
        <f t="shared" si="3"/>
        <v>1.3093525179856116</v>
      </c>
      <c r="I19" s="40" t="str">
        <f t="shared" si="0"/>
        <v>Satisfactorio</v>
      </c>
      <c r="J19" s="59" t="s">
        <v>118</v>
      </c>
      <c r="K19" s="59" t="s">
        <v>119</v>
      </c>
      <c r="L19" s="30"/>
    </row>
    <row r="20" spans="2:12" ht="57" x14ac:dyDescent="0.25">
      <c r="B20" s="138"/>
      <c r="C20" s="55" t="s">
        <v>92</v>
      </c>
      <c r="D20" s="35">
        <v>1</v>
      </c>
      <c r="E20" s="36">
        <v>634</v>
      </c>
      <c r="F20" s="41">
        <v>417</v>
      </c>
      <c r="G20" s="35">
        <f t="shared" si="4"/>
        <v>1.5203836930455636</v>
      </c>
      <c r="H20" s="37">
        <f t="shared" si="3"/>
        <v>1.5203836930455636</v>
      </c>
      <c r="I20" s="40" t="str">
        <f t="shared" si="0"/>
        <v>Satisfactorio</v>
      </c>
      <c r="J20" s="59" t="s">
        <v>124</v>
      </c>
      <c r="K20" s="59" t="s">
        <v>120</v>
      </c>
      <c r="L20" s="30"/>
    </row>
    <row r="21" spans="2:12" ht="99.75" x14ac:dyDescent="0.25">
      <c r="B21" s="138"/>
      <c r="C21" s="55" t="s">
        <v>93</v>
      </c>
      <c r="D21" s="35">
        <v>1</v>
      </c>
      <c r="E21" s="36">
        <v>795</v>
      </c>
      <c r="F21" s="41">
        <v>417</v>
      </c>
      <c r="G21" s="35">
        <f t="shared" si="4"/>
        <v>1.9064748201438848</v>
      </c>
      <c r="H21" s="37">
        <f t="shared" si="3"/>
        <v>1.9064748201438848</v>
      </c>
      <c r="I21" s="40" t="str">
        <f t="shared" si="0"/>
        <v>Satisfactorio</v>
      </c>
      <c r="J21" s="59" t="s">
        <v>121</v>
      </c>
      <c r="K21" s="59" t="s">
        <v>122</v>
      </c>
      <c r="L21" s="30"/>
    </row>
    <row r="22" spans="2:12" ht="57" x14ac:dyDescent="0.25">
      <c r="B22" s="138"/>
      <c r="C22" s="55" t="s">
        <v>94</v>
      </c>
      <c r="D22" s="35">
        <v>1</v>
      </c>
      <c r="E22" s="36">
        <v>706</v>
      </c>
      <c r="F22" s="41">
        <v>417</v>
      </c>
      <c r="G22" s="35">
        <f t="shared" si="4"/>
        <v>1.6930455635491606</v>
      </c>
      <c r="H22" s="37">
        <f t="shared" si="3"/>
        <v>1.6930455635491606</v>
      </c>
      <c r="I22" s="40" t="str">
        <f t="shared" si="0"/>
        <v>Satisfactorio</v>
      </c>
      <c r="J22" s="59" t="s">
        <v>126</v>
      </c>
      <c r="K22" s="59" t="s">
        <v>127</v>
      </c>
      <c r="L22" s="30"/>
    </row>
    <row r="23" spans="2:12" x14ac:dyDescent="0.25">
      <c r="B23" s="138"/>
      <c r="C23" s="55" t="s">
        <v>95</v>
      </c>
      <c r="D23" s="35">
        <v>1</v>
      </c>
      <c r="E23" s="36">
        <v>400</v>
      </c>
      <c r="F23" s="41">
        <v>417</v>
      </c>
      <c r="G23" s="35">
        <f t="shared" si="4"/>
        <v>0.95923261390887293</v>
      </c>
      <c r="H23" s="37">
        <f t="shared" si="3"/>
        <v>0.95923261390887293</v>
      </c>
      <c r="I23" s="40" t="str">
        <f t="shared" si="0"/>
        <v>Satisfactorio</v>
      </c>
      <c r="J23" s="59"/>
      <c r="K23" s="59"/>
      <c r="L23" s="30"/>
    </row>
    <row r="24" spans="2:12" ht="97.5" customHeight="1" x14ac:dyDescent="0.25">
      <c r="B24" s="138"/>
      <c r="C24" s="139" t="s">
        <v>96</v>
      </c>
      <c r="D24" s="140">
        <v>1</v>
      </c>
      <c r="E24" s="141">
        <v>400</v>
      </c>
      <c r="F24" s="142">
        <v>417</v>
      </c>
      <c r="G24" s="140">
        <f t="shared" si="4"/>
        <v>0.95923261390887293</v>
      </c>
      <c r="H24" s="143">
        <f t="shared" si="3"/>
        <v>0.95923261390887293</v>
      </c>
      <c r="I24" s="144" t="str">
        <f t="shared" si="0"/>
        <v>Satisfactorio</v>
      </c>
      <c r="J24" s="145"/>
      <c r="K24" s="145"/>
      <c r="L24" s="30"/>
    </row>
    <row r="25" spans="2:12" x14ac:dyDescent="0.25">
      <c r="B25" s="35">
        <v>20.190000000000001</v>
      </c>
      <c r="C25" s="35" t="s">
        <v>128</v>
      </c>
      <c r="D25" s="35">
        <v>1</v>
      </c>
      <c r="E25" s="146">
        <f>+E24+E23+E22</f>
        <v>1506</v>
      </c>
      <c r="F25" s="146">
        <f>+F24*3</f>
        <v>1251</v>
      </c>
      <c r="G25" s="35">
        <f>E25/F25</f>
        <v>1.2038369304556356</v>
      </c>
      <c r="H25" s="35">
        <f t="shared" si="3"/>
        <v>1.2038369304556356</v>
      </c>
      <c r="I25" s="35" t="str">
        <f t="shared" si="0"/>
        <v>Satisfactorio</v>
      </c>
      <c r="J25" s="35"/>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5">
    <mergeCell ref="H12:I12"/>
    <mergeCell ref="B10:D10"/>
    <mergeCell ref="E10:K10"/>
    <mergeCell ref="M3:O3"/>
    <mergeCell ref="B13:B24"/>
  </mergeCells>
  <conditionalFormatting sqref="H13:H24">
    <cfRule type="cellIs" dxfId="22" priority="65" stopIfTrue="1" operator="between">
      <formula>0.66</formula>
      <formula>0.79</formula>
    </cfRule>
    <cfRule type="cellIs" dxfId="21" priority="66" stopIfTrue="1" operator="lessThan">
      <formula>0.66</formula>
    </cfRule>
    <cfRule type="cellIs" dxfId="20" priority="67" stopIfTrue="1" operator="between">
      <formula>0.8</formula>
      <formula>1</formula>
    </cfRule>
  </conditionalFormatting>
  <conditionalFormatting sqref="H13:H24">
    <cfRule type="expression" dxfId="19" priority="64">
      <formula>ISERROR(H13)</formula>
    </cfRule>
  </conditionalFormatting>
  <conditionalFormatting sqref="H13:H24">
    <cfRule type="cellIs" dxfId="18" priority="61" stopIfTrue="1" operator="between">
      <formula>0.66</formula>
      <formula>0.79</formula>
    </cfRule>
    <cfRule type="cellIs" dxfId="17" priority="62" stopIfTrue="1" operator="lessThan">
      <formula>0.66</formula>
    </cfRule>
    <cfRule type="cellIs" dxfId="16" priority="63" stopIfTrue="1" operator="greaterThanOrEqual">
      <formula>0.8</formula>
    </cfRule>
  </conditionalFormatting>
  <conditionalFormatting sqref="I13:I24">
    <cfRule type="containsText" dxfId="15" priority="20" operator="containsText" text="Critico">
      <formula>NOT(ISERROR(SEARCH("Critico",I13)))</formula>
    </cfRule>
    <cfRule type="containsText" dxfId="14" priority="21" operator="containsText" text="Satisfactorio">
      <formula>NOT(ISERROR(SEARCH("Satisfactorio",I13)))</formula>
    </cfRule>
    <cfRule type="containsText" dxfId="13" priority="22" operator="containsText" text="Medio">
      <formula>NOT(ISERROR(SEARCH("Medio",I13)))</formula>
    </cfRule>
  </conditionalFormatting>
  <conditionalFormatting sqref="J14 J15:K24">
    <cfRule type="containsText" dxfId="12" priority="8" operator="containsText" text="Critico">
      <formula>NOT(ISERROR(SEARCH("Critico",J14)))</formula>
    </cfRule>
    <cfRule type="containsText" dxfId="11" priority="9" operator="containsText" text="Satisfactorio">
      <formula>NOT(ISERROR(SEARCH("Satisfactorio",J14)))</formula>
    </cfRule>
    <cfRule type="containsText" dxfId="10" priority="10" operator="containsText" text="Medio">
      <formula>NOT(ISERROR(SEARCH("Medio",J14)))</formula>
    </cfRule>
  </conditionalFormatting>
  <conditionalFormatting sqref="B13:D13 D13:D24 C14:C24">
    <cfRule type="containsText" dxfId="9" priority="17" operator="containsText" text="Critico">
      <formula>NOT(ISERROR(SEARCH("Critico",B13)))</formula>
    </cfRule>
    <cfRule type="containsText" dxfId="8" priority="18" operator="containsText" text="Satisfactorio">
      <formula>NOT(ISERROR(SEARCH("Satisfactorio",B13)))</formula>
    </cfRule>
    <cfRule type="containsText" dxfId="7" priority="19" operator="containsText" text="Medio">
      <formula>NOT(ISERROR(SEARCH("Medio",B13)))</formula>
    </cfRule>
  </conditionalFormatting>
  <conditionalFormatting sqref="G13:G24">
    <cfRule type="containsText" dxfId="6" priority="11" operator="containsText" text="Critico">
      <formula>NOT(ISERROR(SEARCH("Critico",G13)))</formula>
    </cfRule>
    <cfRule type="containsText" dxfId="5" priority="12" operator="containsText" text="Satisfactorio">
      <formula>NOT(ISERROR(SEARCH("Satisfactorio",G13)))</formula>
    </cfRule>
    <cfRule type="containsText" dxfId="4" priority="13" operator="containsText" text="Medio">
      <formula>NOT(ISERROR(SEARCH("Medio",G13)))</formula>
    </cfRule>
  </conditionalFormatting>
  <conditionalFormatting sqref="J13">
    <cfRule type="expression" dxfId="3" priority="4" stopIfTrue="1">
      <formula>D13=0</formula>
    </cfRule>
  </conditionalFormatting>
  <conditionalFormatting sqref="B25:J25">
    <cfRule type="containsText" dxfId="2" priority="1" operator="containsText" text="Critico">
      <formula>NOT(ISERROR(SEARCH("Critico",B25)))</formula>
    </cfRule>
    <cfRule type="containsText" dxfId="1" priority="2" operator="containsText" text="Satisfactorio">
      <formula>NOT(ISERROR(SEARCH("Satisfactorio",B25)))</formula>
    </cfRule>
    <cfRule type="containsText" dxfId="0" priority="3" operator="containsText" text="Medio">
      <formula>NOT(ISERROR(SEARCH("Medio",B25)))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2019-11-27T19:29:26Z</dcterms:modified>
</cp:coreProperties>
</file>