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219\Desktop\INFORMACION ESTRATÉICA\"/>
    </mc:Choice>
  </mc:AlternateContent>
  <bookViews>
    <workbookView xWindow="0" yWindow="0" windowWidth="20490" windowHeight="7755"/>
  </bookViews>
  <sheets>
    <sheet name="Ficha Técnica Formulación" sheetId="1" r:id="rId1"/>
    <sheet name="Ficha T Seguimiento TyS" sheetId="13" state="hidden" r:id="rId2"/>
    <sheet name="Ficha T Seguimiento" sheetId="3" r:id="rId3"/>
  </sheets>
  <definedNames>
    <definedName name="_xlnm.Print_Area" localSheetId="0">'Ficha Técnica Formulación'!$B$2:$M$56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H16" i="3" s="1"/>
  <c r="E10" i="3" l="1"/>
  <c r="G19" i="3"/>
  <c r="H19" i="3" s="1"/>
  <c r="I19" i="3" s="1"/>
  <c r="G14" i="3"/>
  <c r="H14" i="3" s="1"/>
  <c r="I14" i="3" s="1"/>
  <c r="G15" i="3"/>
  <c r="H15" i="3" s="1"/>
  <c r="I15" i="3" s="1"/>
  <c r="G17" i="3"/>
  <c r="H17" i="3" s="1"/>
  <c r="I17" i="3" s="1"/>
  <c r="G18" i="3"/>
  <c r="H18" i="3" s="1"/>
  <c r="I18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13" i="3"/>
  <c r="H13" i="3" s="1"/>
  <c r="I13" i="3" s="1"/>
  <c r="I15" i="13"/>
  <c r="J15" i="13" s="1"/>
  <c r="I14" i="13"/>
  <c r="J14" i="13" s="1"/>
  <c r="C14" i="13"/>
  <c r="F14" i="13" s="1"/>
  <c r="C15" i="13" s="1"/>
  <c r="D26" i="13"/>
  <c r="B26" i="13"/>
  <c r="C26" i="13" s="1"/>
  <c r="I25" i="13"/>
  <c r="J25" i="13" s="1"/>
  <c r="I18" i="13"/>
  <c r="J18" i="13" s="1"/>
  <c r="I19" i="13"/>
  <c r="J19" i="13" s="1"/>
  <c r="D9" i="13"/>
  <c r="B47" i="13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I24" i="13"/>
  <c r="J24" i="13"/>
  <c r="I23" i="13"/>
  <c r="J23" i="13" s="1"/>
  <c r="I22" i="13"/>
  <c r="J22" i="13" s="1"/>
  <c r="I21" i="13"/>
  <c r="J21" i="13" s="1"/>
  <c r="I20" i="13"/>
  <c r="J20" i="13"/>
  <c r="I17" i="13"/>
  <c r="J17" i="13" s="1"/>
  <c r="I16" i="13"/>
  <c r="I26" i="13" l="1"/>
  <c r="J26" i="13" s="1"/>
  <c r="I16" i="3"/>
  <c r="E14" i="13"/>
  <c r="G14" i="13" s="1"/>
  <c r="J16" i="13"/>
  <c r="E26" i="13"/>
  <c r="G26" i="13" s="1"/>
  <c r="F15" i="13"/>
  <c r="C16" i="13" s="1"/>
  <c r="E15" i="13"/>
  <c r="G15" i="13" s="1"/>
  <c r="F47" i="13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16" i="13" l="1"/>
  <c r="C17" i="13" s="1"/>
  <c r="E16" i="13"/>
  <c r="G16" i="13" s="1"/>
  <c r="F17" i="13" l="1"/>
  <c r="C18" i="13" s="1"/>
  <c r="E17" i="13"/>
  <c r="G17" i="13" s="1"/>
  <c r="F18" i="13" l="1"/>
  <c r="C19" i="13" s="1"/>
  <c r="E18" i="13"/>
  <c r="G18" i="13" s="1"/>
  <c r="F19" i="13" l="1"/>
  <c r="C20" i="13" s="1"/>
  <c r="E19" i="13"/>
  <c r="G19" i="13" s="1"/>
  <c r="F20" i="13" l="1"/>
  <c r="C21" i="13" s="1"/>
  <c r="E20" i="13"/>
  <c r="G20" i="13" s="1"/>
  <c r="F21" i="13" l="1"/>
  <c r="C22" i="13" s="1"/>
  <c r="E21" i="13"/>
  <c r="G21" i="13" s="1"/>
  <c r="F22" i="13" l="1"/>
  <c r="C23" i="13" s="1"/>
  <c r="E22" i="13"/>
  <c r="G22" i="13" s="1"/>
  <c r="F23" i="13" l="1"/>
  <c r="C24" i="13" s="1"/>
  <c r="E23" i="13"/>
  <c r="G23" i="13" s="1"/>
  <c r="F24" i="13" l="1"/>
  <c r="C25" i="13" s="1"/>
  <c r="E24" i="13"/>
  <c r="G24" i="13" s="1"/>
  <c r="F25" i="13" l="1"/>
  <c r="F26" i="13" s="1"/>
  <c r="E25" i="13"/>
  <c r="G25" i="13" s="1"/>
</calcChain>
</file>

<file path=xl/sharedStrings.xml><?xml version="1.0" encoding="utf-8"?>
<sst xmlns="http://schemas.openxmlformats.org/spreadsheetml/2006/main" count="152" uniqueCount="132">
  <si>
    <t xml:space="preserve">1. IDENTIFICACIÓN </t>
  </si>
  <si>
    <t>Indicador asociado a:</t>
  </si>
  <si>
    <t>Código del Indicador</t>
  </si>
  <si>
    <t>Plan de desarrollo</t>
  </si>
  <si>
    <t>Procesos</t>
  </si>
  <si>
    <t>Trámites y servicios</t>
  </si>
  <si>
    <t xml:space="preserve">Descripción </t>
  </si>
  <si>
    <t>Nombre y vigencia :</t>
  </si>
  <si>
    <t>Eje:</t>
  </si>
  <si>
    <t xml:space="preserve">Componente: </t>
  </si>
  <si>
    <t>Programa:</t>
  </si>
  <si>
    <t>Macroproceso:</t>
  </si>
  <si>
    <t>Proceso:</t>
  </si>
  <si>
    <t>Subproceso:</t>
  </si>
  <si>
    <t>Procedimiento (Código):</t>
  </si>
  <si>
    <t>Nombre del Tramite o Servicio:</t>
  </si>
  <si>
    <t>Tiempo máximo de respuesta legal:</t>
  </si>
  <si>
    <t>Normatividad que regula el tiempo de respuesta:</t>
  </si>
  <si>
    <t>2. METADATO DEL INDICADOR</t>
  </si>
  <si>
    <t>Componente</t>
  </si>
  <si>
    <t>Descripción</t>
  </si>
  <si>
    <t>Nombre del Indicador</t>
  </si>
  <si>
    <t>Sigla o abreviatura*</t>
  </si>
  <si>
    <t>Objetivo del Indicador</t>
  </si>
  <si>
    <t>Método de Medición</t>
  </si>
  <si>
    <t>Rangos de Cumplimiento</t>
  </si>
  <si>
    <t>Unidad de Medida</t>
  </si>
  <si>
    <t>Formula</t>
  </si>
  <si>
    <t>Definición de Variables de la Formula</t>
  </si>
  <si>
    <t>Valores de Referencia*</t>
  </si>
  <si>
    <t>Desagregación temática*</t>
  </si>
  <si>
    <t>Desagregación geográfica*</t>
  </si>
  <si>
    <t xml:space="preserve">Línea de Base </t>
  </si>
  <si>
    <t>Fuente de los Datos</t>
  </si>
  <si>
    <t xml:space="preserve">Responsable </t>
  </si>
  <si>
    <t>Observaciones</t>
  </si>
  <si>
    <t>Fecha de elaboración de la Ficha  Técnica</t>
  </si>
  <si>
    <t>Fecha de actualización de la Ficha  Técnica</t>
  </si>
  <si>
    <t>* Si aplica</t>
  </si>
  <si>
    <t>Nombre del Tramite o Servicio</t>
  </si>
  <si>
    <t>Otro ¿cual?</t>
  </si>
  <si>
    <t>Otro ¿Cuál?</t>
  </si>
  <si>
    <t>Eficiencia</t>
  </si>
  <si>
    <t>Eficacia</t>
  </si>
  <si>
    <t>Efectividad</t>
  </si>
  <si>
    <t>Vigencia 
(Año del seguiminto)</t>
  </si>
  <si>
    <t>Análisis y Observaciones</t>
  </si>
  <si>
    <t>% de Cumplimiento de la meta</t>
  </si>
  <si>
    <t>Días máximo</t>
  </si>
  <si>
    <t>Promedio periodo</t>
  </si>
  <si>
    <t>Tipo de Indicador</t>
  </si>
  <si>
    <t>Meta según Periodicidad de medición</t>
  </si>
  <si>
    <t>Resultado del Indicador</t>
  </si>
  <si>
    <t>verde</t>
  </si>
  <si>
    <t>amarillo</t>
  </si>
  <si>
    <t>Cumplimiento en la atención</t>
  </si>
  <si>
    <t>Cumplimiento frente al tiempo legal</t>
  </si>
  <si>
    <t>Vigencia anterior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</si>
  <si>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</si>
  <si>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</si>
  <si>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</si>
  <si>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</si>
  <si>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</si>
  <si>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</si>
  <si>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</si>
  <si>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</si>
  <si>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</si>
  <si>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</si>
  <si>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</si>
  <si>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</si>
  <si>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</si>
  <si>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</si>
  <si>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Mejora</t>
  </si>
  <si>
    <t>Periodicidad de  medición (Mes/trimestre/Semestre/Anual)</t>
  </si>
  <si>
    <t>Periodicidad de la medición</t>
  </si>
  <si>
    <t>Solicitudes
Radicadas</t>
  </si>
  <si>
    <t>Total por atender (V2)</t>
  </si>
  <si>
    <t>Solicitudes
atendidas (V1)</t>
  </si>
  <si>
    <t>Solicitudes pendientes por atender</t>
  </si>
  <si>
    <t>Suma total días de respuesta de las solicitudes (V3)</t>
  </si>
  <si>
    <t>Días promedio respuesta
(V3/V1)</t>
  </si>
  <si>
    <t>Plan de Desarrollo Municipal</t>
  </si>
  <si>
    <t>Modelo de operación por procesos</t>
  </si>
  <si>
    <t>Tramites y Servicios</t>
  </si>
  <si>
    <t>Otro</t>
  </si>
  <si>
    <t>Rojo</t>
  </si>
  <si>
    <t>% Cumplimiento</t>
  </si>
  <si>
    <t>% Atención del T o S</t>
  </si>
  <si>
    <t>Tiempo máximo de respuesta legal</t>
  </si>
  <si>
    <t>Análisis y observaciones</t>
  </si>
  <si>
    <t>70% y 90%</t>
  </si>
  <si>
    <t xml:space="preserve">&gt; </t>
  </si>
  <si>
    <t xml:space="preserve">entre </t>
  </si>
  <si>
    <t>&lt;</t>
  </si>
  <si>
    <t>Definiciones y conceptos</t>
  </si>
  <si>
    <t>Nombre del indicador</t>
  </si>
  <si>
    <t>Periodicidad de  medición (Mes/Trimestre/Semestre/Año)</t>
  </si>
  <si>
    <t>X</t>
  </si>
  <si>
    <t>Direccionamiento estratégico</t>
  </si>
  <si>
    <t>Información estratégica</t>
  </si>
  <si>
    <t>Implementación del Plan Estadístico Territorial - MEDE01.07.01.18.P02</t>
  </si>
  <si>
    <t>Anual</t>
  </si>
  <si>
    <t>Porcentaje</t>
  </si>
  <si>
    <t>No Aplica</t>
  </si>
  <si>
    <t>Departamento Administrativo de Planeación Municipal</t>
  </si>
  <si>
    <t>Metadato: Son datos que describen otros datos.</t>
  </si>
  <si>
    <t>Porcentaje de metadatos elaborados</t>
  </si>
  <si>
    <t>PME</t>
  </si>
  <si>
    <t>Medir el porcentaje de metadatos elaborados, con relación a la cantidad de metadatos planeados para un año</t>
  </si>
  <si>
    <t>V1 = Metadatos elaborados en un año</t>
  </si>
  <si>
    <t>V2 = Metadatos planeados para un año</t>
  </si>
  <si>
    <t>PME = (V1/V2)*100</t>
  </si>
  <si>
    <t>División entre el número de metadatos elaborados en un año, sobre el número total de metadados programados para ser elaborados en el mismo año. Por cien (100).</t>
  </si>
  <si>
    <t>Satisfactorio    &gt; 69%
Medio                Entre 60% y 69%
Bajo                   &lt; 60%</t>
  </si>
  <si>
    <t>60% y 69%</t>
  </si>
  <si>
    <t>Plan Indicativo - Equipo del Plan Estadístico Territorial</t>
  </si>
  <si>
    <t>MEDE01.07.18.FT02</t>
  </si>
  <si>
    <t>Ninguna</t>
  </si>
  <si>
    <t>Plan Estadístico Territorial Implementado (4 años)</t>
  </si>
  <si>
    <t>5. Cali Participativa y Bien Gobernada</t>
  </si>
  <si>
    <t>5.1 Gerencia pública basada en resultados y la defensa de lo público</t>
  </si>
  <si>
    <t>5.1.2 Información de calidad para la planificación territorial</t>
  </si>
  <si>
    <t>No aplica</t>
  </si>
  <si>
    <t>Enero - Diciembre</t>
  </si>
  <si>
    <t xml:space="preserve">2015 = 0 %  2016=86%   </t>
  </si>
  <si>
    <t>01/oct/2018</t>
  </si>
  <si>
    <t>Diseño, producción, análisis y divulgación de información</t>
  </si>
  <si>
    <t>El bajo avance en el indicador se deriva a la no ejecución del presupuesto debido a prolemas en la contratación para fortalecimiento estadístico con la Universidad del Valle</t>
  </si>
  <si>
    <t>Programar la meta no alcanzada en la vigencia actual para la siguiente vigencia</t>
  </si>
  <si>
    <t>La superación de la meta se debe a que se alcanzó la meta  no lograda en la vigencia anterior.</t>
  </si>
  <si>
    <t>Se supera la meta al alcanzar a elaborar los metadatos estandarizados de las operaciones estadísticas que asistieron al taller de documentación metodológica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</si>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</sst>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0.0%"/>
    <numFmt numFmtId="167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3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Trebuchet MS"/>
      <family val="2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9" fontId="9" fillId="0" borderId="0" applyFont="0" applyFill="0" applyBorder="0" applyAlignment="0" applyProtection="0"/>
    <xf numFmtId="0" fontId="12" fillId="0" borderId="0"/>
    <xf numFmtId="164" fontId="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5" fillId="0" borderId="0"/>
    <xf numFmtId="0" fontId="9" fillId="0" borderId="0"/>
    <xf numFmtId="0" fontId="16" fillId="0" borderId="0"/>
    <xf numFmtId="0" fontId="15" fillId="0" borderId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4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6" borderId="14" xfId="0" applyFont="1" applyFill="1" applyBorder="1" applyAlignment="1" applyProtection="1">
      <alignment horizontal="center" vertical="center"/>
      <protection locked="0"/>
    </xf>
    <xf numFmtId="0" fontId="6" fillId="5" borderId="14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6" fillId="5" borderId="14" xfId="0" applyFont="1" applyFill="1" applyBorder="1" applyAlignment="1" applyProtection="1">
      <alignment horizontal="left" vertical="center" wrapText="1"/>
    </xf>
    <xf numFmtId="0" fontId="6" fillId="5" borderId="14" xfId="0" applyFont="1" applyFill="1" applyBorder="1" applyAlignment="1" applyProtection="1">
      <alignment vertical="center" wrapText="1"/>
    </xf>
    <xf numFmtId="0" fontId="6" fillId="5" borderId="26" xfId="0" applyFont="1" applyFill="1" applyBorder="1" applyAlignment="1" applyProtection="1">
      <alignment vertical="center" wrapText="1"/>
    </xf>
    <xf numFmtId="0" fontId="6" fillId="5" borderId="32" xfId="0" applyFont="1" applyFill="1" applyBorder="1" applyAlignment="1" applyProtection="1">
      <alignment vertical="center" wrapText="1"/>
    </xf>
    <xf numFmtId="0" fontId="1" fillId="5" borderId="15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18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/>
    <xf numFmtId="167" fontId="0" fillId="0" borderId="0" xfId="0" applyNumberFormat="1" applyBorder="1"/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7" fillId="2" borderId="15" xfId="0" applyFont="1" applyFill="1" applyBorder="1" applyAlignment="1" applyProtection="1">
      <alignment horizontal="center" vertical="center"/>
    </xf>
    <xf numFmtId="0" fontId="15" fillId="0" borderId="42" xfId="0" applyFont="1" applyFill="1" applyBorder="1" applyAlignment="1" applyProtection="1">
      <alignment horizontal="center" vertical="center"/>
      <protection hidden="1"/>
    </xf>
    <xf numFmtId="0" fontId="13" fillId="0" borderId="43" xfId="0" applyFont="1" applyFill="1" applyBorder="1" applyAlignment="1" applyProtection="1">
      <alignment vertical="center" wrapText="1"/>
      <protection hidden="1"/>
    </xf>
    <xf numFmtId="0" fontId="13" fillId="0" borderId="43" xfId="0" applyFont="1" applyFill="1" applyBorder="1" applyAlignment="1" applyProtection="1">
      <alignment horizontal="center" vertical="center" wrapText="1"/>
      <protection hidden="1"/>
    </xf>
    <xf numFmtId="0" fontId="0" fillId="0" borderId="44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5" fillId="0" borderId="45" xfId="0" applyFont="1" applyFill="1" applyBorder="1" applyAlignment="1" applyProtection="1">
      <alignment horizontal="center" vertical="center"/>
      <protection hidden="1"/>
    </xf>
    <xf numFmtId="3" fontId="19" fillId="7" borderId="46" xfId="0" applyNumberFormat="1" applyFont="1" applyFill="1" applyBorder="1" applyAlignment="1">
      <alignment horizontal="center" vertical="center"/>
    </xf>
    <xf numFmtId="3" fontId="19" fillId="0" borderId="46" xfId="0" applyNumberFormat="1" applyFont="1" applyFill="1" applyBorder="1" applyAlignment="1">
      <alignment horizontal="center" vertical="center"/>
    </xf>
    <xf numFmtId="166" fontId="19" fillId="0" borderId="46" xfId="0" applyNumberFormat="1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/>
    </xf>
    <xf numFmtId="1" fontId="18" fillId="7" borderId="46" xfId="0" applyNumberFormat="1" applyFont="1" applyFill="1" applyBorder="1" applyAlignment="1">
      <alignment horizontal="center" vertical="center"/>
    </xf>
    <xf numFmtId="167" fontId="18" fillId="0" borderId="46" xfId="0" applyNumberFormat="1" applyFont="1" applyFill="1" applyBorder="1" applyAlignment="1">
      <alignment horizontal="center" vertical="center"/>
    </xf>
    <xf numFmtId="0" fontId="19" fillId="0" borderId="46" xfId="0" applyFont="1" applyBorder="1" applyAlignment="1">
      <alignment vertical="center" wrapText="1"/>
    </xf>
    <xf numFmtId="0" fontId="0" fillId="0" borderId="47" xfId="0" applyBorder="1" applyAlignment="1">
      <alignment vertical="center"/>
    </xf>
    <xf numFmtId="0" fontId="19" fillId="0" borderId="46" xfId="0" applyFont="1" applyBorder="1" applyAlignment="1">
      <alignment vertical="center"/>
    </xf>
    <xf numFmtId="0" fontId="22" fillId="8" borderId="48" xfId="0" applyFont="1" applyFill="1" applyBorder="1" applyAlignment="1" applyProtection="1">
      <alignment horizontal="center" vertical="center"/>
      <protection hidden="1"/>
    </xf>
    <xf numFmtId="3" fontId="21" fillId="0" borderId="49" xfId="0" applyNumberFormat="1" applyFont="1" applyFill="1" applyBorder="1" applyAlignment="1">
      <alignment horizontal="center" vertical="center"/>
    </xf>
    <xf numFmtId="166" fontId="21" fillId="0" borderId="49" xfId="0" applyNumberFormat="1" applyFont="1" applyBorder="1" applyAlignment="1">
      <alignment horizontal="center" vertical="center" wrapText="1"/>
    </xf>
    <xf numFmtId="1" fontId="21" fillId="0" borderId="49" xfId="0" applyNumberFormat="1" applyFont="1" applyFill="1" applyBorder="1" applyAlignment="1">
      <alignment horizontal="center" vertical="center"/>
    </xf>
    <xf numFmtId="167" fontId="21" fillId="0" borderId="49" xfId="0" applyNumberFormat="1" applyFont="1" applyFill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9" fillId="0" borderId="49" xfId="0" applyFont="1" applyBorder="1" applyAlignment="1">
      <alignment vertical="center"/>
    </xf>
    <xf numFmtId="0" fontId="19" fillId="0" borderId="50" xfId="0" applyFont="1" applyBorder="1" applyAlignment="1">
      <alignment vertical="center"/>
    </xf>
    <xf numFmtId="167" fontId="0" fillId="0" borderId="0" xfId="0" applyNumberFormat="1" applyAlignment="1">
      <alignment vertical="center"/>
    </xf>
    <xf numFmtId="0" fontId="22" fillId="8" borderId="0" xfId="0" applyFont="1" applyFill="1" applyBorder="1" applyAlignment="1" applyProtection="1">
      <alignment horizontal="center" vertical="center"/>
      <protection hidden="1"/>
    </xf>
    <xf numFmtId="3" fontId="21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167" fontId="23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16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7" fontId="0" fillId="0" borderId="0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9" fontId="7" fillId="0" borderId="46" xfId="1" applyFont="1" applyBorder="1" applyAlignment="1">
      <alignment horizontal="center" vertical="center"/>
    </xf>
    <xf numFmtId="3" fontId="1" fillId="7" borderId="46" xfId="0" applyNumberFormat="1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166" fontId="7" fillId="8" borderId="15" xfId="1" applyNumberFormat="1" applyFont="1" applyFill="1" applyBorder="1" applyAlignment="1" applyProtection="1">
      <alignment horizontal="center" vertical="center"/>
      <protection hidden="1"/>
    </xf>
    <xf numFmtId="0" fontId="0" fillId="9" borderId="0" xfId="0" applyFill="1"/>
    <xf numFmtId="0" fontId="0" fillId="11" borderId="0" xfId="0" applyFill="1"/>
    <xf numFmtId="0" fontId="0" fillId="10" borderId="0" xfId="0" applyFill="1"/>
    <xf numFmtId="9" fontId="7" fillId="0" borderId="51" xfId="1" applyFont="1" applyBorder="1" applyAlignment="1">
      <alignment horizontal="center" vertical="center"/>
    </xf>
    <xf numFmtId="9" fontId="7" fillId="8" borderId="38" xfId="1" applyFont="1" applyFill="1" applyBorder="1" applyAlignment="1" applyProtection="1">
      <alignment horizontal="center" vertical="center"/>
      <protection hidden="1"/>
    </xf>
    <xf numFmtId="0" fontId="7" fillId="0" borderId="51" xfId="0" applyFont="1" applyBorder="1" applyAlignment="1">
      <alignment horizontal="center" vertical="center"/>
    </xf>
    <xf numFmtId="3" fontId="1" fillId="7" borderId="51" xfId="0" applyNumberFormat="1" applyFont="1" applyFill="1" applyBorder="1" applyAlignment="1">
      <alignment horizontal="center" vertical="center"/>
    </xf>
    <xf numFmtId="0" fontId="13" fillId="6" borderId="15" xfId="2" applyFont="1" applyFill="1" applyBorder="1" applyAlignment="1" applyProtection="1">
      <alignment horizontal="center" vertical="center" wrapText="1"/>
      <protection hidden="1"/>
    </xf>
    <xf numFmtId="0" fontId="13" fillId="6" borderId="15" xfId="0" applyFont="1" applyFill="1" applyBorder="1" applyAlignment="1" applyProtection="1">
      <alignment horizontal="center" vertical="center" wrapText="1"/>
      <protection hidden="1"/>
    </xf>
    <xf numFmtId="0" fontId="13" fillId="6" borderId="39" xfId="0" applyFont="1" applyFill="1" applyBorder="1" applyAlignment="1" applyProtection="1">
      <alignment horizontal="center" vertical="center" wrapText="1"/>
      <protection hidden="1"/>
    </xf>
    <xf numFmtId="0" fontId="13" fillId="6" borderId="40" xfId="2" applyFont="1" applyFill="1" applyBorder="1" applyAlignment="1" applyProtection="1">
      <alignment horizontal="center" vertical="center" wrapText="1"/>
      <protection hidden="1"/>
    </xf>
    <xf numFmtId="0" fontId="13" fillId="6" borderId="40" xfId="0" applyFont="1" applyFill="1" applyBorder="1" applyAlignment="1" applyProtection="1">
      <alignment horizontal="center" vertical="center" wrapText="1"/>
      <protection hidden="1"/>
    </xf>
    <xf numFmtId="0" fontId="13" fillId="6" borderId="41" xfId="2" applyFont="1" applyFill="1" applyBorder="1" applyAlignment="1" applyProtection="1">
      <alignment horizontal="center" vertical="center" wrapText="1"/>
      <protection hidden="1"/>
    </xf>
    <xf numFmtId="0" fontId="19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left" vertical="center"/>
    </xf>
    <xf numFmtId="0" fontId="20" fillId="0" borderId="49" xfId="0" applyFont="1" applyBorder="1" applyAlignment="1">
      <alignment horizontal="center" vertical="center"/>
    </xf>
    <xf numFmtId="0" fontId="5" fillId="5" borderId="1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51" xfId="1" applyNumberFormat="1" applyFont="1" applyBorder="1" applyAlignment="1">
      <alignment horizontal="center" vertical="center"/>
    </xf>
    <xf numFmtId="0" fontId="7" fillId="0" borderId="51" xfId="1" applyNumberFormat="1" applyFont="1" applyFill="1" applyBorder="1" applyAlignment="1">
      <alignment horizontal="center" vertical="center"/>
    </xf>
    <xf numFmtId="9" fontId="7" fillId="0" borderId="51" xfId="1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9" fontId="7" fillId="0" borderId="46" xfId="1" applyFont="1" applyFill="1" applyBorder="1" applyAlignment="1">
      <alignment horizontal="center" vertical="center"/>
    </xf>
    <xf numFmtId="0" fontId="28" fillId="0" borderId="4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7" fillId="2" borderId="27" xfId="0" applyFont="1" applyFill="1" applyBorder="1" applyAlignment="1" applyProtection="1">
      <alignment horizontal="left" vertical="center" wrapText="1"/>
      <protection locked="0"/>
    </xf>
    <xf numFmtId="0" fontId="7" fillId="2" borderId="10" xfId="0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0" fontId="1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31" xfId="0" applyNumberFormat="1" applyFont="1" applyFill="1" applyBorder="1" applyAlignment="1" applyProtection="1">
      <alignment horizontal="left" vertical="center" wrapText="1"/>
      <protection locked="0"/>
    </xf>
    <xf numFmtId="9" fontId="1" fillId="0" borderId="27" xfId="0" applyNumberFormat="1" applyFont="1" applyFill="1" applyBorder="1" applyAlignment="1" applyProtection="1">
      <alignment horizontal="left" vertical="center" wrapText="1"/>
      <protection locked="0"/>
    </xf>
    <xf numFmtId="9" fontId="1" fillId="0" borderId="10" xfId="0" applyNumberFormat="1" applyFont="1" applyFill="1" applyBorder="1" applyAlignment="1" applyProtection="1">
      <alignment horizontal="left" vertical="center" wrapText="1"/>
      <protection locked="0"/>
    </xf>
    <xf numFmtId="9" fontId="1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31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49" fontId="1" fillId="0" borderId="33" xfId="0" applyNumberFormat="1" applyFont="1" applyBorder="1" applyAlignment="1" applyProtection="1">
      <alignment horizontal="center" vertical="center" wrapText="1"/>
      <protection locked="0"/>
    </xf>
    <xf numFmtId="49" fontId="1" fillId="0" borderId="34" xfId="0" applyNumberFormat="1" applyFont="1" applyBorder="1" applyAlignment="1" applyProtection="1">
      <alignment horizontal="center" vertical="center" wrapText="1"/>
      <protection locked="0"/>
    </xf>
    <xf numFmtId="49" fontId="1" fillId="0" borderId="35" xfId="0" applyNumberFormat="1" applyFont="1" applyBorder="1" applyAlignment="1" applyProtection="1">
      <alignment horizontal="center" vertical="center" wrapText="1"/>
      <protection locked="0"/>
    </xf>
    <xf numFmtId="0" fontId="6" fillId="5" borderId="36" xfId="0" applyFont="1" applyFill="1" applyBorder="1" applyAlignment="1" applyProtection="1">
      <alignment horizontal="center" vertical="center" wrapText="1"/>
    </xf>
    <xf numFmtId="49" fontId="1" fillId="0" borderId="37" xfId="0" applyNumberFormat="1" applyFont="1" applyBorder="1" applyAlignment="1" applyProtection="1">
      <alignment horizontal="center" vertical="center" wrapText="1"/>
      <protection locked="0"/>
    </xf>
    <xf numFmtId="0" fontId="6" fillId="5" borderId="14" xfId="0" applyFont="1" applyFill="1" applyBorder="1" applyAlignment="1" applyProtection="1">
      <alignment vertical="center" wrapText="1"/>
    </xf>
    <xf numFmtId="0" fontId="5" fillId="5" borderId="30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31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Fill="1" applyBorder="1" applyAlignment="1" applyProtection="1">
      <alignment horizontal="left" vertical="center" wrapText="1"/>
      <protection locked="0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horizontal="left" vertical="center"/>
    </xf>
    <xf numFmtId="0" fontId="5" fillId="2" borderId="28" xfId="0" applyFont="1" applyFill="1" applyBorder="1" applyAlignment="1" applyProtection="1">
      <alignment horizontal="left" vertical="center"/>
    </xf>
    <xf numFmtId="0" fontId="7" fillId="2" borderId="27" xfId="0" applyFont="1" applyFill="1" applyBorder="1" applyAlignment="1" applyProtection="1">
      <alignment horizontal="left" vertical="center"/>
    </xf>
    <xf numFmtId="0" fontId="7" fillId="2" borderId="10" xfId="0" applyFont="1" applyFill="1" applyBorder="1" applyAlignment="1" applyProtection="1">
      <alignment horizontal="left" vertical="center"/>
    </xf>
    <xf numFmtId="0" fontId="7" fillId="2" borderId="11" xfId="0" applyFont="1" applyFill="1" applyBorder="1" applyAlignment="1" applyProtection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6" fillId="6" borderId="15" xfId="0" applyFont="1" applyFill="1" applyBorder="1" applyAlignment="1" applyProtection="1">
      <alignment horizontal="center" vertical="center"/>
      <protection locked="0"/>
    </xf>
    <xf numFmtId="0" fontId="6" fillId="6" borderId="31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left" vertical="center" wrapText="1"/>
      <protection locked="0"/>
    </xf>
    <xf numFmtId="0" fontId="1" fillId="2" borderId="31" xfId="0" applyFont="1" applyFill="1" applyBorder="1" applyAlignment="1" applyProtection="1">
      <alignment horizontal="left" vertical="center" wrapText="1"/>
      <protection locked="0"/>
    </xf>
    <xf numFmtId="0" fontId="5" fillId="5" borderId="26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7" fillId="0" borderId="10" xfId="0" applyNumberFormat="1" applyFont="1" applyBorder="1" applyAlignment="1">
      <alignment horizontal="center" vertical="center"/>
    </xf>
    <xf numFmtId="0" fontId="27" fillId="2" borderId="27" xfId="0" applyFont="1" applyFill="1" applyBorder="1" applyAlignment="1" applyProtection="1">
      <alignment horizontal="center" vertical="center"/>
    </xf>
    <xf numFmtId="0" fontId="27" fillId="2" borderId="10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1" fillId="2" borderId="15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>
      <alignment horizontal="left" vertical="center"/>
    </xf>
    <xf numFmtId="0" fontId="13" fillId="6" borderId="15" xfId="0" applyFont="1" applyFill="1" applyBorder="1" applyAlignment="1" applyProtection="1">
      <alignment horizontal="center" vertical="center" wrapText="1"/>
      <protection hidden="1"/>
    </xf>
    <xf numFmtId="0" fontId="11" fillId="2" borderId="27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28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</cellXfs>
  <cellStyles count="12">
    <cellStyle name="Euro" xfId="4"/>
    <cellStyle name="Millares 2" xfId="3"/>
    <cellStyle name="Normal" xfId="0" builtinId="0"/>
    <cellStyle name="Normal 2" xfId="2"/>
    <cellStyle name="Normal 2 2" xfId="5"/>
    <cellStyle name="Normal 2 3" xfId="6"/>
    <cellStyle name="Normal 2 4" xfId="7"/>
    <cellStyle name="Normal 3" xfId="8"/>
    <cellStyle name="Porcentaje" xfId="1" builtinId="5"/>
    <cellStyle name="Porcentaje 2" xfId="9"/>
    <cellStyle name="Porcentual 2" xfId="10"/>
    <cellStyle name="Porcentual 2 2" xfId="11"/>
  </cellStyles>
  <dxfs count="58"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Porcentaje de atención a solicitudes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Atendidas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'Ficha T Seguimiento TyS'!$A$14:$A$25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'Ficha T Seguimiento TyS'!$E$14:$E$25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B5-4F46-914F-D05C709A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447704"/>
        <c:axId val="263445352"/>
      </c:barChart>
      <c:catAx>
        <c:axId val="26344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263445352"/>
        <c:crosses val="autoZero"/>
        <c:auto val="1"/>
        <c:lblAlgn val="ctr"/>
        <c:lblOffset val="100"/>
        <c:noMultiLvlLbl val="0"/>
      </c:catAx>
      <c:valAx>
        <c:axId val="263445352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263447704"/>
        <c:crosses val="autoZero"/>
        <c:crossBetween val="between"/>
        <c:majorUnit val="0.1"/>
        <c:minorUnit val="2.0000000000000011E-2"/>
      </c:valAx>
    </c:plotArea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Días promedio de respuesta </a:t>
            </a:r>
          </a:p>
        </c:rich>
      </c:tx>
      <c:layout>
        <c:manualLayout>
          <c:xMode val="edge"/>
          <c:yMode val="edge"/>
          <c:x val="0.38008551946082364"/>
          <c:y val="1.14287554546479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421730178464528E-2"/>
          <c:y val="0.11332455296502579"/>
          <c:w val="0.89019898828435917"/>
          <c:h val="0.7196335601955588"/>
        </c:manualLayout>
      </c:layout>
      <c:lineChart>
        <c:grouping val="standard"/>
        <c:varyColors val="0"/>
        <c:ser>
          <c:idx val="0"/>
          <c:order val="0"/>
          <c:tx>
            <c:strRef>
              <c:f>'Ficha T Seguimiento TyS'!$I$12</c:f>
              <c:strCache>
                <c:ptCount val="1"/>
                <c:pt idx="0">
                  <c:v>Días promedio respuesta
(V3/V1)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'Ficha T Seguimiento TyS'!$A$14:$A$25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'Ficha T Seguimiento TyS'!$I$14:$I$25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7C-4158-9AB3-BD4BABD5705C}"/>
            </c:ext>
          </c:extLst>
        </c:ser>
        <c:ser>
          <c:idx val="1"/>
          <c:order val="1"/>
          <c:tx>
            <c:strRef>
              <c:f>'Ficha T Seguimiento TyS'!$B$46</c:f>
              <c:strCache>
                <c:ptCount val="1"/>
                <c:pt idx="0">
                  <c:v>Días máximo</c:v>
                </c:pt>
              </c:strCache>
            </c:strRef>
          </c:tx>
          <c:spPr>
            <a:ln>
              <a:solidFill>
                <a:srgbClr val="FF6600"/>
              </a:solidFill>
              <a:prstDash val="dash"/>
            </a:ln>
          </c:spPr>
          <c:marker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dash"/>
              </a:ln>
            </c:spPr>
          </c:marker>
          <c:dLbls>
            <c:dLbl>
              <c:idx val="11"/>
              <c:spPr/>
              <c:txPr>
                <a:bodyPr/>
                <a:lstStyle/>
                <a:p>
                  <a:pPr>
                    <a:defRPr lang="en-US"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A7C-4158-9AB3-BD4BABD5705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'Ficha T Seguimiento TyS'!$A$14:$A$25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'Ficha T Seguimiento TyS'!$B$47:$B$58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7C-4158-9AB3-BD4BABD5705C}"/>
            </c:ext>
          </c:extLst>
        </c:ser>
        <c:ser>
          <c:idx val="2"/>
          <c:order val="2"/>
          <c:tx>
            <c:strRef>
              <c:f>'Ficha T Seguimiento TyS'!$F$46</c:f>
              <c:strCache>
                <c:ptCount val="1"/>
                <c:pt idx="0">
                  <c:v>Promedio periodo</c:v>
                </c:pt>
              </c:strCache>
            </c:strRef>
          </c:tx>
          <c:spPr>
            <a:ln>
              <a:prstDash val="sysDash"/>
            </a:ln>
          </c:spPr>
          <c:dLbls>
            <c:dLbl>
              <c:idx val="11"/>
              <c:spPr/>
              <c:txPr>
                <a:bodyPr/>
                <a:lstStyle/>
                <a:p>
                  <a:pPr>
                    <a:defRPr lang="en-US"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A7C-4158-9AB3-BD4BABD5705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'Ficha T Seguimiento TyS'!$A$14:$A$25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'Ficha T Seguimiento TyS'!$F$47:$F$58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7C-4158-9AB3-BD4BABD5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46920"/>
        <c:axId val="263448488"/>
      </c:lineChart>
      <c:catAx>
        <c:axId val="2634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63448488"/>
        <c:crosses val="autoZero"/>
        <c:auto val="1"/>
        <c:lblAlgn val="ctr"/>
        <c:lblOffset val="100"/>
        <c:noMultiLvlLbl val="0"/>
      </c:catAx>
      <c:valAx>
        <c:axId val="263448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Días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634469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514981732811038"/>
          <c:y val="0.9220617361480159"/>
          <c:w val="0.74303348764821164"/>
          <c:h val="5.8520844403642469E-2"/>
        </c:manualLayout>
      </c:layout>
      <c:overlay val="0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Seguimiento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3500254914184E-2"/>
          <c:y val="0.16086462676161625"/>
          <c:w val="0.85420154154938854"/>
          <c:h val="0.72380413529237064"/>
        </c:manualLayout>
      </c:layout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CC99FF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Seguimiento'!$C$13:$C$24</c:f>
              <c:strCache>
                <c:ptCount val="4"/>
                <c:pt idx="0">
                  <c:v>Enero - Diciembre</c:v>
                </c:pt>
                <c:pt idx="1">
                  <c:v>Enero - Diciembre</c:v>
                </c:pt>
                <c:pt idx="2">
                  <c:v>Enero - Diciembre</c:v>
                </c:pt>
                <c:pt idx="3">
                  <c:v>Enero - Diciembre</c:v>
                </c:pt>
              </c:strCache>
            </c:strRef>
          </c:cat>
          <c:val>
            <c:numRef>
              <c:f>'Ficha T Seguimiento'!$D$13:$D$24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3F-470A-BA61-6F56121C36D4}"/>
            </c:ext>
          </c:extLst>
        </c:ser>
        <c:ser>
          <c:idx val="1"/>
          <c:order val="1"/>
          <c:tx>
            <c:v>Resultado</c:v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Seguimiento'!$C$13:$C$24</c:f>
              <c:strCache>
                <c:ptCount val="4"/>
                <c:pt idx="0">
                  <c:v>Enero - Diciembre</c:v>
                </c:pt>
                <c:pt idx="1">
                  <c:v>Enero - Diciembre</c:v>
                </c:pt>
                <c:pt idx="2">
                  <c:v>Enero - Diciembre</c:v>
                </c:pt>
                <c:pt idx="3">
                  <c:v>Enero - Diciembre</c:v>
                </c:pt>
              </c:strCache>
            </c:strRef>
          </c:cat>
          <c:val>
            <c:numRef>
              <c:f>'Ficha T Seguimiento'!$G$13:$G$24</c:f>
              <c:numCache>
                <c:formatCode>0%</c:formatCode>
                <c:ptCount val="12"/>
                <c:pt idx="0">
                  <c:v>0.8571428571428571</c:v>
                </c:pt>
                <c:pt idx="1">
                  <c:v>0.2857142857142857</c:v>
                </c:pt>
                <c:pt idx="2">
                  <c:v>3.3333333333333335</c:v>
                </c:pt>
                <c:pt idx="3">
                  <c:v>1.5625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3F-470A-BA61-6F56121C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63447312"/>
        <c:axId val="263443392"/>
      </c:barChart>
      <c:catAx>
        <c:axId val="2634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s-CO"/>
          </a:p>
        </c:txPr>
        <c:crossAx val="263443392"/>
        <c:crosses val="autoZero"/>
        <c:auto val="1"/>
        <c:lblAlgn val="ctr"/>
        <c:lblOffset val="100"/>
        <c:noMultiLvlLbl val="0"/>
      </c:catAx>
      <c:valAx>
        <c:axId val="2634433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050"/>
            </a:pPr>
            <a:endParaRPr lang="es-CO"/>
          </a:p>
        </c:txPr>
        <c:crossAx val="263447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9768444555290317"/>
          <c:y val="0.25742959705741625"/>
          <c:w val="9.2715478438498367E-2"/>
          <c:h val="0.4038315680872723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</xdr:colOff>
      <xdr:row>0</xdr:row>
      <xdr:rowOff>176894</xdr:rowOff>
    </xdr:from>
    <xdr:to>
      <xdr:col>12</xdr:col>
      <xdr:colOff>81642</xdr:colOff>
      <xdr:row>9</xdr:row>
      <xdr:rowOff>148319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70814" y="176894"/>
          <a:ext cx="10031446" cy="1697131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xmlns="" id="{00000000-0008-0000-00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16850"/>
              <a:ext cx="2333219" cy="3738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 eaLnBrk="1" fontAlgn="auto" latinLnBrk="0" hangingPunct="1"/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MEDE01.07.01.18.P05.F02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1034" y="390687"/>
              <a:ext cx="1087666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xmlns="" id="{00000000-0008-0000-00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5481" y="390687"/>
              <a:ext cx="1245553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xmlns="" id="{00000000-0008-0000-00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52262" y="579519"/>
              <a:ext cx="1096438" cy="573007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xmlns="" id="{00000000-0008-0000-00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579519"/>
              <a:ext cx="1245553" cy="57300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DE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ENTRADA EN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VIGENCIA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xmlns="" id="{00000000-0008-0000-00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9902" y="16851"/>
              <a:ext cx="4315578" cy="11338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SISTEMAS DE GESTIÓN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Y CONTROL </a:t>
              </a:r>
            </a:p>
            <a:p>
              <a:pPr algn="ctr"/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2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 (SISTEDA,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SGC y MECI)</a:t>
              </a:r>
            </a:p>
            <a:p>
              <a:pPr algn="ctr"/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FORMULACIÓN DE INDICADORES</a:t>
              </a: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  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xmlns="" id="{00000000-0008-0000-00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5715" y="670679"/>
              <a:ext cx="1826472" cy="481847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endParaRPr lang="es-CO" sz="700" b="0" i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ESTRATÉGICO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INFORMACIÓN</a:t>
              </a:r>
              <a:r>
                <a:rPr lang="es-CO" sz="700" b="0" i="0" baseline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 ESTRATÉGICA</a:t>
              </a:r>
              <a:endParaRPr lang="es-CO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00100" y="3069272"/>
            <a:ext cx="910099" cy="5150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754842</xdr:colOff>
      <xdr:row>27</xdr:row>
      <xdr:rowOff>85725</xdr:rowOff>
    </xdr:from>
    <xdr:to>
      <xdr:col>11</xdr:col>
      <xdr:colOff>140479</xdr:colOff>
      <xdr:row>43</xdr:row>
      <xdr:rowOff>9525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750094</xdr:colOff>
      <xdr:row>43</xdr:row>
      <xdr:rowOff>50004</xdr:rowOff>
    </xdr:from>
    <xdr:to>
      <xdr:col>11</xdr:col>
      <xdr:colOff>126206</xdr:colOff>
      <xdr:row>59</xdr:row>
      <xdr:rowOff>107154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23814</xdr:colOff>
      <xdr:row>0</xdr:row>
      <xdr:rowOff>0</xdr:rowOff>
    </xdr:from>
    <xdr:to>
      <xdr:col>11</xdr:col>
      <xdr:colOff>928688</xdr:colOff>
      <xdr:row>7</xdr:row>
      <xdr:rowOff>154781</xdr:rowOff>
    </xdr:to>
    <xdr:grpSp>
      <xdr:nvGrpSpPr>
        <xdr:cNvPr id="4" name="13 Grup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pSpPr>
          <a:grpSpLocks/>
        </xdr:cNvGrpSpPr>
      </xdr:nvGrpSpPr>
      <xdr:grpSpPr bwMode="auto">
        <a:xfrm>
          <a:off x="23814" y="0"/>
          <a:ext cx="10770053" cy="1488281"/>
          <a:chOff x="596900" y="2852737"/>
          <a:chExt cx="7950200" cy="1152527"/>
        </a:xfrm>
      </xdr:grpSpPr>
      <xdr:grpSp>
        <xdr:nvGrpSpPr>
          <xdr:cNvPr id="5" name="37 Grupo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7" name="Rectangle 41">
              <a:extLst>
                <a:ext uri="{FF2B5EF4-FFF2-40B4-BE49-F238E27FC236}">
                  <a16:creationId xmlns:a16="http://schemas.microsoft.com/office/drawing/2014/main" xmlns="" id="{00000000-0008-0000-01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" name="Text Box 42">
              <a:extLst>
                <a:ext uri="{FF2B5EF4-FFF2-40B4-BE49-F238E27FC236}">
                  <a16:creationId xmlns:a16="http://schemas.microsoft.com/office/drawing/2014/main" xmlns="" id="{00000000-0008-0000-0100-00000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07572" y="0"/>
              <a:ext cx="2341128" cy="38995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 eaLnBrk="1" fontAlgn="auto" latinLnBrk="0" hangingPunct="1"/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MEDE01.07.01.18.P05.F04</a:t>
              </a:r>
              <a:endParaRPr lang="es-CO" sz="9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9" name="Rectangle 43">
              <a:extLst>
                <a:ext uri="{FF2B5EF4-FFF2-40B4-BE49-F238E27FC236}">
                  <a16:creationId xmlns:a16="http://schemas.microsoft.com/office/drawing/2014/main" xmlns="" id="{00000000-0008-0000-0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2349" y="389952"/>
              <a:ext cx="1086351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0" name="Rectangle 44">
              <a:extLst>
                <a:ext uri="{FF2B5EF4-FFF2-40B4-BE49-F238E27FC236}">
                  <a16:creationId xmlns:a16="http://schemas.microsoft.com/office/drawing/2014/main" xmlns="" id="{00000000-0008-0000-01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07572" y="389952"/>
              <a:ext cx="1254777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11" name="Text Box 45">
              <a:extLst>
                <a:ext uri="{FF2B5EF4-FFF2-40B4-BE49-F238E27FC236}">
                  <a16:creationId xmlns:a16="http://schemas.microsoft.com/office/drawing/2014/main" xmlns="" id="{00000000-0008-0000-01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53928" y="580596"/>
              <a:ext cx="1094772" cy="57193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2" name="Text Box 46">
              <a:extLst>
                <a:ext uri="{FF2B5EF4-FFF2-40B4-BE49-F238E27FC236}">
                  <a16:creationId xmlns:a16="http://schemas.microsoft.com/office/drawing/2014/main" xmlns="" id="{00000000-0008-0000-01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07572" y="580596"/>
              <a:ext cx="1254777" cy="57193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                   APROBACIÓN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3" name="Text Box 47">
              <a:extLst>
                <a:ext uri="{FF2B5EF4-FFF2-40B4-BE49-F238E27FC236}">
                  <a16:creationId xmlns:a16="http://schemas.microsoft.com/office/drawing/2014/main" xmlns="" id="{00000000-0008-0000-0100-00000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4275" y="0"/>
              <a:ext cx="4303297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SISTEMAS DE GESTIÓN</a:t>
              </a:r>
            </a:p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SGC - MECI - SISTEDA </a:t>
              </a: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/>
              <a:r>
                <a:rPr lang="es-ES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FICHA TÉCNICA </a:t>
              </a:r>
              <a:r>
                <a:rPr lang="es-CO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 </a:t>
              </a:r>
              <a:r>
                <a:rPr lang="es-ES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SEGUIMIENTO</a:t>
              </a:r>
              <a:r>
                <a:rPr lang="es-CO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 </a:t>
              </a:r>
              <a:r>
                <a:rPr lang="es-CO" sz="14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INDICADORES DE TRAMITES Y SERVICIOS  </a:t>
              </a:r>
              <a:endParaRPr lang="es-CO" sz="1050">
                <a:effectLst/>
              </a:endParaRPr>
            </a:p>
          </xdr:txBody>
        </xdr:sp>
        <xdr:sp macro="" textlink="">
          <xdr:nvSpPr>
            <xdr:cNvPr id="14" name="Text Box 49">
              <a:extLst>
                <a:ext uri="{FF2B5EF4-FFF2-40B4-BE49-F238E27FC236}">
                  <a16:creationId xmlns:a16="http://schemas.microsoft.com/office/drawing/2014/main" xmlns="" id="{00000000-0008-0000-0100-00000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84938" y="762574"/>
              <a:ext cx="1491733" cy="363956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ESTRATEGICO</a:t>
              </a:r>
            </a:p>
            <a:p>
              <a:pPr algn="ctr" rtl="0"/>
              <a:r>
                <a:rPr lang="es-ES" sz="7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INFORMACIÓN ESTRATEGICA</a:t>
              </a:r>
              <a:endParaRPr lang="es-CO" sz="700" b="0" i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6" name="Picture 250" descr="escudo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060480" y="2886932"/>
            <a:ext cx="880313" cy="7532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</xdr:colOff>
      <xdr:row>8</xdr:row>
      <xdr:rowOff>123825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361950" y="381000"/>
          <a:ext cx="10325100" cy="1304925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xmlns="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xmlns="" id="{00000000-0008-0000-02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0"/>
              <a:ext cx="2338595" cy="38995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MEDE01.07.01.18.P05.F05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xmlns="" id="{00000000-0008-0000-02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57356" y="389952"/>
              <a:ext cx="1091344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xmlns="" id="{00000000-0008-0000-02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0105" y="389952"/>
              <a:ext cx="1247251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xmlns="" id="{00000000-0008-0000-02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9150" y="580596"/>
              <a:ext cx="1099550" cy="57193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xmlns="" id="{00000000-0008-0000-02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580596"/>
              <a:ext cx="1247251" cy="57193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DE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ENTRADA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 VIGENCIA                    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xmlns="" id="{00000000-0008-0000-02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2166" y="0"/>
              <a:ext cx="4307939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SISTEMAS DE GESTIÓN Y CONTROL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/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(SISTEDA, SGC y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</a:t>
              </a:r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SEGUIMIENTO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DE INDICADORES  </a:t>
              </a: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xmlns="" id="{00000000-0008-0000-02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234" y="762574"/>
              <a:ext cx="1920110" cy="363956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ESTRATEGICO</a:t>
              </a:r>
            </a:p>
            <a:p>
              <a:pPr algn="ctr" rtl="0"/>
              <a:r>
                <a:rPr lang="es-ES" sz="7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INFORMACIÓN ESTRATEGICA</a:t>
              </a:r>
              <a:endParaRPr lang="es-CO" sz="7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60480" y="2886932"/>
            <a:ext cx="934135" cy="7532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111124</xdr:colOff>
      <xdr:row>25</xdr:row>
      <xdr:rowOff>63500</xdr:rowOff>
    </xdr:from>
    <xdr:to>
      <xdr:col>10</xdr:col>
      <xdr:colOff>1269999</xdr:colOff>
      <xdr:row>45</xdr:row>
      <xdr:rowOff>63499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showGridLines="0" tabSelected="1" zoomScale="85" zoomScaleNormal="85" workbookViewId="0">
      <selection activeCell="K16" sqref="K16:L18"/>
    </sheetView>
  </sheetViews>
  <sheetFormatPr baseColWidth="10" defaultColWidth="12.28515625" defaultRowHeight="15" x14ac:dyDescent="0.25"/>
  <cols>
    <col min="1" max="1" width="5.5703125" style="1" customWidth="1"/>
    <col min="2" max="2" width="32.5703125" style="1" customWidth="1"/>
    <col min="3" max="3" width="17.7109375" style="1" customWidth="1"/>
    <col min="4" max="4" width="7.140625" style="1" customWidth="1"/>
    <col min="5" max="5" width="7.5703125" style="1" customWidth="1"/>
    <col min="6" max="6" width="17.140625" style="1" customWidth="1"/>
    <col min="7" max="7" width="10" style="1" customWidth="1"/>
    <col min="8" max="8" width="8.42578125" style="1" customWidth="1"/>
    <col min="9" max="9" width="7" style="1" customWidth="1"/>
    <col min="10" max="10" width="3.5703125" style="1" customWidth="1"/>
    <col min="11" max="11" width="12.42578125" style="1" customWidth="1"/>
    <col min="12" max="12" width="25.5703125" style="1" customWidth="1"/>
    <col min="13" max="13" width="1.5703125" style="1" customWidth="1"/>
    <col min="14" max="16384" width="12.28515625" style="1"/>
  </cols>
  <sheetData>
    <row r="1" spans="2:13" ht="15.75" thickBot="1" x14ac:dyDescent="0.3"/>
    <row r="2" spans="2:13" x14ac:dyDescent="0.25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</row>
    <row r="3" spans="2:13" x14ac:dyDescent="0.25">
      <c r="B3" s="154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6"/>
    </row>
    <row r="4" spans="2:13" x14ac:dyDescent="0.25">
      <c r="B4" s="154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6"/>
    </row>
    <row r="5" spans="2:13" x14ac:dyDescent="0.25">
      <c r="B5" s="15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2:13" x14ac:dyDescent="0.25">
      <c r="B6" s="154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13" x14ac:dyDescent="0.25">
      <c r="B7" s="154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13" x14ac:dyDescent="0.25">
      <c r="B8" s="154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6"/>
    </row>
    <row r="9" spans="2:13" x14ac:dyDescent="0.25">
      <c r="B9" s="154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6"/>
    </row>
    <row r="10" spans="2:13" ht="15.75" thickBot="1" x14ac:dyDescent="0.3"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9"/>
    </row>
    <row r="11" spans="2:13" ht="12.75" customHeight="1" x14ac:dyDescent="0.25">
      <c r="B11" s="2"/>
      <c r="C11" s="3"/>
      <c r="D11" s="3"/>
      <c r="E11" s="3"/>
      <c r="F11" s="4"/>
      <c r="G11" s="3"/>
      <c r="H11" s="3"/>
      <c r="I11" s="3"/>
      <c r="J11" s="3"/>
      <c r="K11" s="3"/>
      <c r="L11" s="3"/>
      <c r="M11" s="5"/>
    </row>
    <row r="12" spans="2:13" ht="23.25" customHeight="1" x14ac:dyDescent="0.25">
      <c r="B12" s="160" t="s">
        <v>0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2"/>
    </row>
    <row r="13" spans="2:13" ht="15.75" customHeight="1" x14ac:dyDescent="0.25">
      <c r="B13" s="6"/>
      <c r="C13" s="7"/>
      <c r="D13" s="8"/>
      <c r="E13" s="8"/>
      <c r="F13" s="7"/>
      <c r="G13" s="7"/>
      <c r="H13" s="7"/>
      <c r="I13" s="8"/>
      <c r="J13" s="8"/>
      <c r="K13" s="7"/>
      <c r="L13" s="7"/>
      <c r="M13" s="9"/>
    </row>
    <row r="14" spans="2:13" ht="12.75" customHeight="1" x14ac:dyDescent="0.25">
      <c r="B14" s="163" t="s">
        <v>1</v>
      </c>
      <c r="C14" s="164"/>
      <c r="D14" s="10"/>
      <c r="E14" s="10"/>
      <c r="F14" s="165" t="s">
        <v>50</v>
      </c>
      <c r="G14" s="165"/>
      <c r="H14" s="165"/>
      <c r="I14" s="10"/>
      <c r="J14" s="10"/>
      <c r="K14" s="165" t="s">
        <v>2</v>
      </c>
      <c r="L14" s="165"/>
      <c r="M14" s="11"/>
    </row>
    <row r="15" spans="2:13" ht="12.75" customHeight="1" x14ac:dyDescent="0.25">
      <c r="B15" s="163"/>
      <c r="C15" s="164"/>
      <c r="D15" s="10"/>
      <c r="E15" s="10"/>
      <c r="F15" s="165"/>
      <c r="G15" s="165"/>
      <c r="H15" s="165"/>
      <c r="I15" s="10"/>
      <c r="J15" s="10"/>
      <c r="K15" s="165"/>
      <c r="L15" s="165"/>
      <c r="M15" s="11"/>
    </row>
    <row r="16" spans="2:13" ht="14.25" customHeight="1" x14ac:dyDescent="0.25">
      <c r="B16" s="12" t="s">
        <v>3</v>
      </c>
      <c r="C16" s="13"/>
      <c r="D16" s="14"/>
      <c r="E16" s="14"/>
      <c r="F16" s="28" t="s">
        <v>42</v>
      </c>
      <c r="G16" s="166"/>
      <c r="H16" s="166"/>
      <c r="I16" s="14"/>
      <c r="J16" s="10"/>
      <c r="K16" s="167" t="s">
        <v>116</v>
      </c>
      <c r="L16" s="168"/>
      <c r="M16" s="11"/>
    </row>
    <row r="17" spans="2:14" x14ac:dyDescent="0.25">
      <c r="B17" s="12" t="s">
        <v>4</v>
      </c>
      <c r="C17" s="13" t="s">
        <v>97</v>
      </c>
      <c r="D17" s="14"/>
      <c r="E17" s="14"/>
      <c r="F17" s="28" t="s">
        <v>43</v>
      </c>
      <c r="G17" s="166" t="s">
        <v>97</v>
      </c>
      <c r="H17" s="166"/>
      <c r="I17" s="73"/>
      <c r="J17" s="10"/>
      <c r="K17" s="169"/>
      <c r="L17" s="170"/>
      <c r="M17" s="11"/>
    </row>
    <row r="18" spans="2:14" x14ac:dyDescent="0.25">
      <c r="B18" s="12" t="s">
        <v>5</v>
      </c>
      <c r="C18" s="13"/>
      <c r="D18" s="14"/>
      <c r="E18" s="14"/>
      <c r="F18" s="28" t="s">
        <v>44</v>
      </c>
      <c r="G18" s="166"/>
      <c r="H18" s="166"/>
      <c r="I18" s="14"/>
      <c r="J18" s="10"/>
      <c r="K18" s="171"/>
      <c r="L18" s="172"/>
      <c r="M18" s="11"/>
    </row>
    <row r="19" spans="2:14" x14ac:dyDescent="0.25">
      <c r="B19" s="12" t="s">
        <v>41</v>
      </c>
      <c r="C19" s="13"/>
      <c r="D19" s="14"/>
      <c r="E19" s="14"/>
      <c r="F19" s="28" t="s">
        <v>40</v>
      </c>
      <c r="G19" s="166"/>
      <c r="H19" s="166"/>
      <c r="I19" s="10"/>
      <c r="J19" s="16"/>
      <c r="K19" s="16"/>
      <c r="L19" s="16"/>
      <c r="M19" s="11"/>
    </row>
    <row r="20" spans="2:14" ht="10.5" customHeight="1" x14ac:dyDescent="0.25">
      <c r="B20" s="17"/>
      <c r="C20" s="18"/>
      <c r="D20" s="10"/>
      <c r="E20" s="10"/>
      <c r="F20" s="10"/>
      <c r="G20" s="10"/>
      <c r="H20" s="15"/>
      <c r="I20" s="10"/>
      <c r="J20" s="16"/>
      <c r="K20" s="16"/>
      <c r="L20" s="16"/>
      <c r="M20" s="11"/>
    </row>
    <row r="21" spans="2:14" ht="17.25" customHeight="1" x14ac:dyDescent="0.25">
      <c r="B21" s="173" t="s">
        <v>6</v>
      </c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5"/>
    </row>
    <row r="22" spans="2:14" ht="14.25" customHeight="1" x14ac:dyDescent="0.25">
      <c r="B22" s="176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8"/>
    </row>
    <row r="23" spans="2:14" ht="21" customHeight="1" x14ac:dyDescent="0.25">
      <c r="B23" s="148" t="s">
        <v>81</v>
      </c>
      <c r="C23" s="135" t="s">
        <v>7</v>
      </c>
      <c r="D23" s="136"/>
      <c r="E23" s="136"/>
      <c r="F23" s="137"/>
      <c r="G23" s="138" t="s">
        <v>118</v>
      </c>
      <c r="H23" s="139"/>
      <c r="I23" s="139"/>
      <c r="J23" s="139"/>
      <c r="K23" s="139"/>
      <c r="L23" s="139"/>
      <c r="M23" s="140"/>
      <c r="N23" s="44"/>
    </row>
    <row r="24" spans="2:14" ht="20.100000000000001" customHeight="1" x14ac:dyDescent="0.25">
      <c r="B24" s="149"/>
      <c r="C24" s="135" t="s">
        <v>8</v>
      </c>
      <c r="D24" s="136"/>
      <c r="E24" s="136"/>
      <c r="F24" s="137"/>
      <c r="G24" s="138" t="s">
        <v>119</v>
      </c>
      <c r="H24" s="139"/>
      <c r="I24" s="139"/>
      <c r="J24" s="139"/>
      <c r="K24" s="139"/>
      <c r="L24" s="139"/>
      <c r="M24" s="140"/>
    </row>
    <row r="25" spans="2:14" ht="20.100000000000001" customHeight="1" x14ac:dyDescent="0.25">
      <c r="B25" s="149"/>
      <c r="C25" s="135" t="s">
        <v>9</v>
      </c>
      <c r="D25" s="136"/>
      <c r="E25" s="136"/>
      <c r="F25" s="137"/>
      <c r="G25" s="138" t="s">
        <v>120</v>
      </c>
      <c r="H25" s="139"/>
      <c r="I25" s="139"/>
      <c r="J25" s="139"/>
      <c r="K25" s="139"/>
      <c r="L25" s="139"/>
      <c r="M25" s="140"/>
    </row>
    <row r="26" spans="2:14" ht="20.100000000000001" customHeight="1" x14ac:dyDescent="0.25">
      <c r="B26" s="149"/>
      <c r="C26" s="135" t="s">
        <v>10</v>
      </c>
      <c r="D26" s="136"/>
      <c r="E26" s="136"/>
      <c r="F26" s="137"/>
      <c r="G26" s="138" t="s">
        <v>121</v>
      </c>
      <c r="H26" s="139"/>
      <c r="I26" s="139"/>
      <c r="J26" s="139"/>
      <c r="K26" s="139"/>
      <c r="L26" s="139"/>
      <c r="M26" s="140"/>
    </row>
    <row r="27" spans="2:14" ht="23.25" customHeight="1" x14ac:dyDescent="0.25">
      <c r="B27" s="148" t="s">
        <v>82</v>
      </c>
      <c r="C27" s="135" t="s">
        <v>11</v>
      </c>
      <c r="D27" s="136"/>
      <c r="E27" s="136"/>
      <c r="F27" s="137"/>
      <c r="G27" s="138" t="s">
        <v>98</v>
      </c>
      <c r="H27" s="139"/>
      <c r="I27" s="139"/>
      <c r="J27" s="139"/>
      <c r="K27" s="139"/>
      <c r="L27" s="139"/>
      <c r="M27" s="140"/>
    </row>
    <row r="28" spans="2:14" ht="23.25" customHeight="1" x14ac:dyDescent="0.25">
      <c r="B28" s="149"/>
      <c r="C28" s="135" t="s">
        <v>12</v>
      </c>
      <c r="D28" s="136"/>
      <c r="E28" s="136"/>
      <c r="F28" s="137"/>
      <c r="G28" s="138" t="s">
        <v>99</v>
      </c>
      <c r="H28" s="139"/>
      <c r="I28" s="139"/>
      <c r="J28" s="139"/>
      <c r="K28" s="139"/>
      <c r="L28" s="139"/>
      <c r="M28" s="140"/>
    </row>
    <row r="29" spans="2:14" ht="23.25" customHeight="1" x14ac:dyDescent="0.25">
      <c r="B29" s="149"/>
      <c r="C29" s="135" t="s">
        <v>13</v>
      </c>
      <c r="D29" s="136"/>
      <c r="E29" s="136"/>
      <c r="F29" s="137"/>
      <c r="G29" s="138" t="s">
        <v>126</v>
      </c>
      <c r="H29" s="139"/>
      <c r="I29" s="139"/>
      <c r="J29" s="139"/>
      <c r="K29" s="139"/>
      <c r="L29" s="139"/>
      <c r="M29" s="140"/>
    </row>
    <row r="30" spans="2:14" ht="23.25" customHeight="1" x14ac:dyDescent="0.25">
      <c r="B30" s="150"/>
      <c r="C30" s="135" t="s">
        <v>14</v>
      </c>
      <c r="D30" s="136"/>
      <c r="E30" s="136"/>
      <c r="F30" s="137"/>
      <c r="G30" s="138" t="s">
        <v>100</v>
      </c>
      <c r="H30" s="139"/>
      <c r="I30" s="139"/>
      <c r="J30" s="139"/>
      <c r="K30" s="139"/>
      <c r="L30" s="139"/>
      <c r="M30" s="140"/>
    </row>
    <row r="31" spans="2:14" ht="25.5" customHeight="1" x14ac:dyDescent="0.25">
      <c r="B31" s="126" t="s">
        <v>83</v>
      </c>
      <c r="C31" s="128" t="s">
        <v>15</v>
      </c>
      <c r="D31" s="128"/>
      <c r="E31" s="128"/>
      <c r="F31" s="128"/>
      <c r="G31" s="129" t="s">
        <v>122</v>
      </c>
      <c r="H31" s="129"/>
      <c r="I31" s="129"/>
      <c r="J31" s="129"/>
      <c r="K31" s="129"/>
      <c r="L31" s="129"/>
      <c r="M31" s="130"/>
    </row>
    <row r="32" spans="2:14" ht="21" customHeight="1" x14ac:dyDescent="0.25">
      <c r="B32" s="127"/>
      <c r="C32" s="128" t="s">
        <v>16</v>
      </c>
      <c r="D32" s="128"/>
      <c r="E32" s="128"/>
      <c r="F32" s="128"/>
      <c r="G32" s="129" t="s">
        <v>122</v>
      </c>
      <c r="H32" s="129"/>
      <c r="I32" s="129"/>
      <c r="J32" s="129"/>
      <c r="K32" s="129"/>
      <c r="L32" s="129"/>
      <c r="M32" s="130"/>
    </row>
    <row r="33" spans="2:13" ht="33" customHeight="1" x14ac:dyDescent="0.25">
      <c r="B33" s="127"/>
      <c r="C33" s="131" t="s">
        <v>17</v>
      </c>
      <c r="D33" s="131"/>
      <c r="E33" s="131"/>
      <c r="F33" s="131"/>
      <c r="G33" s="129" t="s">
        <v>122</v>
      </c>
      <c r="H33" s="129"/>
      <c r="I33" s="129"/>
      <c r="J33" s="129"/>
      <c r="K33" s="129"/>
      <c r="L33" s="129"/>
      <c r="M33" s="130"/>
    </row>
    <row r="34" spans="2:13" ht="28.5" customHeight="1" x14ac:dyDescent="0.25">
      <c r="B34" s="19" t="s">
        <v>84</v>
      </c>
      <c r="C34" s="131" t="s">
        <v>7</v>
      </c>
      <c r="D34" s="131"/>
      <c r="E34" s="131"/>
      <c r="F34" s="131"/>
      <c r="G34" s="129" t="s">
        <v>122</v>
      </c>
      <c r="H34" s="129"/>
      <c r="I34" s="129"/>
      <c r="J34" s="129"/>
      <c r="K34" s="129"/>
      <c r="L34" s="129"/>
      <c r="M34" s="130"/>
    </row>
    <row r="35" spans="2:13" s="20" customFormat="1" ht="28.5" customHeight="1" x14ac:dyDescent="0.25">
      <c r="B35" s="141" t="s">
        <v>18</v>
      </c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3"/>
    </row>
    <row r="36" spans="2:13" s="20" customFormat="1" ht="24.75" customHeight="1" x14ac:dyDescent="0.25">
      <c r="B36" s="21" t="s">
        <v>19</v>
      </c>
      <c r="C36" s="144" t="s">
        <v>20</v>
      </c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2:13" ht="29.25" customHeight="1" x14ac:dyDescent="0.25">
      <c r="B37" s="22" t="s">
        <v>95</v>
      </c>
      <c r="C37" s="146" t="s">
        <v>106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7"/>
    </row>
    <row r="38" spans="2:13" ht="29.25" customHeight="1" x14ac:dyDescent="0.25">
      <c r="B38" s="23" t="s">
        <v>22</v>
      </c>
      <c r="C38" s="107" t="s">
        <v>107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9"/>
    </row>
    <row r="39" spans="2:13" s="99" customFormat="1" ht="23.25" customHeight="1" x14ac:dyDescent="0.25">
      <c r="B39" s="98" t="s">
        <v>94</v>
      </c>
      <c r="C39" s="107" t="s">
        <v>105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9"/>
    </row>
    <row r="40" spans="2:13" ht="27.75" customHeight="1" x14ac:dyDescent="0.25">
      <c r="B40" s="24" t="s">
        <v>23</v>
      </c>
      <c r="C40" s="115" t="s">
        <v>108</v>
      </c>
      <c r="D40" s="115"/>
      <c r="E40" s="115"/>
      <c r="F40" s="115"/>
      <c r="G40" s="115"/>
      <c r="H40" s="115"/>
      <c r="I40" s="115"/>
      <c r="J40" s="115"/>
      <c r="K40" s="115"/>
      <c r="L40" s="115"/>
      <c r="M40" s="116"/>
    </row>
    <row r="41" spans="2:13" ht="38.25" customHeight="1" x14ac:dyDescent="0.25">
      <c r="B41" s="24" t="s">
        <v>24</v>
      </c>
      <c r="C41" s="117" t="s">
        <v>112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9"/>
    </row>
    <row r="42" spans="2:13" ht="53.25" customHeight="1" x14ac:dyDescent="0.25">
      <c r="B42" s="24" t="s">
        <v>25</v>
      </c>
      <c r="C42" s="132" t="s">
        <v>113</v>
      </c>
      <c r="D42" s="133"/>
      <c r="E42" s="133"/>
      <c r="F42" s="133"/>
      <c r="G42" s="133"/>
      <c r="H42" s="133"/>
      <c r="I42" s="133"/>
      <c r="J42" s="133"/>
      <c r="K42" s="133"/>
      <c r="L42" s="133"/>
      <c r="M42" s="134"/>
    </row>
    <row r="43" spans="2:13" ht="26.25" customHeight="1" x14ac:dyDescent="0.25">
      <c r="B43" s="25" t="s">
        <v>26</v>
      </c>
      <c r="C43" s="115" t="s">
        <v>102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6"/>
    </row>
    <row r="44" spans="2:13" ht="26.25" customHeight="1" x14ac:dyDescent="0.25">
      <c r="B44" s="25" t="s">
        <v>27</v>
      </c>
      <c r="C44" s="117" t="s">
        <v>111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9"/>
    </row>
    <row r="45" spans="2:13" ht="23.25" customHeight="1" x14ac:dyDescent="0.25">
      <c r="B45" s="125" t="s">
        <v>28</v>
      </c>
      <c r="C45" s="117" t="s">
        <v>109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9"/>
    </row>
    <row r="46" spans="2:13" ht="23.25" customHeight="1" x14ac:dyDescent="0.25">
      <c r="B46" s="125"/>
      <c r="C46" s="117" t="s">
        <v>110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9"/>
    </row>
    <row r="47" spans="2:13" ht="26.25" customHeight="1" x14ac:dyDescent="0.25">
      <c r="B47" s="25" t="s">
        <v>29</v>
      </c>
      <c r="C47" s="107" t="s">
        <v>103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9"/>
    </row>
    <row r="48" spans="2:13" ht="33" customHeight="1" x14ac:dyDescent="0.25">
      <c r="B48" s="25" t="s">
        <v>30</v>
      </c>
      <c r="C48" s="107" t="s">
        <v>103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9"/>
    </row>
    <row r="49" spans="2:14" ht="33" customHeight="1" x14ac:dyDescent="0.25">
      <c r="B49" s="25" t="s">
        <v>31</v>
      </c>
      <c r="C49" s="107" t="s">
        <v>103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9"/>
    </row>
    <row r="50" spans="2:14" ht="26.25" customHeight="1" x14ac:dyDescent="0.25">
      <c r="B50" s="25" t="s">
        <v>32</v>
      </c>
      <c r="C50" s="110" t="s">
        <v>124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1"/>
      <c r="N50" s="44"/>
    </row>
    <row r="51" spans="2:14" ht="42.75" customHeight="1" x14ac:dyDescent="0.25">
      <c r="B51" s="25" t="s">
        <v>73</v>
      </c>
      <c r="C51" s="112" t="s">
        <v>101</v>
      </c>
      <c r="D51" s="113"/>
      <c r="E51" s="113"/>
      <c r="F51" s="113"/>
      <c r="G51" s="113"/>
      <c r="H51" s="113"/>
      <c r="I51" s="113"/>
      <c r="J51" s="113"/>
      <c r="K51" s="113"/>
      <c r="L51" s="113"/>
      <c r="M51" s="114"/>
      <c r="N51" s="44"/>
    </row>
    <row r="52" spans="2:14" ht="24" customHeight="1" x14ac:dyDescent="0.25">
      <c r="B52" s="25" t="s">
        <v>33</v>
      </c>
      <c r="C52" s="115" t="s">
        <v>115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6"/>
    </row>
    <row r="53" spans="2:14" ht="27" customHeight="1" x14ac:dyDescent="0.25">
      <c r="B53" s="25" t="s">
        <v>34</v>
      </c>
      <c r="C53" s="115" t="s">
        <v>104</v>
      </c>
      <c r="D53" s="115"/>
      <c r="E53" s="115"/>
      <c r="F53" s="115"/>
      <c r="G53" s="115"/>
      <c r="H53" s="115"/>
      <c r="I53" s="115"/>
      <c r="J53" s="115"/>
      <c r="K53" s="115"/>
      <c r="L53" s="115"/>
      <c r="M53" s="116"/>
    </row>
    <row r="54" spans="2:14" ht="27" customHeight="1" x14ac:dyDescent="0.25">
      <c r="B54" s="26" t="s">
        <v>35</v>
      </c>
      <c r="C54" s="117" t="s">
        <v>117</v>
      </c>
      <c r="D54" s="118"/>
      <c r="E54" s="118"/>
      <c r="F54" s="118"/>
      <c r="G54" s="118"/>
      <c r="H54" s="118"/>
      <c r="I54" s="118"/>
      <c r="J54" s="118"/>
      <c r="K54" s="118"/>
      <c r="L54" s="118"/>
      <c r="M54" s="119"/>
    </row>
    <row r="55" spans="2:14" ht="48" customHeight="1" thickBot="1" x14ac:dyDescent="0.3">
      <c r="B55" s="27" t="s">
        <v>36</v>
      </c>
      <c r="C55" s="120" t="s">
        <v>125</v>
      </c>
      <c r="D55" s="121"/>
      <c r="E55" s="121"/>
      <c r="F55" s="121"/>
      <c r="G55" s="122"/>
      <c r="H55" s="123" t="s">
        <v>37</v>
      </c>
      <c r="I55" s="123"/>
      <c r="J55" s="123"/>
      <c r="K55" s="120"/>
      <c r="L55" s="121"/>
      <c r="M55" s="124"/>
    </row>
    <row r="56" spans="2:14" ht="9" customHeight="1" x14ac:dyDescent="0.25"/>
    <row r="57" spans="2:14" ht="15.75" x14ac:dyDescent="0.25">
      <c r="B57" s="106" t="s">
        <v>38</v>
      </c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</row>
  </sheetData>
  <mergeCells count="63">
    <mergeCell ref="B23:B26"/>
    <mergeCell ref="C23:F23"/>
    <mergeCell ref="G23:M23"/>
    <mergeCell ref="C24:F24"/>
    <mergeCell ref="G24:M24"/>
    <mergeCell ref="C25:F25"/>
    <mergeCell ref="G25:M25"/>
    <mergeCell ref="C26:F26"/>
    <mergeCell ref="G26:M26"/>
    <mergeCell ref="G16:H16"/>
    <mergeCell ref="K16:L18"/>
    <mergeCell ref="G17:H17"/>
    <mergeCell ref="G18:H18"/>
    <mergeCell ref="B21:M22"/>
    <mergeCell ref="G19:H19"/>
    <mergeCell ref="B2:M10"/>
    <mergeCell ref="B12:M12"/>
    <mergeCell ref="B14:C15"/>
    <mergeCell ref="F14:H15"/>
    <mergeCell ref="K14:L15"/>
    <mergeCell ref="C28:F28"/>
    <mergeCell ref="G28:M28"/>
    <mergeCell ref="C29:F29"/>
    <mergeCell ref="G29:M29"/>
    <mergeCell ref="C38:M38"/>
    <mergeCell ref="G30:M30"/>
    <mergeCell ref="C30:F30"/>
    <mergeCell ref="C34:F34"/>
    <mergeCell ref="G34:M34"/>
    <mergeCell ref="B35:M35"/>
    <mergeCell ref="C36:M36"/>
    <mergeCell ref="C37:M37"/>
    <mergeCell ref="B27:B30"/>
    <mergeCell ref="C27:F27"/>
    <mergeCell ref="G27:M27"/>
    <mergeCell ref="B45:B46"/>
    <mergeCell ref="C45:M45"/>
    <mergeCell ref="C46:M46"/>
    <mergeCell ref="B31:B33"/>
    <mergeCell ref="C31:F31"/>
    <mergeCell ref="G31:M31"/>
    <mergeCell ref="C32:F32"/>
    <mergeCell ref="G32:M32"/>
    <mergeCell ref="C33:F33"/>
    <mergeCell ref="G33:M33"/>
    <mergeCell ref="C40:M40"/>
    <mergeCell ref="C41:M41"/>
    <mergeCell ref="C43:M43"/>
    <mergeCell ref="C44:M44"/>
    <mergeCell ref="C42:M42"/>
    <mergeCell ref="C39:M39"/>
    <mergeCell ref="B57:M57"/>
    <mergeCell ref="C47:M47"/>
    <mergeCell ref="C48:M48"/>
    <mergeCell ref="C49:M49"/>
    <mergeCell ref="C50:M50"/>
    <mergeCell ref="C51:M51"/>
    <mergeCell ref="C52:M52"/>
    <mergeCell ref="C53:M53"/>
    <mergeCell ref="C54:M54"/>
    <mergeCell ref="C55:G55"/>
    <mergeCell ref="H55:J55"/>
    <mergeCell ref="K55:M55"/>
  </mergeCells>
  <pageMargins left="0.55118110236220474" right="0.39370078740157483" top="0.39370078740157483" bottom="0.23622047244094491" header="0.31496062992125984" footer="0.19685039370078741"/>
  <pageSetup scale="60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Alcalde.&amp;R&amp;"Arial,Normal"&amp;8Página &amp;P de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19" zoomScale="70" zoomScaleNormal="70" workbookViewId="0">
      <selection activeCell="L10" sqref="L10"/>
    </sheetView>
  </sheetViews>
  <sheetFormatPr baseColWidth="10" defaultColWidth="11.42578125" defaultRowHeight="15" x14ac:dyDescent="0.25"/>
  <cols>
    <col min="1" max="1" width="15.28515625" style="1" customWidth="1"/>
    <col min="2" max="2" width="13.7109375" style="1" customWidth="1"/>
    <col min="3" max="3" width="12.42578125" style="1" customWidth="1"/>
    <col min="4" max="4" width="12.140625" style="1" customWidth="1"/>
    <col min="5" max="5" width="10.5703125" style="1" customWidth="1"/>
    <col min="6" max="6" width="12.42578125" style="1" customWidth="1"/>
    <col min="7" max="7" width="14.42578125" style="75" customWidth="1"/>
    <col min="8" max="8" width="13" style="1" customWidth="1"/>
    <col min="9" max="9" width="11.28515625" style="44" customWidth="1"/>
    <col min="10" max="10" width="14.7109375" style="75" customWidth="1"/>
    <col min="11" max="11" width="17.7109375" style="1" customWidth="1"/>
    <col min="12" max="12" width="14.42578125" style="1" customWidth="1"/>
    <col min="13" max="13" width="11.42578125" style="1"/>
    <col min="14" max="14" width="11.42578125" style="1" customWidth="1"/>
    <col min="15" max="15" width="6.5703125" style="1" customWidth="1"/>
    <col min="16" max="16384" width="11.42578125" style="1"/>
  </cols>
  <sheetData>
    <row r="1" spans="1:16" x14ac:dyDescent="0.25">
      <c r="A1" s="37"/>
      <c r="B1" s="37"/>
      <c r="C1" s="37"/>
      <c r="G1" s="1"/>
      <c r="I1" s="1"/>
      <c r="J1" s="1"/>
    </row>
    <row r="2" spans="1:16" x14ac:dyDescent="0.25">
      <c r="A2" s="38"/>
      <c r="B2" s="37"/>
      <c r="C2" s="37"/>
      <c r="G2" s="1"/>
      <c r="I2" s="1"/>
      <c r="J2" s="1"/>
    </row>
    <row r="3" spans="1:16" x14ac:dyDescent="0.25">
      <c r="A3" s="37"/>
      <c r="B3" s="37"/>
      <c r="C3" s="37"/>
      <c r="G3" s="1"/>
      <c r="I3" s="1"/>
      <c r="J3" s="1"/>
      <c r="N3" s="179" t="s">
        <v>86</v>
      </c>
      <c r="O3" s="179"/>
      <c r="P3" s="179"/>
    </row>
    <row r="4" spans="1:16" x14ac:dyDescent="0.25">
      <c r="A4" s="37"/>
      <c r="B4" s="37"/>
      <c r="C4" s="37"/>
      <c r="G4" s="1"/>
      <c r="I4" s="1"/>
      <c r="J4" s="1"/>
      <c r="N4" s="81" t="s">
        <v>53</v>
      </c>
      <c r="O4" s="95" t="s">
        <v>91</v>
      </c>
      <c r="P4" s="96">
        <v>0.9</v>
      </c>
    </row>
    <row r="5" spans="1:16" x14ac:dyDescent="0.25">
      <c r="A5" s="37"/>
      <c r="B5" s="37"/>
      <c r="C5" s="37"/>
      <c r="G5" s="1"/>
      <c r="I5" s="1"/>
      <c r="J5" s="1"/>
      <c r="N5" s="80" t="s">
        <v>54</v>
      </c>
      <c r="O5" s="95" t="s">
        <v>92</v>
      </c>
      <c r="P5" s="20" t="s">
        <v>90</v>
      </c>
    </row>
    <row r="6" spans="1:16" x14ac:dyDescent="0.25">
      <c r="A6" s="37"/>
      <c r="B6" s="37"/>
      <c r="C6" s="37"/>
      <c r="G6" s="1"/>
      <c r="I6" s="1"/>
      <c r="J6" s="1"/>
      <c r="N6" s="82" t="s">
        <v>85</v>
      </c>
      <c r="O6" s="95" t="s">
        <v>93</v>
      </c>
      <c r="P6" s="96">
        <v>0.7</v>
      </c>
    </row>
    <row r="7" spans="1:16" x14ac:dyDescent="0.25">
      <c r="A7" s="37"/>
      <c r="B7" s="37"/>
      <c r="C7" s="37"/>
      <c r="G7" s="1"/>
      <c r="I7" s="1"/>
      <c r="J7" s="1"/>
    </row>
    <row r="8" spans="1:16" ht="15" customHeight="1" x14ac:dyDescent="0.25">
      <c r="A8" s="37"/>
      <c r="B8" s="37"/>
      <c r="C8" s="37"/>
      <c r="G8" s="1"/>
      <c r="I8" s="1"/>
      <c r="J8" s="1"/>
    </row>
    <row r="9" spans="1:16" ht="25.5" customHeight="1" x14ac:dyDescent="0.25">
      <c r="A9" s="185" t="s">
        <v>39</v>
      </c>
      <c r="B9" s="185"/>
      <c r="C9" s="185"/>
      <c r="D9" s="186" t="str">
        <f>+'Ficha Técnica Formulación'!G31</f>
        <v>No aplica</v>
      </c>
      <c r="E9" s="186"/>
      <c r="F9" s="186"/>
      <c r="G9" s="186"/>
      <c r="H9" s="186"/>
      <c r="I9" s="186"/>
      <c r="J9" s="186"/>
      <c r="K9" s="186"/>
      <c r="L9" s="186"/>
    </row>
    <row r="10" spans="1:16" ht="24.75" customHeight="1" x14ac:dyDescent="0.25">
      <c r="A10" s="187" t="s">
        <v>71</v>
      </c>
      <c r="B10" s="187"/>
      <c r="C10" s="187"/>
      <c r="D10" s="181"/>
      <c r="E10" s="182"/>
      <c r="F10" s="182"/>
      <c r="G10" s="182"/>
      <c r="H10" s="182"/>
      <c r="I10" s="183" t="s">
        <v>88</v>
      </c>
      <c r="J10" s="183"/>
      <c r="K10" s="184"/>
      <c r="L10" s="39"/>
    </row>
    <row r="11" spans="1:16" ht="12" customHeight="1" x14ac:dyDescent="0.25">
      <c r="A11" s="180"/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</row>
    <row r="12" spans="1:16" ht="76.5" customHeight="1" x14ac:dyDescent="0.25">
      <c r="A12" s="89" t="s">
        <v>74</v>
      </c>
      <c r="B12" s="90" t="s">
        <v>75</v>
      </c>
      <c r="C12" s="90" t="s">
        <v>76</v>
      </c>
      <c r="D12" s="90" t="s">
        <v>77</v>
      </c>
      <c r="E12" s="91" t="s">
        <v>87</v>
      </c>
      <c r="F12" s="90" t="s">
        <v>78</v>
      </c>
      <c r="G12" s="90" t="s">
        <v>55</v>
      </c>
      <c r="H12" s="91" t="s">
        <v>79</v>
      </c>
      <c r="I12" s="91" t="s">
        <v>80</v>
      </c>
      <c r="J12" s="90" t="s">
        <v>56</v>
      </c>
      <c r="K12" s="90" t="s">
        <v>89</v>
      </c>
      <c r="L12" s="92" t="s">
        <v>72</v>
      </c>
    </row>
    <row r="13" spans="1:16" s="44" customFormat="1" ht="30" customHeight="1" x14ac:dyDescent="0.25">
      <c r="A13" s="40" t="s">
        <v>57</v>
      </c>
      <c r="B13" s="41"/>
      <c r="C13" s="41"/>
      <c r="D13" s="41"/>
      <c r="E13" s="41"/>
      <c r="F13" s="46"/>
      <c r="G13" s="42"/>
      <c r="H13" s="42"/>
      <c r="I13" s="42"/>
      <c r="J13" s="42"/>
      <c r="K13" s="42"/>
      <c r="L13" s="43"/>
      <c r="N13" s="1"/>
      <c r="O13" s="1"/>
      <c r="P13" s="1"/>
    </row>
    <row r="14" spans="1:16" ht="30" customHeight="1" x14ac:dyDescent="0.25">
      <c r="A14" s="45" t="s">
        <v>59</v>
      </c>
      <c r="B14" s="46"/>
      <c r="C14" s="47">
        <f>+B14+F13</f>
        <v>0</v>
      </c>
      <c r="D14" s="46"/>
      <c r="E14" s="48" t="str">
        <f t="shared" ref="E14:E25" si="0">IF(D14&gt;C14,"Error",IF(C14=0,"",D14/C14))</f>
        <v/>
      </c>
      <c r="F14" s="47">
        <f>+C14-D14</f>
        <v>0</v>
      </c>
      <c r="G14" s="49" t="str">
        <f>IF(E14&lt;$P$6,"Critico",IF(E14&lt;$P$4,"Medio",IF(E14="","","Satisfactorio")))</f>
        <v/>
      </c>
      <c r="H14" s="50"/>
      <c r="I14" s="51" t="str">
        <f>IF(H14&gt;0,(H14/D14),"")</f>
        <v/>
      </c>
      <c r="J14" s="49" t="str">
        <f>IF(I14="","",IF(I14&lt;=$L$10,"Satisfactorio","Critico"))</f>
        <v/>
      </c>
      <c r="K14" s="93"/>
      <c r="L14" s="94"/>
    </row>
    <row r="15" spans="1:16" ht="30" customHeight="1" x14ac:dyDescent="0.25">
      <c r="A15" s="45" t="s">
        <v>60</v>
      </c>
      <c r="B15" s="46"/>
      <c r="C15" s="47">
        <f>+B15+F14</f>
        <v>0</v>
      </c>
      <c r="D15" s="46"/>
      <c r="E15" s="48" t="str">
        <f t="shared" si="0"/>
        <v/>
      </c>
      <c r="F15" s="47">
        <f>+C15-D15</f>
        <v>0</v>
      </c>
      <c r="G15" s="49" t="str">
        <f>IF(E15&lt;$P$6,"Critico",IF(E15&lt;$P$4,"Medio",IF(E15="","","Satisfactorio")))</f>
        <v/>
      </c>
      <c r="H15" s="50"/>
      <c r="I15" s="51" t="str">
        <f>IF(H15&gt;0,(H15/D15),"")</f>
        <v/>
      </c>
      <c r="J15" s="49" t="str">
        <f>IF(I15="","",IF(I15&lt;=$L$10,"Satisfactorio","Critico"))</f>
        <v/>
      </c>
      <c r="K15" s="52"/>
      <c r="L15" s="53"/>
    </row>
    <row r="16" spans="1:16" ht="30" customHeight="1" x14ac:dyDescent="0.25">
      <c r="A16" s="45" t="s">
        <v>61</v>
      </c>
      <c r="B16" s="46"/>
      <c r="C16" s="47">
        <f>+B16+F15</f>
        <v>0</v>
      </c>
      <c r="D16" s="46"/>
      <c r="E16" s="48" t="str">
        <f t="shared" si="0"/>
        <v/>
      </c>
      <c r="F16" s="47">
        <f t="shared" ref="F16:F17" si="1">+C16-D16</f>
        <v>0</v>
      </c>
      <c r="G16" s="49" t="str">
        <f t="shared" ref="G16:G26" si="2">IF(E16&lt;$P$6,"Critico",IF(E16&lt;$P$4,"Medio",IF(E16="","","Satisfactorio")))</f>
        <v/>
      </c>
      <c r="H16" s="50"/>
      <c r="I16" s="51" t="str">
        <f>IF(H16&gt;0,(H16/D16),"")</f>
        <v/>
      </c>
      <c r="J16" s="49" t="str">
        <f t="shared" ref="J16:J23" si="3">IF(I16="","",IF(I16&lt;=$L$10,"Satisfactorio","Critico"))</f>
        <v/>
      </c>
      <c r="K16" s="52"/>
      <c r="L16" s="53"/>
    </row>
    <row r="17" spans="1:13" ht="30" customHeight="1" x14ac:dyDescent="0.25">
      <c r="A17" s="45" t="s">
        <v>62</v>
      </c>
      <c r="B17" s="46"/>
      <c r="C17" s="47">
        <f t="shared" ref="C17:C25" si="4">+B17+F16</f>
        <v>0</v>
      </c>
      <c r="D17" s="46"/>
      <c r="E17" s="48" t="str">
        <f t="shared" si="0"/>
        <v/>
      </c>
      <c r="F17" s="47">
        <f t="shared" si="1"/>
        <v>0</v>
      </c>
      <c r="G17" s="49" t="str">
        <f t="shared" si="2"/>
        <v/>
      </c>
      <c r="H17" s="50"/>
      <c r="I17" s="51" t="str">
        <f t="shared" ref="I17:I25" si="5">IF(H17&gt;0,(H17/D17),"")</f>
        <v/>
      </c>
      <c r="J17" s="49" t="str">
        <f t="shared" si="3"/>
        <v/>
      </c>
      <c r="K17" s="54"/>
      <c r="L17" s="53"/>
    </row>
    <row r="18" spans="1:13" ht="30" customHeight="1" x14ac:dyDescent="0.25">
      <c r="A18" s="45" t="s">
        <v>63</v>
      </c>
      <c r="B18" s="46"/>
      <c r="C18" s="47">
        <f t="shared" si="4"/>
        <v>0</v>
      </c>
      <c r="D18" s="46"/>
      <c r="E18" s="48" t="str">
        <f t="shared" si="0"/>
        <v/>
      </c>
      <c r="F18" s="47">
        <f t="shared" ref="F18:F25" si="6">+C18-D18</f>
        <v>0</v>
      </c>
      <c r="G18" s="49" t="str">
        <f t="shared" si="2"/>
        <v/>
      </c>
      <c r="H18" s="50"/>
      <c r="I18" s="51" t="str">
        <f>IF(H18&gt;0,(H18/D18),"")</f>
        <v/>
      </c>
      <c r="J18" s="49" t="str">
        <f t="shared" si="3"/>
        <v/>
      </c>
      <c r="K18" s="54"/>
      <c r="L18" s="53"/>
    </row>
    <row r="19" spans="1:13" ht="30" customHeight="1" x14ac:dyDescent="0.25">
      <c r="A19" s="45" t="s">
        <v>64</v>
      </c>
      <c r="B19" s="46"/>
      <c r="C19" s="47">
        <f>+B19+F18</f>
        <v>0</v>
      </c>
      <c r="D19" s="46"/>
      <c r="E19" s="48" t="str">
        <f>IF(D19&gt;C19,"Error",IF(C19=0,"",D19/C19))</f>
        <v/>
      </c>
      <c r="F19" s="47">
        <f t="shared" si="6"/>
        <v>0</v>
      </c>
      <c r="G19" s="49" t="str">
        <f t="shared" si="2"/>
        <v/>
      </c>
      <c r="H19" s="50"/>
      <c r="I19" s="51" t="str">
        <f t="shared" si="5"/>
        <v/>
      </c>
      <c r="J19" s="49" t="str">
        <f t="shared" si="3"/>
        <v/>
      </c>
      <c r="K19" s="54"/>
      <c r="L19" s="53"/>
    </row>
    <row r="20" spans="1:13" ht="30" customHeight="1" x14ac:dyDescent="0.25">
      <c r="A20" s="45" t="s">
        <v>65</v>
      </c>
      <c r="B20" s="46"/>
      <c r="C20" s="47">
        <f t="shared" si="4"/>
        <v>0</v>
      </c>
      <c r="D20" s="46"/>
      <c r="E20" s="48" t="str">
        <f t="shared" si="0"/>
        <v/>
      </c>
      <c r="F20" s="47">
        <f t="shared" si="6"/>
        <v>0</v>
      </c>
      <c r="G20" s="49" t="str">
        <f t="shared" si="2"/>
        <v/>
      </c>
      <c r="H20" s="50"/>
      <c r="I20" s="51" t="str">
        <f t="shared" si="5"/>
        <v/>
      </c>
      <c r="J20" s="49" t="str">
        <f t="shared" si="3"/>
        <v/>
      </c>
      <c r="K20" s="54"/>
      <c r="L20" s="53"/>
    </row>
    <row r="21" spans="1:13" ht="30" customHeight="1" x14ac:dyDescent="0.25">
      <c r="A21" s="45" t="s">
        <v>66</v>
      </c>
      <c r="B21" s="46"/>
      <c r="C21" s="47">
        <f t="shared" si="4"/>
        <v>0</v>
      </c>
      <c r="D21" s="46"/>
      <c r="E21" s="48" t="str">
        <f t="shared" si="0"/>
        <v/>
      </c>
      <c r="F21" s="47">
        <f t="shared" si="6"/>
        <v>0</v>
      </c>
      <c r="G21" s="49" t="str">
        <f t="shared" si="2"/>
        <v/>
      </c>
      <c r="H21" s="50"/>
      <c r="I21" s="51" t="str">
        <f t="shared" si="5"/>
        <v/>
      </c>
      <c r="J21" s="49" t="str">
        <f t="shared" si="3"/>
        <v/>
      </c>
      <c r="K21" s="54"/>
      <c r="L21" s="53"/>
    </row>
    <row r="22" spans="1:13" ht="30" customHeight="1" x14ac:dyDescent="0.25">
      <c r="A22" s="45" t="s">
        <v>67</v>
      </c>
      <c r="B22" s="46"/>
      <c r="C22" s="47">
        <f>+B22+F21</f>
        <v>0</v>
      </c>
      <c r="D22" s="46"/>
      <c r="E22" s="48" t="str">
        <f t="shared" si="0"/>
        <v/>
      </c>
      <c r="F22" s="47">
        <f t="shared" si="6"/>
        <v>0</v>
      </c>
      <c r="G22" s="49" t="str">
        <f t="shared" si="2"/>
        <v/>
      </c>
      <c r="H22" s="50"/>
      <c r="I22" s="51" t="str">
        <f t="shared" si="5"/>
        <v/>
      </c>
      <c r="J22" s="49" t="str">
        <f t="shared" si="3"/>
        <v/>
      </c>
      <c r="K22" s="54"/>
      <c r="L22" s="53"/>
    </row>
    <row r="23" spans="1:13" ht="30" customHeight="1" x14ac:dyDescent="0.25">
      <c r="A23" s="45" t="s">
        <v>68</v>
      </c>
      <c r="B23" s="46"/>
      <c r="C23" s="47">
        <f t="shared" si="4"/>
        <v>0</v>
      </c>
      <c r="D23" s="46"/>
      <c r="E23" s="48" t="str">
        <f t="shared" si="0"/>
        <v/>
      </c>
      <c r="F23" s="47">
        <f t="shared" si="6"/>
        <v>0</v>
      </c>
      <c r="G23" s="49" t="str">
        <f t="shared" si="2"/>
        <v/>
      </c>
      <c r="H23" s="50"/>
      <c r="I23" s="51" t="str">
        <f t="shared" si="5"/>
        <v/>
      </c>
      <c r="J23" s="49" t="str">
        <f t="shared" si="3"/>
        <v/>
      </c>
      <c r="K23" s="54"/>
      <c r="L23" s="53"/>
    </row>
    <row r="24" spans="1:13" ht="30" customHeight="1" x14ac:dyDescent="0.25">
      <c r="A24" s="45" t="s">
        <v>69</v>
      </c>
      <c r="B24" s="46"/>
      <c r="C24" s="47">
        <f t="shared" si="4"/>
        <v>0</v>
      </c>
      <c r="D24" s="46"/>
      <c r="E24" s="48" t="str">
        <f t="shared" si="0"/>
        <v/>
      </c>
      <c r="F24" s="47">
        <f t="shared" si="6"/>
        <v>0</v>
      </c>
      <c r="G24" s="49" t="str">
        <f t="shared" si="2"/>
        <v/>
      </c>
      <c r="H24" s="50"/>
      <c r="I24" s="51" t="str">
        <f t="shared" si="5"/>
        <v/>
      </c>
      <c r="J24" s="49" t="str">
        <f>IF(I24="","",IF(I24&lt;=$L$10,"Satisfactorio","Critico"))</f>
        <v/>
      </c>
      <c r="K24" s="54"/>
      <c r="L24" s="53"/>
    </row>
    <row r="25" spans="1:13" ht="30" customHeight="1" x14ac:dyDescent="0.25">
      <c r="A25" s="45" t="s">
        <v>70</v>
      </c>
      <c r="B25" s="46"/>
      <c r="C25" s="47">
        <f t="shared" si="4"/>
        <v>0</v>
      </c>
      <c r="D25" s="46"/>
      <c r="E25" s="48" t="str">
        <f t="shared" si="0"/>
        <v/>
      </c>
      <c r="F25" s="47">
        <f t="shared" si="6"/>
        <v>0</v>
      </c>
      <c r="G25" s="49" t="str">
        <f t="shared" si="2"/>
        <v/>
      </c>
      <c r="H25" s="50"/>
      <c r="I25" s="51" t="str">
        <f t="shared" si="5"/>
        <v/>
      </c>
      <c r="J25" s="49" t="str">
        <f>IF(I25="","",IF(I25&lt;=$L$10,"Satisfactorio","Critico"))</f>
        <v/>
      </c>
      <c r="K25" s="54"/>
      <c r="L25" s="53"/>
    </row>
    <row r="26" spans="1:13" ht="30" customHeight="1" x14ac:dyDescent="0.25">
      <c r="A26" s="55" t="s">
        <v>58</v>
      </c>
      <c r="B26" s="56">
        <f>SUM(B14:B25)</f>
        <v>0</v>
      </c>
      <c r="C26" s="56">
        <f>+B26+F13</f>
        <v>0</v>
      </c>
      <c r="D26" s="56">
        <f>SUM(D14:D25)</f>
        <v>0</v>
      </c>
      <c r="E26" s="57" t="str">
        <f>IF(D26&gt;C26,"Error",IF(C26=0,"",D26/C26))</f>
        <v/>
      </c>
      <c r="F26" s="56">
        <f>+F25</f>
        <v>0</v>
      </c>
      <c r="G26" s="97" t="str">
        <f t="shared" si="2"/>
        <v/>
      </c>
      <c r="H26" s="58"/>
      <c r="I26" s="59" t="e">
        <f>AVERAGE(I14:I25)</f>
        <v>#DIV/0!</v>
      </c>
      <c r="J26" s="60" t="e">
        <f>IF(I26="","",IF(I26&lt;=$L$10,"Satisfactorio","Critico"))</f>
        <v>#DIV/0!</v>
      </c>
      <c r="K26" s="61"/>
      <c r="L26" s="62"/>
      <c r="M26" s="63"/>
    </row>
    <row r="27" spans="1:13" ht="30" customHeight="1" x14ac:dyDescent="0.25">
      <c r="A27" s="64"/>
      <c r="B27" s="65"/>
      <c r="C27" s="65"/>
      <c r="D27" s="65"/>
      <c r="E27" s="65"/>
      <c r="F27" s="65"/>
      <c r="G27" s="66"/>
      <c r="H27" s="67"/>
      <c r="I27" s="68"/>
      <c r="J27" s="69"/>
      <c r="K27" s="70"/>
      <c r="L27" s="14"/>
      <c r="M27" s="63"/>
    </row>
    <row r="28" spans="1:13" x14ac:dyDescent="0.25">
      <c r="A28" s="32"/>
      <c r="B28" s="32"/>
      <c r="C28" s="32"/>
      <c r="D28" s="32"/>
      <c r="E28" s="32"/>
      <c r="F28" s="32"/>
      <c r="G28" s="35"/>
      <c r="H28" s="32"/>
      <c r="I28" s="36"/>
      <c r="J28" s="35"/>
      <c r="K28" s="32"/>
      <c r="L28" s="14"/>
    </row>
    <row r="29" spans="1:13" x14ac:dyDescent="0.25">
      <c r="A29" s="32"/>
      <c r="B29" s="32"/>
      <c r="C29" s="32"/>
      <c r="D29" s="32"/>
      <c r="E29" s="32"/>
      <c r="F29" s="32"/>
      <c r="G29" s="35"/>
      <c r="H29" s="32"/>
      <c r="I29" s="36"/>
      <c r="J29" s="35"/>
      <c r="K29" s="32"/>
      <c r="L29" s="14"/>
    </row>
    <row r="30" spans="1:13" x14ac:dyDescent="0.25">
      <c r="A30" s="32"/>
      <c r="B30" s="32"/>
      <c r="C30" s="32"/>
      <c r="D30" s="32"/>
      <c r="E30" s="32"/>
      <c r="F30" s="32"/>
      <c r="G30" s="35"/>
      <c r="H30" s="32"/>
      <c r="I30" s="36"/>
      <c r="J30" s="35"/>
      <c r="K30" s="32"/>
      <c r="L30" s="14"/>
    </row>
    <row r="31" spans="1:13" x14ac:dyDescent="0.25">
      <c r="A31" s="32"/>
      <c r="B31" s="32"/>
      <c r="C31" s="32"/>
      <c r="D31" s="32"/>
      <c r="E31" s="32"/>
      <c r="F31" s="32"/>
      <c r="G31" s="35"/>
      <c r="H31" s="32"/>
      <c r="I31" s="36"/>
      <c r="J31" s="35"/>
      <c r="K31" s="32"/>
      <c r="L31" s="14"/>
    </row>
    <row r="32" spans="1:13" x14ac:dyDescent="0.25">
      <c r="A32" s="32"/>
      <c r="B32" s="32"/>
      <c r="C32" s="32"/>
      <c r="D32" s="32"/>
      <c r="E32" s="32"/>
      <c r="F32" s="32"/>
      <c r="G32" s="35"/>
      <c r="H32" s="32"/>
      <c r="I32" s="36"/>
      <c r="J32" s="35"/>
      <c r="K32" s="32"/>
      <c r="L32" s="14"/>
    </row>
    <row r="33" spans="1:12" x14ac:dyDescent="0.25">
      <c r="A33" s="32"/>
      <c r="B33" s="32"/>
      <c r="C33" s="32"/>
      <c r="D33" s="32"/>
      <c r="E33" s="32"/>
      <c r="F33" s="32"/>
      <c r="G33" s="35"/>
      <c r="H33" s="32"/>
      <c r="I33" s="36"/>
      <c r="J33" s="35"/>
      <c r="K33" s="32"/>
      <c r="L33" s="14"/>
    </row>
    <row r="34" spans="1:12" x14ac:dyDescent="0.25">
      <c r="A34" s="32"/>
      <c r="B34" s="32"/>
      <c r="C34" s="32"/>
      <c r="D34" s="32"/>
      <c r="E34" s="32"/>
      <c r="F34" s="32"/>
      <c r="G34" s="35"/>
      <c r="H34" s="32"/>
      <c r="I34" s="36"/>
      <c r="J34" s="35"/>
      <c r="K34" s="32"/>
      <c r="L34" s="14"/>
    </row>
    <row r="35" spans="1:12" x14ac:dyDescent="0.25">
      <c r="A35" s="32"/>
      <c r="B35" s="32"/>
      <c r="C35" s="32"/>
      <c r="D35" s="32"/>
      <c r="E35" s="32"/>
      <c r="F35" s="32"/>
      <c r="G35" s="35"/>
      <c r="H35" s="32"/>
      <c r="I35" s="36"/>
      <c r="J35" s="35"/>
      <c r="K35" s="32"/>
      <c r="L35" s="14"/>
    </row>
    <row r="36" spans="1:12" x14ac:dyDescent="0.25">
      <c r="A36" s="32"/>
      <c r="B36" s="32"/>
      <c r="C36" s="32"/>
      <c r="D36" s="32"/>
      <c r="E36" s="32"/>
      <c r="F36" s="32"/>
      <c r="G36" s="35"/>
      <c r="H36" s="32"/>
      <c r="I36" s="36"/>
      <c r="J36" s="35"/>
      <c r="K36" s="32"/>
      <c r="L36" s="14"/>
    </row>
    <row r="37" spans="1:12" x14ac:dyDescent="0.25">
      <c r="A37" s="32"/>
      <c r="B37" s="32"/>
      <c r="C37" s="32"/>
      <c r="D37" s="32"/>
      <c r="E37" s="32"/>
      <c r="F37" s="32"/>
      <c r="G37" s="35"/>
      <c r="H37" s="32"/>
      <c r="I37" s="36"/>
      <c r="J37" s="35"/>
      <c r="K37" s="32"/>
      <c r="L37" s="14"/>
    </row>
    <row r="38" spans="1:12" x14ac:dyDescent="0.25">
      <c r="A38" s="32"/>
      <c r="B38" s="32"/>
      <c r="C38" s="32"/>
      <c r="D38" s="32"/>
      <c r="E38" s="32"/>
      <c r="F38" s="32"/>
      <c r="G38" s="35"/>
      <c r="H38" s="32"/>
      <c r="I38" s="36"/>
      <c r="J38" s="35"/>
      <c r="K38" s="32"/>
      <c r="L38" s="14"/>
    </row>
    <row r="39" spans="1:12" x14ac:dyDescent="0.25">
      <c r="A39" s="32"/>
      <c r="B39" s="32"/>
      <c r="C39" s="32"/>
      <c r="D39" s="32"/>
      <c r="E39" s="32"/>
      <c r="F39" s="32"/>
      <c r="G39" s="35"/>
      <c r="H39" s="32"/>
      <c r="I39" s="36"/>
      <c r="J39" s="35"/>
      <c r="K39" s="32"/>
      <c r="L39" s="14"/>
    </row>
    <row r="40" spans="1:12" x14ac:dyDescent="0.25">
      <c r="A40" s="32"/>
      <c r="B40" s="32"/>
      <c r="C40" s="32"/>
      <c r="D40" s="32"/>
      <c r="E40" s="32"/>
      <c r="F40" s="32"/>
      <c r="G40" s="35"/>
      <c r="H40" s="32"/>
      <c r="I40" s="36"/>
      <c r="J40" s="35"/>
      <c r="K40" s="32"/>
      <c r="L40" s="14"/>
    </row>
    <row r="41" spans="1:12" ht="15" customHeight="1" x14ac:dyDescent="0.25">
      <c r="A41" s="32"/>
      <c r="B41" s="32"/>
      <c r="C41" s="32"/>
      <c r="D41" s="32"/>
      <c r="E41" s="32"/>
      <c r="F41" s="32"/>
      <c r="G41" s="35"/>
      <c r="H41" s="32"/>
      <c r="I41" s="36"/>
      <c r="J41" s="35"/>
      <c r="K41" s="32"/>
      <c r="L41" s="14"/>
    </row>
    <row r="42" spans="1:12" x14ac:dyDescent="0.25">
      <c r="A42" s="32"/>
      <c r="B42" s="32"/>
      <c r="C42" s="32"/>
      <c r="D42" s="32"/>
      <c r="E42" s="32"/>
      <c r="F42" s="32"/>
      <c r="G42" s="35"/>
      <c r="H42" s="32"/>
      <c r="I42" s="36"/>
      <c r="J42" s="35"/>
      <c r="K42" s="32"/>
      <c r="L42" s="14"/>
    </row>
    <row r="43" spans="1:12" x14ac:dyDescent="0.25">
      <c r="A43" s="32"/>
      <c r="B43" s="32"/>
      <c r="C43" s="32"/>
      <c r="D43" s="32"/>
      <c r="E43" s="32"/>
      <c r="F43" s="32"/>
      <c r="G43" s="35"/>
      <c r="H43" s="32"/>
      <c r="I43" s="36"/>
      <c r="J43" s="35"/>
      <c r="K43" s="32"/>
      <c r="L43" s="14"/>
    </row>
    <row r="44" spans="1:12" x14ac:dyDescent="0.25">
      <c r="A44" s="32"/>
      <c r="B44" s="32"/>
      <c r="C44" s="32"/>
      <c r="D44" s="32"/>
      <c r="E44" s="32"/>
      <c r="F44" s="32"/>
      <c r="G44" s="35"/>
      <c r="H44" s="32"/>
      <c r="I44" s="36"/>
      <c r="J44" s="35"/>
      <c r="K44" s="32"/>
      <c r="L44" s="14"/>
    </row>
    <row r="45" spans="1:12" x14ac:dyDescent="0.25">
      <c r="A45" s="32"/>
      <c r="B45" s="32"/>
      <c r="C45" s="32"/>
      <c r="D45" s="32"/>
      <c r="E45" s="32"/>
      <c r="F45" s="32"/>
      <c r="G45" s="35"/>
      <c r="H45" s="32"/>
      <c r="I45" s="36"/>
      <c r="J45" s="35"/>
      <c r="K45" s="32"/>
      <c r="L45" s="14"/>
    </row>
    <row r="46" spans="1:12" ht="15" customHeight="1" x14ac:dyDescent="0.25">
      <c r="A46" s="14"/>
      <c r="B46" s="71" t="s">
        <v>48</v>
      </c>
      <c r="C46" s="14"/>
      <c r="D46" s="14"/>
      <c r="E46" s="14"/>
      <c r="F46" s="14" t="s">
        <v>49</v>
      </c>
      <c r="G46" s="72"/>
      <c r="H46" s="14"/>
      <c r="I46" s="73"/>
      <c r="J46" s="72"/>
      <c r="K46" s="14"/>
      <c r="L46" s="14"/>
    </row>
    <row r="47" spans="1:12" x14ac:dyDescent="0.25">
      <c r="A47" s="14"/>
      <c r="B47" s="74">
        <f>$L$10</f>
        <v>0</v>
      </c>
      <c r="C47" s="74"/>
      <c r="D47" s="14"/>
      <c r="E47" s="14"/>
      <c r="F47" s="74" t="e">
        <f>AVERAGE(I14:I25)</f>
        <v>#DIV/0!</v>
      </c>
      <c r="G47" s="72"/>
      <c r="H47" s="14"/>
      <c r="I47" s="73"/>
      <c r="J47" s="72"/>
      <c r="K47" s="14"/>
      <c r="L47" s="14"/>
    </row>
    <row r="48" spans="1:12" x14ac:dyDescent="0.25">
      <c r="A48" s="14"/>
      <c r="B48" s="74">
        <f>B47</f>
        <v>0</v>
      </c>
      <c r="C48" s="74"/>
      <c r="D48" s="14"/>
      <c r="E48" s="14"/>
      <c r="F48" s="74" t="e">
        <f t="shared" ref="F48:F58" si="7">F47</f>
        <v>#DIV/0!</v>
      </c>
      <c r="G48" s="72"/>
      <c r="H48" s="14"/>
      <c r="I48" s="73"/>
      <c r="J48" s="72"/>
      <c r="K48" s="14"/>
      <c r="L48" s="14"/>
    </row>
    <row r="49" spans="1:12" x14ac:dyDescent="0.25">
      <c r="A49" s="14"/>
      <c r="B49" s="74">
        <f>B48</f>
        <v>0</v>
      </c>
      <c r="C49" s="74"/>
      <c r="D49" s="14"/>
      <c r="E49" s="14"/>
      <c r="F49" s="74" t="e">
        <f t="shared" si="7"/>
        <v>#DIV/0!</v>
      </c>
      <c r="G49" s="72"/>
      <c r="H49" s="14"/>
      <c r="I49" s="73"/>
      <c r="J49" s="72"/>
      <c r="K49" s="14"/>
      <c r="L49" s="14"/>
    </row>
    <row r="50" spans="1:12" x14ac:dyDescent="0.25">
      <c r="A50" s="14"/>
      <c r="B50" s="74">
        <f t="shared" ref="B50:B58" si="8">B49</f>
        <v>0</v>
      </c>
      <c r="C50" s="74"/>
      <c r="D50" s="14"/>
      <c r="E50" s="14"/>
      <c r="F50" s="74" t="e">
        <f t="shared" si="7"/>
        <v>#DIV/0!</v>
      </c>
      <c r="G50" s="72"/>
      <c r="H50" s="14"/>
      <c r="I50" s="73"/>
      <c r="J50" s="72"/>
      <c r="K50" s="14"/>
      <c r="L50" s="14"/>
    </row>
    <row r="51" spans="1:12" x14ac:dyDescent="0.25">
      <c r="A51" s="14"/>
      <c r="B51" s="74">
        <f t="shared" si="8"/>
        <v>0</v>
      </c>
      <c r="C51" s="74"/>
      <c r="D51" s="14"/>
      <c r="E51" s="14"/>
      <c r="F51" s="74" t="e">
        <f t="shared" si="7"/>
        <v>#DIV/0!</v>
      </c>
      <c r="G51" s="72"/>
      <c r="H51" s="14"/>
      <c r="I51" s="73"/>
      <c r="J51" s="72"/>
      <c r="K51" s="14"/>
      <c r="L51" s="14"/>
    </row>
    <row r="52" spans="1:12" x14ac:dyDescent="0.25">
      <c r="A52" s="14"/>
      <c r="B52" s="74">
        <f t="shared" si="8"/>
        <v>0</v>
      </c>
      <c r="C52" s="74"/>
      <c r="D52" s="14"/>
      <c r="E52" s="14"/>
      <c r="F52" s="74" t="e">
        <f t="shared" si="7"/>
        <v>#DIV/0!</v>
      </c>
      <c r="G52" s="72"/>
      <c r="H52" s="14"/>
      <c r="I52" s="73"/>
      <c r="J52" s="72"/>
      <c r="K52" s="14"/>
      <c r="L52" s="14"/>
    </row>
    <row r="53" spans="1:12" x14ac:dyDescent="0.25">
      <c r="A53" s="14"/>
      <c r="B53" s="74">
        <f t="shared" si="8"/>
        <v>0</v>
      </c>
      <c r="C53" s="74"/>
      <c r="D53" s="14"/>
      <c r="E53" s="14"/>
      <c r="F53" s="74" t="e">
        <f t="shared" si="7"/>
        <v>#DIV/0!</v>
      </c>
      <c r="G53" s="72"/>
      <c r="H53" s="14"/>
      <c r="I53" s="73"/>
      <c r="J53" s="72"/>
      <c r="K53" s="14"/>
      <c r="L53" s="14"/>
    </row>
    <row r="54" spans="1:12" x14ac:dyDescent="0.25">
      <c r="A54" s="14"/>
      <c r="B54" s="74">
        <f t="shared" si="8"/>
        <v>0</v>
      </c>
      <c r="C54" s="74"/>
      <c r="D54" s="14"/>
      <c r="E54" s="14"/>
      <c r="F54" s="74" t="e">
        <f t="shared" si="7"/>
        <v>#DIV/0!</v>
      </c>
      <c r="G54" s="72"/>
      <c r="H54" s="14"/>
      <c r="I54" s="73"/>
      <c r="J54" s="72"/>
      <c r="K54" s="14"/>
      <c r="L54" s="14"/>
    </row>
    <row r="55" spans="1:12" x14ac:dyDescent="0.25">
      <c r="A55" s="14"/>
      <c r="B55" s="74">
        <f t="shared" si="8"/>
        <v>0</v>
      </c>
      <c r="C55" s="74"/>
      <c r="D55" s="14"/>
      <c r="E55" s="14"/>
      <c r="F55" s="74" t="e">
        <f t="shared" si="7"/>
        <v>#DIV/0!</v>
      </c>
      <c r="G55" s="72"/>
      <c r="H55" s="14"/>
      <c r="I55" s="73"/>
      <c r="J55" s="72"/>
      <c r="K55" s="14"/>
      <c r="L55" s="14"/>
    </row>
    <row r="56" spans="1:12" x14ac:dyDescent="0.25">
      <c r="A56" s="14"/>
      <c r="B56" s="74">
        <f t="shared" si="8"/>
        <v>0</v>
      </c>
      <c r="C56" s="74"/>
      <c r="D56" s="14"/>
      <c r="E56" s="14"/>
      <c r="F56" s="74" t="e">
        <f t="shared" si="7"/>
        <v>#DIV/0!</v>
      </c>
      <c r="G56" s="72"/>
      <c r="H56" s="14"/>
      <c r="I56" s="73"/>
      <c r="J56" s="72"/>
      <c r="K56" s="14"/>
      <c r="L56" s="14"/>
    </row>
    <row r="57" spans="1:12" x14ac:dyDescent="0.25">
      <c r="A57" s="14"/>
      <c r="B57" s="74">
        <f t="shared" si="8"/>
        <v>0</v>
      </c>
      <c r="C57" s="74"/>
      <c r="D57" s="14"/>
      <c r="E57" s="14"/>
      <c r="F57" s="74" t="e">
        <f t="shared" si="7"/>
        <v>#DIV/0!</v>
      </c>
      <c r="G57" s="72"/>
      <c r="H57" s="14"/>
      <c r="I57" s="73"/>
      <c r="J57" s="72"/>
      <c r="K57" s="14"/>
      <c r="L57" s="14"/>
    </row>
    <row r="58" spans="1:12" x14ac:dyDescent="0.25">
      <c r="A58" s="14"/>
      <c r="B58" s="74">
        <f t="shared" si="8"/>
        <v>0</v>
      </c>
      <c r="C58" s="74"/>
      <c r="D58" s="14"/>
      <c r="E58" s="14"/>
      <c r="F58" s="74" t="e">
        <f t="shared" si="7"/>
        <v>#DIV/0!</v>
      </c>
      <c r="G58" s="72"/>
      <c r="H58" s="14"/>
      <c r="I58" s="73"/>
      <c r="J58" s="72"/>
      <c r="K58" s="14"/>
      <c r="L58" s="14"/>
    </row>
    <row r="59" spans="1:12" x14ac:dyDescent="0.25">
      <c r="A59" s="14"/>
      <c r="B59" s="74"/>
      <c r="C59" s="74"/>
      <c r="D59" s="14"/>
      <c r="E59" s="14"/>
      <c r="F59" s="74"/>
      <c r="G59" s="72"/>
      <c r="H59" s="14"/>
      <c r="I59" s="73"/>
      <c r="J59" s="72"/>
      <c r="K59" s="14"/>
      <c r="L59" s="14"/>
    </row>
    <row r="60" spans="1:12" ht="18" customHeight="1" x14ac:dyDescent="0.25">
      <c r="A60" s="14"/>
      <c r="B60" s="14"/>
      <c r="C60" s="14"/>
      <c r="D60" s="14"/>
      <c r="E60" s="14"/>
      <c r="F60" s="14"/>
      <c r="G60" s="72"/>
      <c r="H60" s="14"/>
      <c r="I60" s="73"/>
      <c r="J60" s="72"/>
      <c r="K60" s="14"/>
      <c r="L60" s="14"/>
    </row>
  </sheetData>
  <mergeCells count="7">
    <mergeCell ref="N3:P3"/>
    <mergeCell ref="A11:L11"/>
    <mergeCell ref="D10:H10"/>
    <mergeCell ref="I10:K10"/>
    <mergeCell ref="A9:C9"/>
    <mergeCell ref="D9:L9"/>
    <mergeCell ref="A10:C10"/>
  </mergeCells>
  <conditionalFormatting sqref="G14:G27">
    <cfRule type="containsText" dxfId="57" priority="4" operator="containsText" text="Critico">
      <formula>NOT(ISERROR(SEARCH("Critico",G14)))</formula>
    </cfRule>
    <cfRule type="containsText" dxfId="56" priority="5" operator="containsText" text="Satisfactorio">
      <formula>NOT(ISERROR(SEARCH("Satisfactorio",G14)))</formula>
    </cfRule>
    <cfRule type="containsText" dxfId="55" priority="6" operator="containsText" text="Medio">
      <formula>NOT(ISERROR(SEARCH("Medio",G14)))</formula>
    </cfRule>
  </conditionalFormatting>
  <conditionalFormatting sqref="J14:J27">
    <cfRule type="containsText" dxfId="54" priority="1" operator="containsText" text="Critico">
      <formula>NOT(ISERROR(SEARCH("Critico",J14)))</formula>
    </cfRule>
    <cfRule type="containsText" dxfId="53" priority="2" operator="containsText" text="Satisfactorio">
      <formula>NOT(ISERROR(SEARCH("Satisfactorio",J14)))</formula>
    </cfRule>
    <cfRule type="containsText" dxfId="52" priority="3" operator="containsText" text="Medio">
      <formula>NOT(ISERROR(SEARCH("Medio",J14)))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7"/>
  <sheetViews>
    <sheetView showGridLines="0" topLeftCell="A7" workbookViewId="0">
      <selection activeCell="F14" sqref="F14"/>
    </sheetView>
  </sheetViews>
  <sheetFormatPr baseColWidth="10" defaultColWidth="14.140625" defaultRowHeight="15" x14ac:dyDescent="0.25"/>
  <cols>
    <col min="1" max="1" width="5.42578125" customWidth="1"/>
    <col min="2" max="2" width="12.85546875" customWidth="1"/>
    <col min="3" max="3" width="19" customWidth="1"/>
    <col min="4" max="4" width="17.5703125" customWidth="1"/>
    <col min="5" max="5" width="15.28515625" customWidth="1"/>
    <col min="6" max="6" width="14.42578125" customWidth="1"/>
    <col min="7" max="7" width="12.28515625" customWidth="1"/>
    <col min="8" max="8" width="9.42578125" customWidth="1"/>
    <col min="9" max="9" width="12.42578125" customWidth="1"/>
    <col min="10" max="11" width="20.7109375" customWidth="1"/>
    <col min="12" max="13" width="12.5703125" customWidth="1"/>
    <col min="14" max="14" width="6.42578125" customWidth="1"/>
    <col min="15" max="254" width="11.42578125" customWidth="1"/>
    <col min="255" max="255" width="18.140625" customWidth="1"/>
    <col min="256" max="256" width="13.7109375" customWidth="1"/>
  </cols>
  <sheetData>
    <row r="3" spans="2:15" x14ac:dyDescent="0.25">
      <c r="B3" s="10"/>
      <c r="C3" s="10"/>
      <c r="D3" s="10"/>
      <c r="E3" s="29"/>
      <c r="F3" s="29"/>
      <c r="G3" s="29"/>
      <c r="H3" s="29"/>
      <c r="I3" s="29"/>
      <c r="J3" s="29"/>
      <c r="K3" s="1"/>
    </row>
    <row r="4" spans="2:15" x14ac:dyDescent="0.25">
      <c r="B4" s="10"/>
      <c r="C4" s="10"/>
      <c r="D4" s="10"/>
      <c r="E4" s="29"/>
      <c r="F4" s="29"/>
      <c r="G4" s="29"/>
      <c r="H4" s="29"/>
      <c r="I4" s="29"/>
      <c r="J4" s="29"/>
      <c r="K4" s="1"/>
    </row>
    <row r="5" spans="2:15" x14ac:dyDescent="0.25">
      <c r="B5" s="10"/>
      <c r="C5" s="10"/>
      <c r="D5" s="10"/>
      <c r="E5" s="29"/>
      <c r="F5" s="29"/>
      <c r="G5" s="29"/>
      <c r="H5" s="29"/>
      <c r="I5" s="29"/>
      <c r="J5" s="29"/>
      <c r="K5" s="1"/>
    </row>
    <row r="6" spans="2:15" ht="18" customHeight="1" x14ac:dyDescent="0.25">
      <c r="B6" s="10"/>
      <c r="C6" s="10"/>
      <c r="D6" s="10"/>
      <c r="E6" s="29"/>
      <c r="F6" s="29"/>
      <c r="G6" s="29"/>
      <c r="H6" s="29"/>
      <c r="I6" s="29"/>
      <c r="J6" s="29"/>
      <c r="K6" s="1"/>
      <c r="M6" s="192" t="s">
        <v>86</v>
      </c>
      <c r="N6" s="192"/>
      <c r="O6" s="192"/>
    </row>
    <row r="7" spans="2:15" x14ac:dyDescent="0.25">
      <c r="B7" s="10"/>
      <c r="C7" s="10"/>
      <c r="D7" s="10"/>
      <c r="E7" s="29"/>
      <c r="F7" s="29"/>
      <c r="G7" s="29"/>
      <c r="H7" s="29"/>
      <c r="I7" s="29"/>
      <c r="J7" s="29"/>
      <c r="K7" s="1"/>
      <c r="M7" s="81" t="s">
        <v>53</v>
      </c>
      <c r="N7" s="95" t="s">
        <v>91</v>
      </c>
      <c r="O7" s="96">
        <v>0.69</v>
      </c>
    </row>
    <row r="8" spans="2:15" x14ac:dyDescent="0.25">
      <c r="B8" s="29"/>
      <c r="C8" s="29"/>
      <c r="D8" s="29"/>
      <c r="E8" s="29"/>
      <c r="F8" s="29"/>
      <c r="G8" s="29"/>
      <c r="H8" s="29"/>
      <c r="I8" s="29"/>
      <c r="J8" s="29"/>
      <c r="K8" s="1"/>
      <c r="M8" s="80" t="s">
        <v>54</v>
      </c>
      <c r="N8" s="95" t="s">
        <v>92</v>
      </c>
      <c r="O8" s="20" t="s">
        <v>114</v>
      </c>
    </row>
    <row r="9" spans="2:15" ht="18.7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1"/>
      <c r="L9" s="30"/>
      <c r="M9" s="82" t="s">
        <v>85</v>
      </c>
      <c r="N9" s="95" t="s">
        <v>93</v>
      </c>
      <c r="O9" s="96">
        <v>0.6</v>
      </c>
    </row>
    <row r="10" spans="2:15" ht="24" customHeight="1" x14ac:dyDescent="0.25">
      <c r="B10" s="187" t="s">
        <v>21</v>
      </c>
      <c r="C10" s="187"/>
      <c r="D10" s="187"/>
      <c r="E10" s="189" t="str">
        <f>'Ficha Técnica Formulación'!C37</f>
        <v>Porcentaje de metadatos elaborados</v>
      </c>
      <c r="F10" s="190"/>
      <c r="G10" s="190"/>
      <c r="H10" s="190"/>
      <c r="I10" s="190"/>
      <c r="J10" s="190"/>
      <c r="K10" s="191"/>
      <c r="L10" s="31"/>
    </row>
    <row r="11" spans="2:15" ht="10.5" customHeight="1" x14ac:dyDescent="0.25">
      <c r="L11" s="30"/>
    </row>
    <row r="12" spans="2:15" ht="56.25" customHeight="1" x14ac:dyDescent="0.25">
      <c r="B12" s="87" t="s">
        <v>45</v>
      </c>
      <c r="C12" s="87" t="s">
        <v>96</v>
      </c>
      <c r="D12" s="87" t="s">
        <v>51</v>
      </c>
      <c r="E12" s="88" t="s">
        <v>109</v>
      </c>
      <c r="F12" s="88" t="s">
        <v>110</v>
      </c>
      <c r="G12" s="88" t="s">
        <v>52</v>
      </c>
      <c r="H12" s="188" t="s">
        <v>47</v>
      </c>
      <c r="I12" s="188"/>
      <c r="J12" s="88" t="s">
        <v>46</v>
      </c>
      <c r="K12" s="88" t="s">
        <v>72</v>
      </c>
      <c r="L12" s="30"/>
    </row>
    <row r="13" spans="2:15" x14ac:dyDescent="0.25">
      <c r="B13" s="100">
        <v>2016</v>
      </c>
      <c r="C13" s="101" t="s">
        <v>123</v>
      </c>
      <c r="D13" s="102">
        <v>1</v>
      </c>
      <c r="E13" s="86">
        <v>12</v>
      </c>
      <c r="F13" s="86">
        <v>14</v>
      </c>
      <c r="G13" s="83">
        <f>IF(E13="","",E13/F13)</f>
        <v>0.8571428571428571</v>
      </c>
      <c r="H13" s="84">
        <f>IF(G13="","",G13/D13)</f>
        <v>0.8571428571428571</v>
      </c>
      <c r="I13" s="85" t="str">
        <f>IF(H13&lt;$O$9,"Critico",IF(H13&lt;$O$7,"Medio",IF(H13="","","Satisfactorio")))</f>
        <v>Satisfactorio</v>
      </c>
      <c r="J13" s="85"/>
      <c r="K13" s="85"/>
      <c r="L13" s="30"/>
    </row>
    <row r="14" spans="2:15" ht="108" x14ac:dyDescent="0.25">
      <c r="B14" s="100">
        <v>2017</v>
      </c>
      <c r="C14" s="101" t="s">
        <v>123</v>
      </c>
      <c r="D14" s="104">
        <v>1</v>
      </c>
      <c r="E14" s="77">
        <v>10</v>
      </c>
      <c r="F14" s="77">
        <v>35</v>
      </c>
      <c r="G14" s="76">
        <f>IF(E14="","",E14/F14)</f>
        <v>0.2857142857142857</v>
      </c>
      <c r="H14" s="79">
        <f t="shared" ref="H14" si="0">IF(G14="","",G14/D14)</f>
        <v>0.2857142857142857</v>
      </c>
      <c r="I14" s="85" t="str">
        <f t="shared" ref="I14:I24" si="1">IF(H14&lt;$O$9,"Critico",IF(H14&lt;$O$7,"Medio",IF(H14="","","Satisfactorio")))</f>
        <v>Critico</v>
      </c>
      <c r="J14" s="105" t="s">
        <v>127</v>
      </c>
      <c r="K14" s="105" t="s">
        <v>128</v>
      </c>
      <c r="L14" s="30"/>
    </row>
    <row r="15" spans="2:15" ht="60" x14ac:dyDescent="0.25">
      <c r="B15" s="100">
        <v>2018</v>
      </c>
      <c r="C15" s="101" t="s">
        <v>123</v>
      </c>
      <c r="D15" s="104">
        <v>1</v>
      </c>
      <c r="E15" s="77">
        <v>40</v>
      </c>
      <c r="F15" s="77">
        <v>12</v>
      </c>
      <c r="G15" s="76">
        <f>IF(E15="","",E15/F15)</f>
        <v>3.3333333333333335</v>
      </c>
      <c r="H15" s="79">
        <f>IF(G15="","",G15/D15)</f>
        <v>3.3333333333333335</v>
      </c>
      <c r="I15" s="85" t="str">
        <f t="shared" si="1"/>
        <v>Satisfactorio</v>
      </c>
      <c r="J15" s="105" t="s">
        <v>129</v>
      </c>
      <c r="K15" s="78"/>
      <c r="L15" s="30"/>
    </row>
    <row r="16" spans="2:15" ht="114" customHeight="1" x14ac:dyDescent="0.25">
      <c r="B16" s="100">
        <v>2019</v>
      </c>
      <c r="C16" s="101" t="s">
        <v>123</v>
      </c>
      <c r="D16" s="104">
        <v>1</v>
      </c>
      <c r="E16" s="77">
        <v>25</v>
      </c>
      <c r="F16" s="77">
        <v>16</v>
      </c>
      <c r="G16" s="76">
        <f>IF(E16="","",E16/F16)</f>
        <v>1.5625</v>
      </c>
      <c r="H16" s="79">
        <f>IF(G16="","",G16/D16)</f>
        <v>1.5625</v>
      </c>
      <c r="I16" s="85" t="str">
        <f t="shared" si="1"/>
        <v>Satisfactorio</v>
      </c>
      <c r="J16" s="105" t="s">
        <v>130</v>
      </c>
      <c r="K16" s="78" t="s">
        <v>131</v>
      </c>
      <c r="L16" s="30"/>
    </row>
    <row r="17" spans="2:12" x14ac:dyDescent="0.25">
      <c r="B17" s="100"/>
      <c r="C17" s="101"/>
      <c r="D17" s="104"/>
      <c r="E17" s="77"/>
      <c r="F17" s="77"/>
      <c r="G17" s="76" t="str">
        <f t="shared" ref="G17:G24" si="2">IF(E17="","",E141/F17)</f>
        <v/>
      </c>
      <c r="H17" s="79" t="str">
        <f t="shared" ref="H17:H24" si="3">IF(G17="","",G17/D17)</f>
        <v/>
      </c>
      <c r="I17" s="85" t="str">
        <f t="shared" si="1"/>
        <v/>
      </c>
      <c r="J17" s="78"/>
      <c r="K17" s="78"/>
      <c r="L17" s="30"/>
    </row>
    <row r="18" spans="2:12" x14ac:dyDescent="0.25">
      <c r="B18" s="100"/>
      <c r="C18" s="103"/>
      <c r="D18" s="104"/>
      <c r="E18" s="77"/>
      <c r="F18" s="77"/>
      <c r="G18" s="76" t="str">
        <f t="shared" si="2"/>
        <v/>
      </c>
      <c r="H18" s="79" t="str">
        <f t="shared" si="3"/>
        <v/>
      </c>
      <c r="I18" s="85" t="str">
        <f t="shared" si="1"/>
        <v/>
      </c>
      <c r="J18" s="78"/>
      <c r="K18" s="78"/>
      <c r="L18" s="30"/>
    </row>
    <row r="19" spans="2:12" x14ac:dyDescent="0.25">
      <c r="B19" s="100"/>
      <c r="C19" s="103"/>
      <c r="D19" s="104"/>
      <c r="E19" s="77"/>
      <c r="F19" s="77"/>
      <c r="G19" s="76" t="str">
        <f t="shared" si="2"/>
        <v/>
      </c>
      <c r="H19" s="79" t="str">
        <f t="shared" si="3"/>
        <v/>
      </c>
      <c r="I19" s="85" t="str">
        <f>IF(H19&lt;$O$9,"Critico",IF(H19&lt;$O$7,"Medio",IF(H19="","","Satisfactorio")))</f>
        <v/>
      </c>
      <c r="J19" s="78"/>
      <c r="K19" s="78"/>
      <c r="L19" s="30"/>
    </row>
    <row r="20" spans="2:12" x14ac:dyDescent="0.25">
      <c r="B20" s="78"/>
      <c r="C20" s="78"/>
      <c r="D20" s="76"/>
      <c r="E20" s="77"/>
      <c r="F20" s="77"/>
      <c r="G20" s="76" t="str">
        <f t="shared" si="2"/>
        <v/>
      </c>
      <c r="H20" s="79" t="str">
        <f t="shared" si="3"/>
        <v/>
      </c>
      <c r="I20" s="85" t="str">
        <f t="shared" si="1"/>
        <v/>
      </c>
      <c r="J20" s="78"/>
      <c r="K20" s="78"/>
      <c r="L20" s="30"/>
    </row>
    <row r="21" spans="2:12" x14ac:dyDescent="0.25">
      <c r="B21" s="78"/>
      <c r="C21" s="78"/>
      <c r="D21" s="76"/>
      <c r="E21" s="77"/>
      <c r="F21" s="77"/>
      <c r="G21" s="76" t="str">
        <f t="shared" si="2"/>
        <v/>
      </c>
      <c r="H21" s="79" t="str">
        <f t="shared" si="3"/>
        <v/>
      </c>
      <c r="I21" s="85" t="str">
        <f t="shared" si="1"/>
        <v/>
      </c>
      <c r="J21" s="78"/>
      <c r="K21" s="78"/>
      <c r="L21" s="30"/>
    </row>
    <row r="22" spans="2:12" x14ac:dyDescent="0.25">
      <c r="B22" s="78"/>
      <c r="C22" s="78"/>
      <c r="D22" s="76"/>
      <c r="E22" s="77"/>
      <c r="F22" s="77"/>
      <c r="G22" s="76" t="str">
        <f t="shared" si="2"/>
        <v/>
      </c>
      <c r="H22" s="79" t="str">
        <f t="shared" si="3"/>
        <v/>
      </c>
      <c r="I22" s="85" t="str">
        <f t="shared" si="1"/>
        <v/>
      </c>
      <c r="J22" s="78"/>
      <c r="K22" s="78"/>
      <c r="L22" s="30"/>
    </row>
    <row r="23" spans="2:12" x14ac:dyDescent="0.25">
      <c r="B23" s="78"/>
      <c r="C23" s="78"/>
      <c r="D23" s="76"/>
      <c r="E23" s="77"/>
      <c r="F23" s="77"/>
      <c r="G23" s="76" t="str">
        <f t="shared" si="2"/>
        <v/>
      </c>
      <c r="H23" s="79" t="str">
        <f t="shared" si="3"/>
        <v/>
      </c>
      <c r="I23" s="85" t="str">
        <f t="shared" si="1"/>
        <v/>
      </c>
      <c r="J23" s="78"/>
      <c r="K23" s="78"/>
      <c r="L23" s="30"/>
    </row>
    <row r="24" spans="2:12" x14ac:dyDescent="0.25">
      <c r="B24" s="78"/>
      <c r="C24" s="78"/>
      <c r="D24" s="76"/>
      <c r="E24" s="77"/>
      <c r="F24" s="77"/>
      <c r="G24" s="76" t="str">
        <f t="shared" si="2"/>
        <v/>
      </c>
      <c r="H24" s="79" t="str">
        <f t="shared" si="3"/>
        <v/>
      </c>
      <c r="I24" s="85" t="str">
        <f t="shared" si="1"/>
        <v/>
      </c>
      <c r="J24" s="78"/>
      <c r="K24" s="78"/>
      <c r="L24" s="30"/>
    </row>
    <row r="25" spans="2:12" x14ac:dyDescent="0.25">
      <c r="C25" s="32"/>
      <c r="D25" s="32"/>
      <c r="E25" s="32"/>
      <c r="F25" s="32"/>
      <c r="G25" s="32"/>
      <c r="H25" s="32"/>
      <c r="I25" s="32"/>
      <c r="J25" s="32"/>
      <c r="K25" s="32"/>
      <c r="L25" s="30"/>
    </row>
    <row r="26" spans="2:12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0"/>
    </row>
    <row r="27" spans="2:12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0"/>
    </row>
    <row r="28" spans="2:12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0"/>
    </row>
    <row r="29" spans="2:12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0"/>
    </row>
    <row r="30" spans="2:12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0"/>
    </row>
    <row r="31" spans="2:12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0"/>
    </row>
    <row r="32" spans="2:12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0"/>
    </row>
    <row r="33" spans="2:12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0"/>
    </row>
    <row r="34" spans="2:12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0"/>
    </row>
    <row r="35" spans="2:12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0"/>
    </row>
    <row r="36" spans="2:12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0"/>
    </row>
    <row r="37" spans="2:12" ht="15" customHeight="1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0"/>
    </row>
    <row r="38" spans="2:12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0"/>
    </row>
    <row r="39" spans="2:12" x14ac:dyDescent="0.25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0"/>
    </row>
    <row r="40" spans="2:12" x14ac:dyDescent="0.25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0"/>
    </row>
    <row r="41" spans="2:12" x14ac:dyDescent="0.2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0"/>
    </row>
    <row r="42" spans="2:12" ht="15" customHeight="1" x14ac:dyDescent="0.25">
      <c r="B42" s="30"/>
      <c r="C42" s="30"/>
      <c r="D42" s="30"/>
      <c r="E42" s="33"/>
      <c r="F42" s="30"/>
      <c r="G42" s="30"/>
      <c r="H42" s="30"/>
      <c r="I42" s="30"/>
      <c r="J42" s="30"/>
      <c r="K42" s="30"/>
      <c r="L42" s="30"/>
    </row>
    <row r="43" spans="2:12" x14ac:dyDescent="0.25">
      <c r="B43" s="30"/>
      <c r="C43" s="30"/>
      <c r="D43" s="30"/>
      <c r="E43" s="34"/>
      <c r="F43" s="30"/>
      <c r="G43" s="30"/>
      <c r="H43" s="30"/>
      <c r="I43" s="30"/>
      <c r="J43" s="30"/>
      <c r="K43" s="30"/>
      <c r="L43" s="30"/>
    </row>
    <row r="44" spans="2:12" x14ac:dyDescent="0.25">
      <c r="B44" s="30"/>
      <c r="C44" s="30"/>
      <c r="D44" s="30"/>
      <c r="E44" s="34"/>
      <c r="F44" s="30"/>
      <c r="G44" s="30"/>
      <c r="H44" s="30"/>
      <c r="I44" s="30"/>
      <c r="J44" s="30"/>
      <c r="K44" s="30"/>
      <c r="L44" s="30"/>
    </row>
    <row r="45" spans="2:12" x14ac:dyDescent="0.25">
      <c r="B45" s="30"/>
      <c r="C45" s="30"/>
      <c r="D45" s="30"/>
      <c r="E45" s="34"/>
      <c r="F45" s="30"/>
      <c r="G45" s="30"/>
      <c r="H45" s="30"/>
      <c r="I45" s="30"/>
      <c r="J45" s="30"/>
      <c r="K45" s="30"/>
      <c r="L45" s="30"/>
    </row>
    <row r="46" spans="2:12" x14ac:dyDescent="0.25">
      <c r="B46" s="30"/>
      <c r="C46" s="30"/>
      <c r="D46" s="30"/>
      <c r="E46" s="34"/>
      <c r="F46" s="30"/>
      <c r="G46" s="30"/>
      <c r="H46" s="30"/>
      <c r="I46" s="30"/>
      <c r="J46" s="30"/>
      <c r="K46" s="30"/>
      <c r="L46" s="30"/>
    </row>
    <row r="47" spans="2:12" x14ac:dyDescent="0.2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</sheetData>
  <mergeCells count="4">
    <mergeCell ref="H12:I12"/>
    <mergeCell ref="B10:D10"/>
    <mergeCell ref="E10:K10"/>
    <mergeCell ref="M6:O6"/>
  </mergeCells>
  <conditionalFormatting sqref="H13:H24">
    <cfRule type="cellIs" dxfId="51" priority="94" stopIfTrue="1" operator="between">
      <formula>0.66</formula>
      <formula>0.79</formula>
    </cfRule>
    <cfRule type="cellIs" dxfId="50" priority="95" stopIfTrue="1" operator="lessThan">
      <formula>0.66</formula>
    </cfRule>
    <cfRule type="cellIs" dxfId="49" priority="96" stopIfTrue="1" operator="between">
      <formula>0.8</formula>
      <formula>1</formula>
    </cfRule>
  </conditionalFormatting>
  <conditionalFormatting sqref="H13:H24">
    <cfRule type="expression" dxfId="48" priority="93">
      <formula>ISERROR(H13)</formula>
    </cfRule>
  </conditionalFormatting>
  <conditionalFormatting sqref="H13:H24">
    <cfRule type="cellIs" dxfId="47" priority="90" stopIfTrue="1" operator="between">
      <formula>0.66</formula>
      <formula>0.79</formula>
    </cfRule>
    <cfRule type="cellIs" dxfId="46" priority="91" stopIfTrue="1" operator="lessThan">
      <formula>0.66</formula>
    </cfRule>
    <cfRule type="cellIs" dxfId="45" priority="92" stopIfTrue="1" operator="greaterThanOrEqual">
      <formula>0.8</formula>
    </cfRule>
  </conditionalFormatting>
  <conditionalFormatting sqref="I13:I24 B13:D13 D15:D16 B14:B18 C14:D14">
    <cfRule type="containsText" dxfId="44" priority="49" operator="containsText" text="Critico">
      <formula>NOT(ISERROR(SEARCH("Critico",B13)))</formula>
    </cfRule>
    <cfRule type="containsText" dxfId="43" priority="50" operator="containsText" text="Satisfactorio">
      <formula>NOT(ISERROR(SEARCH("Satisfactorio",B13)))</formula>
    </cfRule>
    <cfRule type="containsText" dxfId="42" priority="51" operator="containsText" text="Medio">
      <formula>NOT(ISERROR(SEARCH("Medio",B13)))</formula>
    </cfRule>
  </conditionalFormatting>
  <conditionalFormatting sqref="J13:K13 J17:K24 K15:K16">
    <cfRule type="containsText" dxfId="41" priority="37" operator="containsText" text="Critico">
      <formula>NOT(ISERROR(SEARCH("Critico",J13)))</formula>
    </cfRule>
    <cfRule type="containsText" dxfId="40" priority="38" operator="containsText" text="Satisfactorio">
      <formula>NOT(ISERROR(SEARCH("Satisfactorio",J13)))</formula>
    </cfRule>
    <cfRule type="containsText" dxfId="39" priority="39" operator="containsText" text="Medio">
      <formula>NOT(ISERROR(SEARCH("Medio",J13)))</formula>
    </cfRule>
  </conditionalFormatting>
  <conditionalFormatting sqref="B20:D23 C19:D19 D19:D24">
    <cfRule type="containsText" dxfId="38" priority="46" operator="containsText" text="Critico">
      <formula>NOT(ISERROR(SEARCH("Critico",B19)))</formula>
    </cfRule>
    <cfRule type="containsText" dxfId="37" priority="47" operator="containsText" text="Satisfactorio">
      <formula>NOT(ISERROR(SEARCH("Satisfactorio",B19)))</formula>
    </cfRule>
    <cfRule type="containsText" dxfId="36" priority="48" operator="containsText" text="Medio">
      <formula>NOT(ISERROR(SEARCH("Medio",B19)))</formula>
    </cfRule>
  </conditionalFormatting>
  <conditionalFormatting sqref="B24:C24">
    <cfRule type="containsText" dxfId="35" priority="43" operator="containsText" text="Critico">
      <formula>NOT(ISERROR(SEARCH("Critico",B24)))</formula>
    </cfRule>
    <cfRule type="containsText" dxfId="34" priority="44" operator="containsText" text="Satisfactorio">
      <formula>NOT(ISERROR(SEARCH("Satisfactorio",B24)))</formula>
    </cfRule>
    <cfRule type="containsText" dxfId="33" priority="45" operator="containsText" text="Medio">
      <formula>NOT(ISERROR(SEARCH("Medio",B24)))</formula>
    </cfRule>
  </conditionalFormatting>
  <conditionalFormatting sqref="G13:G24">
    <cfRule type="containsText" dxfId="32" priority="40" operator="containsText" text="Critico">
      <formula>NOT(ISERROR(SEARCH("Critico",G13)))</formula>
    </cfRule>
    <cfRule type="containsText" dxfId="31" priority="41" operator="containsText" text="Satisfactorio">
      <formula>NOT(ISERROR(SEARCH("Satisfactorio",G13)))</formula>
    </cfRule>
    <cfRule type="containsText" dxfId="30" priority="42" operator="containsText" text="Medio">
      <formula>NOT(ISERROR(SEARCH("Medio",G13)))</formula>
    </cfRule>
  </conditionalFormatting>
  <conditionalFormatting sqref="C17:C18">
    <cfRule type="containsText" dxfId="29" priority="28" operator="containsText" text="Critico">
      <formula>NOT(ISERROR(SEARCH("Critico",C17)))</formula>
    </cfRule>
    <cfRule type="containsText" dxfId="28" priority="29" operator="containsText" text="Satisfactorio">
      <formula>NOT(ISERROR(SEARCH("Satisfactorio",C17)))</formula>
    </cfRule>
    <cfRule type="containsText" dxfId="27" priority="30" operator="containsText" text="Medio">
      <formula>NOT(ISERROR(SEARCH("Medio",C17)))</formula>
    </cfRule>
  </conditionalFormatting>
  <conditionalFormatting sqref="D17">
    <cfRule type="containsText" dxfId="26" priority="25" operator="containsText" text="Critico">
      <formula>NOT(ISERROR(SEARCH("Critico",D17)))</formula>
    </cfRule>
    <cfRule type="containsText" dxfId="25" priority="26" operator="containsText" text="Satisfactorio">
      <formula>NOT(ISERROR(SEARCH("Satisfactorio",D17)))</formula>
    </cfRule>
    <cfRule type="containsText" dxfId="24" priority="27" operator="containsText" text="Medio">
      <formula>NOT(ISERROR(SEARCH("Medio",D17)))</formula>
    </cfRule>
  </conditionalFormatting>
  <conditionalFormatting sqref="D18">
    <cfRule type="containsText" dxfId="23" priority="22" operator="containsText" text="Critico">
      <formula>NOT(ISERROR(SEARCH("Critico",D18)))</formula>
    </cfRule>
    <cfRule type="containsText" dxfId="22" priority="23" operator="containsText" text="Satisfactorio">
      <formula>NOT(ISERROR(SEARCH("Satisfactorio",D18)))</formula>
    </cfRule>
    <cfRule type="containsText" dxfId="21" priority="24" operator="containsText" text="Medio">
      <formula>NOT(ISERROR(SEARCH("Medio",D18)))</formula>
    </cfRule>
  </conditionalFormatting>
  <conditionalFormatting sqref="B19">
    <cfRule type="containsText" dxfId="20" priority="19" operator="containsText" text="Critico">
      <formula>NOT(ISERROR(SEARCH("Critico",B19)))</formula>
    </cfRule>
    <cfRule type="containsText" dxfId="19" priority="20" operator="containsText" text="Satisfactorio">
      <formula>NOT(ISERROR(SEARCH("Satisfactorio",B19)))</formula>
    </cfRule>
    <cfRule type="containsText" dxfId="18" priority="21" operator="containsText" text="Medio">
      <formula>NOT(ISERROR(SEARCH("Medio",B19)))</formula>
    </cfRule>
  </conditionalFormatting>
  <conditionalFormatting sqref="C15">
    <cfRule type="containsText" dxfId="17" priority="16" operator="containsText" text="Critico">
      <formula>NOT(ISERROR(SEARCH("Critico",C15)))</formula>
    </cfRule>
    <cfRule type="containsText" dxfId="16" priority="17" operator="containsText" text="Satisfactorio">
      <formula>NOT(ISERROR(SEARCH("Satisfactorio",C15)))</formula>
    </cfRule>
    <cfRule type="containsText" dxfId="15" priority="18" operator="containsText" text="Medio">
      <formula>NOT(ISERROR(SEARCH("Medio",C15)))</formula>
    </cfRule>
  </conditionalFormatting>
  <conditionalFormatting sqref="C16">
    <cfRule type="containsText" dxfId="14" priority="13" operator="containsText" text="Critico">
      <formula>NOT(ISERROR(SEARCH("Critico",C16)))</formula>
    </cfRule>
    <cfRule type="containsText" dxfId="13" priority="14" operator="containsText" text="Satisfactorio">
      <formula>NOT(ISERROR(SEARCH("Satisfactorio",C16)))</formula>
    </cfRule>
    <cfRule type="containsText" dxfId="12" priority="15" operator="containsText" text="Medio">
      <formula>NOT(ISERROR(SEARCH("Medio",C16)))</formula>
    </cfRule>
  </conditionalFormatting>
  <conditionalFormatting sqref="J14">
    <cfRule type="containsText" dxfId="11" priority="10" operator="containsText" text="Critico">
      <formula>NOT(ISERROR(SEARCH("Critico",J14)))</formula>
    </cfRule>
    <cfRule type="containsText" dxfId="10" priority="11" operator="containsText" text="Satisfactorio">
      <formula>NOT(ISERROR(SEARCH("Satisfactorio",J14)))</formula>
    </cfRule>
    <cfRule type="containsText" dxfId="9" priority="12" operator="containsText" text="Medio">
      <formula>NOT(ISERROR(SEARCH("Medio",J14)))</formula>
    </cfRule>
  </conditionalFormatting>
  <conditionalFormatting sqref="K14">
    <cfRule type="containsText" dxfId="8" priority="7" operator="containsText" text="Critico">
      <formula>NOT(ISERROR(SEARCH("Critico",K14)))</formula>
    </cfRule>
    <cfRule type="containsText" dxfId="7" priority="8" operator="containsText" text="Satisfactorio">
      <formula>NOT(ISERROR(SEARCH("Satisfactorio",K14)))</formula>
    </cfRule>
    <cfRule type="containsText" dxfId="6" priority="9" operator="containsText" text="Medio">
      <formula>NOT(ISERROR(SEARCH("Medio",K14)))</formula>
    </cfRule>
  </conditionalFormatting>
  <conditionalFormatting sqref="J15">
    <cfRule type="containsText" dxfId="5" priority="4" operator="containsText" text="Critico">
      <formula>NOT(ISERROR(SEARCH("Critico",J15)))</formula>
    </cfRule>
    <cfRule type="containsText" dxfId="4" priority="5" operator="containsText" text="Satisfactorio">
      <formula>NOT(ISERROR(SEARCH("Satisfactorio",J15)))</formula>
    </cfRule>
    <cfRule type="containsText" dxfId="3" priority="6" operator="containsText" text="Medio">
      <formula>NOT(ISERROR(SEARCH("Medio",J15)))</formula>
    </cfRule>
  </conditionalFormatting>
  <conditionalFormatting sqref="J16">
    <cfRule type="containsText" dxfId="2" priority="1" operator="containsText" text="Critico">
      <formula>NOT(ISERROR(SEARCH("Critico",J16)))</formula>
    </cfRule>
    <cfRule type="containsText" dxfId="1" priority="2" operator="containsText" text="Satisfactorio">
      <formula>NOT(ISERROR(SEARCH("Satisfactorio",J16)))</formula>
    </cfRule>
    <cfRule type="containsText" dxfId="0" priority="3" operator="containsText" text="Medio">
      <formula>NOT(ISERROR(SEARCH("Medio",J16)))</formula>
    </cfRule>
  </conditionalFormatting>
  <pageMargins left="0.51181102362204722" right="0.23622047244094491" top="0.43307086614173229" bottom="0.23622047244094491" header="0.31496062992125984" footer="0.31496062992125984"/>
  <pageSetup scale="59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Alcalde.&amp;RPágina &amp;P de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Ficha Técnica Formulación</vt:lpstr>
      <vt:lpstr>Ficha T Seguimiento TyS</vt:lpstr>
      <vt:lpstr>Ficha T Seguimiento</vt:lpstr>
      <vt:lpstr>'Ficha Técnica Formulación'!Área_de_impresión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Alejandra Muñoz</dc:creator>
  <cp:lastModifiedBy>user219</cp:lastModifiedBy>
  <cp:lastPrinted>2018-10-02T21:35:29Z</cp:lastPrinted>
  <dcterms:created xsi:type="dcterms:W3CDTF">2017-09-28T15:09:54Z</dcterms:created>
  <dcterms:modified xsi:type="dcterms:W3CDTF">2019-11-28T00:45:32Z</dcterms:modified>
</cp:coreProperties>
</file>