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19440" windowHeight="7530" activeTab="1"/>
  </bookViews>
  <sheets>
    <sheet name="Ficha Técnica Formulación" sheetId="1" r:id="rId1"/>
    <sheet name="Ficha T Seguimiento" sheetId="3" r:id="rId2"/>
    <sheet name="Ficha T Seguimiento (2)" sheetId="5" state="hidden" r:id="rId3"/>
    <sheet name="Hoja1" sheetId="4" r:id="rId4"/>
  </sheets>
  <definedNames>
    <definedName name="_xlnm.Print_Area" localSheetId="0">'Ficha Técnica Formulación'!$B$2:$M$56</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2" i="3" l="1"/>
  <c r="I20" i="3" l="1"/>
  <c r="I21" i="3"/>
  <c r="G16" i="3" l="1"/>
  <c r="H16" i="3" s="1"/>
  <c r="G17" i="3"/>
  <c r="H17" i="3" s="1"/>
  <c r="I17" i="3" s="1"/>
  <c r="G18" i="3"/>
  <c r="H18" i="3" s="1"/>
  <c r="I18" i="3" s="1"/>
  <c r="G19" i="3"/>
  <c r="H19" i="3" s="1"/>
  <c r="I19" i="3" s="1"/>
  <c r="G20" i="3"/>
  <c r="H20" i="3" s="1"/>
  <c r="G21" i="3"/>
  <c r="H21" i="3" s="1"/>
  <c r="G22" i="3"/>
  <c r="H22" i="3" s="1"/>
  <c r="G23" i="3"/>
  <c r="H23" i="3" s="1"/>
  <c r="G24" i="3"/>
  <c r="H24" i="3" s="1"/>
  <c r="M18" i="5"/>
  <c r="M17" i="5"/>
  <c r="K60" i="1"/>
  <c r="H24" i="5" l="1"/>
  <c r="H16" i="5"/>
  <c r="I16" i="5" s="1"/>
  <c r="H17" i="5"/>
  <c r="I17" i="5" s="1"/>
  <c r="H18" i="5"/>
  <c r="I18" i="5" s="1"/>
  <c r="H19" i="5"/>
  <c r="I19" i="5" s="1"/>
  <c r="H20" i="5"/>
  <c r="I20" i="5" s="1"/>
  <c r="H21" i="5"/>
  <c r="I21" i="5" s="1"/>
  <c r="H22" i="5"/>
  <c r="I22" i="5" s="1"/>
  <c r="H23" i="5"/>
  <c r="I23" i="5" s="1"/>
  <c r="H13" i="5"/>
  <c r="H15" i="5"/>
  <c r="I15" i="5" s="1"/>
  <c r="H14" i="5"/>
  <c r="I14" i="5" s="1"/>
  <c r="G14" i="5"/>
  <c r="G13" i="5"/>
  <c r="G24" i="5"/>
  <c r="G23" i="5"/>
  <c r="G22" i="5"/>
  <c r="G21" i="5"/>
  <c r="G20" i="5"/>
  <c r="G19" i="5"/>
  <c r="G18" i="5"/>
  <c r="G17" i="5"/>
  <c r="G16" i="5"/>
  <c r="G15" i="5"/>
  <c r="E10" i="5"/>
  <c r="I24" i="5" l="1"/>
  <c r="I13" i="5"/>
  <c r="C3" i="4" l="1"/>
  <c r="C2" i="4"/>
  <c r="I16" i="3" l="1"/>
  <c r="E10" i="3"/>
  <c r="H13" i="3" l="1"/>
</calcChain>
</file>

<file path=xl/comments1.xml><?xml version="1.0" encoding="utf-8"?>
<comments xmlns="http://schemas.openxmlformats.org/spreadsheetml/2006/main">
  <authors>
    <author>Leidy Lorena Torres Ramirez</author>
    <author>Leidy torres</author>
    <author>Jessica Alejandra Muñoz</author>
    <author>Aguirre, Millan Diana Marcela</author>
  </authors>
  <commentList>
    <comment ref="B14" authorId="0">
      <text>
        <r>
          <rPr>
            <sz val="9"/>
            <color indexed="81"/>
            <rFont val="Tahoma"/>
            <family val="2"/>
          </rPr>
          <t>se refiere al contexto de medición, es decir, bajo que enfoque está dado el indicador que se está registrando; por lo cual, seleccione con una “X”, en:</t>
        </r>
      </text>
    </comment>
    <comment ref="F14" authorId="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text>
        <r>
          <rPr>
            <sz val="9"/>
            <color indexed="81"/>
            <rFont val="Tahoma"/>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text>
        <r>
          <rPr>
            <sz val="9"/>
            <color indexed="81"/>
            <rFont val="Tahoma"/>
            <family val="2"/>
          </rPr>
          <t>si el indicador corresponde a un indicador de producto o resultado del Plan de Desarrollo vigente.</t>
        </r>
      </text>
    </comment>
    <comment ref="F16" authorId="0">
      <text>
        <r>
          <rPr>
            <sz val="9"/>
            <color indexed="81"/>
            <rFont val="Tahoma"/>
            <family val="2"/>
          </rPr>
          <t xml:space="preserve">si el indicador expresa el logro de los objetivos, metas y resultados de un proceso, plan, programa, proyecto o política. (DANE)
</t>
        </r>
      </text>
    </comment>
    <comment ref="B17" authorId="0">
      <text>
        <r>
          <rPr>
            <sz val="9"/>
            <color indexed="81"/>
            <rFont val="Tahoma"/>
            <family val="2"/>
          </rPr>
          <t>si el indicador corresponde a la medición de un Proceso determinado en el Modelo de Operación por Procesos - MOP de la Entidad.</t>
        </r>
      </text>
    </comment>
    <comment ref="F17" authorId="0">
      <text>
        <r>
          <rPr>
            <sz val="9"/>
            <color indexed="81"/>
            <rFont val="Tahoma"/>
            <family val="2"/>
          </rPr>
          <t>si el indicador permite establecer la relación de productividad en el uso de los recursos. (DANE)</t>
        </r>
      </text>
    </comment>
    <comment ref="B18" authorId="0">
      <text>
        <r>
          <rPr>
            <sz val="9"/>
            <color indexed="81"/>
            <rFont val="Tahoma"/>
            <family val="2"/>
          </rPr>
          <t>si el indicador corresponde a la medición de un trámite o un servicio priorizado por la entidad.</t>
        </r>
      </text>
    </comment>
    <comment ref="F18" authorId="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text>
        <r>
          <rPr>
            <sz val="9"/>
            <color indexed="81"/>
            <rFont val="Tahoma"/>
            <family val="2"/>
          </rPr>
          <t>Diligenciar otra  clasificación para el indicador, por ejemplo:indicadores de gestión, estatégicos, tácticos, insumos, productos y resultado.</t>
        </r>
      </text>
    </comment>
    <comment ref="B21" authorId="0">
      <text>
        <r>
          <rPr>
            <sz val="9"/>
            <color indexed="81"/>
            <rFont val="Tahoma"/>
            <family val="2"/>
          </rPr>
          <t>pretende identificar a mayor detalle el contexto donde se realiza la medición del indicador; diligencie en el campo:</t>
        </r>
      </text>
    </comment>
    <comment ref="B23" authorId="1">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text>
        <r>
          <rPr>
            <sz val="9"/>
            <color indexed="81"/>
            <rFont val="Tahoma"/>
            <family val="2"/>
          </rPr>
          <t>Se diligencia la expresión verbal, precisa y concreta que identifica el indicador.</t>
        </r>
      </text>
    </comment>
    <comment ref="B38" authorId="2">
      <text>
        <r>
          <rPr>
            <sz val="9"/>
            <color indexed="81"/>
            <rFont val="Tahoma"/>
            <family val="2"/>
          </rPr>
          <t xml:space="preserve">Se especifican el término abreviado que representa el nombre del indicador. De ser complejo o no ser posible, se diligencia no aplica. </t>
        </r>
      </text>
    </comment>
    <comment ref="B39" authorId="2">
      <text>
        <r>
          <rPr>
            <sz val="9"/>
            <color indexed="81"/>
            <rFont val="Tahoma"/>
            <family val="2"/>
          </rPr>
          <t xml:space="preserve">Se diligencia la explicación conceptual de cada uno de los términos utilizados en el indicador. </t>
        </r>
      </text>
    </comment>
    <comment ref="B40" authorId="2">
      <text>
        <r>
          <rPr>
            <sz val="9"/>
            <color indexed="81"/>
            <rFont val="Tahoma"/>
            <family val="2"/>
          </rPr>
          <t>Se diligencia el propósito que se persigue con la medición del indicador, es decir, la finalidad e importancia del indicador.</t>
        </r>
      </text>
    </comment>
    <comment ref="B41" authorId="2">
      <text>
        <r>
          <rPr>
            <sz val="9"/>
            <color indexed="81"/>
            <rFont val="Tahoma"/>
            <family val="2"/>
          </rPr>
          <t xml:space="preserve">Se registra una explicación técnica sobre los pasos que se deben realizar para la obtención de los datos y del cálculo del indicador.
</t>
        </r>
      </text>
    </comment>
    <comment ref="B42" authorId="2">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text>
        <r>
          <rPr>
            <sz val="9"/>
            <color indexed="81"/>
            <rFont val="Tahoma"/>
            <family val="2"/>
          </rPr>
          <t>se diligencia el parámetro de referencia para la medición, de acuerdo con la(s) variable(s) establecidas, ejemplo: porcentaje, número, kilo, grados, etc.</t>
        </r>
      </text>
    </comment>
    <comment ref="B44" authorId="2">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text>
        <r>
          <rPr>
            <sz val="9"/>
            <color indexed="81"/>
            <rFont val="Tahoma"/>
            <family val="2"/>
          </rPr>
          <t xml:space="preserve">Diligenciar la descripción de cada variable de la fórmula. Se especifica claramente cada una de las variables con su respectiva sigla. </t>
        </r>
      </text>
    </comment>
    <comment ref="C46" authorId="3">
      <text>
        <r>
          <rPr>
            <b/>
            <sz val="9"/>
            <color indexed="81"/>
            <rFont val="Tahoma"/>
            <family val="2"/>
          </rPr>
          <t>Aguirre, Millan Diana Marcela:</t>
        </r>
        <r>
          <rPr>
            <sz val="9"/>
            <color indexed="81"/>
            <rFont val="Tahoma"/>
            <family val="2"/>
          </rPr>
          <t xml:space="preserve">
que se quiere decir con este X100</t>
        </r>
      </text>
    </comment>
    <comment ref="B47" authorId="2">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8" authorId="2">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49" authorId="2">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0" authorId="2">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1" authorId="2">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2" authorId="2">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3" authorId="2">
      <text>
        <r>
          <rPr>
            <sz val="9"/>
            <color indexed="81"/>
            <rFont val="Tahoma"/>
            <family val="2"/>
          </rPr>
          <t>Se diligencia el organismo  encargado de la elaboración del indicador.</t>
        </r>
      </text>
    </comment>
    <comment ref="B54" authorId="2">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5" authorId="2">
      <text>
        <r>
          <rPr>
            <sz val="9"/>
            <color indexed="81"/>
            <rFont val="Tahoma"/>
            <family val="2"/>
          </rPr>
          <t>Se diligencia la fecha en que formula el indicador.</t>
        </r>
      </text>
    </comment>
    <comment ref="H55" authorId="2">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<sst xmlns="http://schemas.openxmlformats.org/spreadsheetml/2006/main" count="183" uniqueCount="118">
  <si>
    <t xml:space="preserve">1. IDENTIFICACIÓN </t>
  </si>
  <si>
    <t>Indicador asociado a:</t>
  </si>
  <si>
    <t>Código del Indicador</t>
  </si>
  <si>
    <t>Plan de desarrollo</t>
  </si>
  <si>
    <t>Procesos</t>
  </si>
  <si>
    <t>Trámites y servicios</t>
  </si>
  <si>
    <t xml:space="preserve">Descripción </t>
  </si>
  <si>
    <t>Nombre y vigencia :</t>
  </si>
  <si>
    <t>Eje:</t>
  </si>
  <si>
    <t xml:space="preserve">Componente: </t>
  </si>
  <si>
    <t>Programa:</t>
  </si>
  <si>
    <t>Macroproceso:</t>
  </si>
  <si>
    <t>Proceso:</t>
  </si>
  <si>
    <t>Subproceso:</t>
  </si>
  <si>
    <t>Procedimiento (Código):</t>
  </si>
  <si>
    <t>Nombre del Tramite o Servicio:</t>
  </si>
  <si>
    <t>Tiempo máximo de respuesta legal:</t>
  </si>
  <si>
    <t>Normatividad que regula el tiempo de respuesta:</t>
  </si>
  <si>
    <t>2. METADATO DEL INDICADOR</t>
  </si>
  <si>
    <t>Componente</t>
  </si>
  <si>
    <t>Descripción</t>
  </si>
  <si>
    <t>Nombre del Indicador</t>
  </si>
  <si>
    <t>Sigla o abreviatura*</t>
  </si>
  <si>
    <t>Objetivo del Indicador</t>
  </si>
  <si>
    <t>Método de Medición</t>
  </si>
  <si>
    <t>Rangos de Cumplimiento</t>
  </si>
  <si>
    <t>Unidad de Medida</t>
  </si>
  <si>
    <t>Formula</t>
  </si>
  <si>
    <t>Definición de Variables de la Formula</t>
  </si>
  <si>
    <t>Valores de Referencia*</t>
  </si>
  <si>
    <t>Desagregación temática*</t>
  </si>
  <si>
    <t>Desagregación geográfica*</t>
  </si>
  <si>
    <t xml:space="preserve">Línea de Base </t>
  </si>
  <si>
    <t>Fuente de los Datos</t>
  </si>
  <si>
    <t xml:space="preserve">Responsable </t>
  </si>
  <si>
    <t>Observaciones</t>
  </si>
  <si>
    <t>Fecha de elaboración de la Ficha  Técnica</t>
  </si>
  <si>
    <t>Fecha de actualización de la Ficha  Técnica</t>
  </si>
  <si>
    <t>* Si aplica</t>
  </si>
  <si>
    <t>Otro ¿cual?</t>
  </si>
  <si>
    <t>Otro ¿Cuál?</t>
  </si>
  <si>
    <t>Eficiencia</t>
  </si>
  <si>
    <t>Eficacia</t>
  </si>
  <si>
    <t>Efectividad</t>
  </si>
  <si>
    <t>Vigencia 
(Año del seguiminto)</t>
  </si>
  <si>
    <t>Análisis y Observaciones</t>
  </si>
  <si>
    <t>% de Cumplimiento de la meta</t>
  </si>
  <si>
    <t>Tipo de Indicador</t>
  </si>
  <si>
    <t>Meta según Periodicidad de medición</t>
  </si>
  <si>
    <t>Resultado del Indicador</t>
  </si>
  <si>
    <t>Mejora</t>
  </si>
  <si>
    <t>Periodicidad de  medición (Mes/trimestre/Semestre/Anual)</t>
  </si>
  <si>
    <t>Plan de Desarrollo Municipal</t>
  </si>
  <si>
    <t>Modelo de operación por procesos</t>
  </si>
  <si>
    <t>Tramites y Servicios</t>
  </si>
  <si>
    <t>Otro</t>
  </si>
  <si>
    <t>% Cumplimiento</t>
  </si>
  <si>
    <t xml:space="preserve">entre </t>
  </si>
  <si>
    <t>Definiciones y conceptos</t>
  </si>
  <si>
    <t>Nombre del indicador</t>
  </si>
  <si>
    <t>Periodicidad de  medición (Mes/Trimestre/Semestre/Año)</t>
  </si>
  <si>
    <t>x</t>
  </si>
  <si>
    <t xml:space="preserve">Porcentaje  </t>
  </si>
  <si>
    <t>MMCS03.02.03.18.P08</t>
  </si>
  <si>
    <t>Secretaría de Seguridad y Justicia/proceso control y mantenimiento del orden público/subproceso control a construcciones</t>
  </si>
  <si>
    <t>2.2 Ordenamiento Territorial e integración regional</t>
  </si>
  <si>
    <t>2.2.1 Planificación y control del territorio</t>
  </si>
  <si>
    <t>2 Cali amable y sostenible</t>
  </si>
  <si>
    <t>Cali progresa contigo 2016-2019</t>
  </si>
  <si>
    <t>Curaduria Urbana, Planeación Municipal</t>
  </si>
  <si>
    <t>enero</t>
  </si>
  <si>
    <t>febrero</t>
  </si>
  <si>
    <t>marzo</t>
  </si>
  <si>
    <t>abril</t>
  </si>
  <si>
    <t>mayo</t>
  </si>
  <si>
    <t>junio</t>
  </si>
  <si>
    <t>julio</t>
  </si>
  <si>
    <t>agosto</t>
  </si>
  <si>
    <t>septiembre</t>
  </si>
  <si>
    <t>octubre</t>
  </si>
  <si>
    <t>noviembre</t>
  </si>
  <si>
    <t>diciembre</t>
  </si>
  <si>
    <t>V1/V2*100</t>
  </si>
  <si>
    <t>satisfactorio</t>
  </si>
  <si>
    <t>medio</t>
  </si>
  <si>
    <t>critico</t>
  </si>
  <si>
    <t>No aplica</t>
  </si>
  <si>
    <t>Mensual</t>
  </si>
  <si>
    <t>MMCS03 Convivencia y Seguridad</t>
  </si>
  <si>
    <t>MMCS03.02 Control y Mantenimiento del Orden Publico</t>
  </si>
  <si>
    <t>MMCS03.02.03 Control a construcciones</t>
  </si>
  <si>
    <t>Dependencia encargada control a construcciones</t>
  </si>
  <si>
    <t>X</t>
  </si>
  <si>
    <t>N/A</t>
  </si>
  <si>
    <t>Mes</t>
  </si>
  <si>
    <t>Se cumplio con la meta</t>
  </si>
  <si>
    <t>Medio</t>
  </si>
  <si>
    <t>MMCS03.02.18.FT05</t>
  </si>
  <si>
    <t xml:space="preserve">&lt; </t>
  </si>
  <si>
    <t>&gt;</t>
  </si>
  <si>
    <t>critico&gt; 70%, medio entre 50% y 70%, satisfactorio&lt;50%</t>
  </si>
  <si>
    <t>-</t>
  </si>
  <si>
    <t>Porcentaje de proyectos urbanisticos con infracciones determinadas</t>
  </si>
  <si>
    <t>Proyecto de urbanización es un documento técnico de planeamiento urbanístico, que no es otra cosa que el proyecto ejecutivo de las obras de urbanización de una calle, plaza, polígono (urbanismo), sector (urbanismo), barrio etc.
Licencias urbanísticas: Es el acto administrativo de carácter particular y concreto, expedido por el curador urbano o la autoridad municipal o distrital competente, por medio del cual se autoriza específicamente a adelantar obras de urbanización y parcelación de predios, de construcción, ampliación, modificación, adecuación, reforzamiento estructural, restauración, reconstrucción, cerramiento y demolición de edificaciones, de intervención y ocupación del espacio público, y realizar el loteo o subdivisión de predios.
Control Posterior: es el examen especial que verificará, estudiará y evaluará las actividades de la obra en construcción  y de medio ambiente con posterioridad a su ejecución, para formular el correspondiente informe.</t>
  </si>
  <si>
    <t xml:space="preserve">Mide el porcentaje de proyectyos urnabisticos controlados que presentan infracciones </t>
  </si>
  <si>
    <t>Conteo de número de Proyectos urbanisticos  controladas las cuales presentan infracciones según los informes de visita entregados por los profesionales</t>
  </si>
  <si>
    <t>V1 = Número de proyectos urbanisticos que presentan infracciones</t>
  </si>
  <si>
    <t>V2 = Número de proyectos  urbanísticos controlados</t>
  </si>
  <si>
    <t>33 % mensual, tomado del promedio del año 2018</t>
  </si>
  <si>
    <t xml:space="preserve"> </t>
  </si>
  <si>
    <t xml:space="preserve">Se cumplio la meta  porque de 198 proyectos solo 38 tenian infracciones que es el 19%, siendo la meta no exceder el 33% </t>
  </si>
  <si>
    <t>Se cumplio la meta  porque de 122 proyectos solo 11 tenian infracciones que es el 9%, siendo la meta no exceder el 33%.</t>
  </si>
  <si>
    <t>Se sobrepasó la meta , pero el porcentaje no representa un indicador grave ya que el 41% no es riesgoso para el proceso</t>
  </si>
  <si>
    <t>Se cumplio la meta  porque de 163 proyectos solo 34 tenian infracciones que es el 21%, siendo la meta no exceder el 33%.</t>
  </si>
  <si>
    <t>El lider del subproceso informa que no hay datos a la fecha ya que los profesionales entregan la informacion mes vencido y que no va a proyectar informacion.</t>
  </si>
  <si>
    <t>Se cumplio la meta  porque de 230 proyectos solo 35 tenian infracciones que es el 15%, siendo la meta no exceder el 33%.</t>
  </si>
  <si>
    <t>Se cumplio la meta  porque de los 172 proyectos visitados solo 54 tenian infracciones que es el 31%, siendo la meta no exceder el 33%.</t>
  </si>
  <si>
    <t>No se debe solicitar informacion proyectada de indicadores ya que esta puede no corresponder a la realidad, se debe trabajar con la informacion enviada.</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</si>
</sst>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 &quot;€&quot;_-;\-* #,##0.00\ &quot;€&quot;_-;_-* &quot;-&quot;??\ &quot;€&quot;_-;_-@_-"/>
    <numFmt numFmtId="165" formatCode="_-* #,##0.00_-;\-* #,##0.00_-;_-* &quot;-&quot;??_-;_-@_-"/>
    <numFmt numFmtId="166" formatCode="0.0"/>
  </numFmts>
  <fonts count="24" x14ac:knownFonts="1">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b/>
      <sz val="11"/>
      <color theme="1"/>
      <name val="Arial"/>
      <family val="2"/>
    </font>
    <font>
      <sz val="11"/>
      <name val="Arial"/>
      <family val="2"/>
    </font>
    <font>
      <b/>
      <sz val="12"/>
      <color theme="1"/>
      <name val="Calibri"/>
      <family val="2"/>
      <scheme val="minor"/>
    </font>
    <font>
      <sz val="9"/>
      <color indexed="81"/>
      <name val="Tahoma"/>
      <family val="2"/>
    </font>
    <font>
      <b/>
      <sz val="9"/>
      <color indexed="81"/>
      <name val="Tahoma"/>
      <family val="2"/>
    </font>
    <font>
      <sz val="11"/>
      <color theme="1"/>
      <name val="Calibri"/>
      <family val="2"/>
      <scheme val="minor"/>
    </font>
    <font>
      <b/>
      <sz val="12"/>
      <color theme="0"/>
      <name val="Arial"/>
      <family val="2"/>
    </font>
    <font>
      <b/>
      <sz val="14"/>
      <color theme="1"/>
      <name val="Arial"/>
      <family val="2"/>
    </font>
    <font>
      <sz val="11"/>
      <color indexed="8"/>
      <name val="Calibri"/>
      <family val="2"/>
    </font>
    <font>
      <b/>
      <sz val="9"/>
      <name val="Arial"/>
      <family val="2"/>
    </font>
    <font>
      <sz val="10"/>
      <color indexed="8"/>
      <name val="Tahoma"/>
      <family val="2"/>
    </font>
    <font>
      <sz val="10"/>
      <name val="Arial"/>
      <family val="2"/>
    </font>
    <font>
      <sz val="10"/>
      <color theme="1"/>
      <name val="Tahoma"/>
      <family val="2"/>
    </font>
    <font>
      <sz val="11"/>
      <color rgb="FFFF0000"/>
      <name val="Calibri"/>
      <family val="2"/>
      <scheme val="minor"/>
    </font>
    <font>
      <b/>
      <sz val="9"/>
      <color rgb="FFFF0000"/>
      <name val="Arial"/>
      <family val="2"/>
    </font>
    <font>
      <sz val="11"/>
      <color rgb="FFFF0000"/>
      <name val="Arial"/>
      <family val="2"/>
    </font>
    <font>
      <b/>
      <sz val="11"/>
      <color theme="1"/>
      <name val="Calibri"/>
      <family val="2"/>
      <scheme val="minor"/>
    </font>
    <font>
      <sz val="11"/>
      <color theme="0"/>
      <name val="Arial"/>
      <family val="2"/>
    </font>
  </fonts>
  <fills count="13">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style="hair">
        <color indexed="64"/>
      </right>
      <top style="thin">
        <color indexed="64"/>
      </top>
      <bottom/>
      <diagonal/>
    </border>
    <border>
      <left style="hair">
        <color indexed="64"/>
      </left>
      <right style="hair">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12">
    <xf numFmtId="0" fontId="0" fillId="0" borderId="0"/>
    <xf numFmtId="9" fontId="11" fillId="0" borderId="0" applyFont="0" applyFill="0" applyBorder="0" applyAlignment="0" applyProtection="0"/>
    <xf numFmtId="0" fontId="14" fillId="0" borderId="0"/>
    <xf numFmtId="165" fontId="11" fillId="0" borderId="0" applyFont="0" applyFill="0" applyBorder="0" applyAlignment="0" applyProtection="0"/>
    <xf numFmtId="164" fontId="16" fillId="0" borderId="0" applyFont="0" applyFill="0" applyBorder="0" applyAlignment="0" applyProtection="0"/>
    <xf numFmtId="0" fontId="17" fillId="0" borderId="0"/>
    <xf numFmtId="0" fontId="11" fillId="0" borderId="0"/>
    <xf numFmtId="0" fontId="18" fillId="0" borderId="0"/>
    <xf numFmtId="0" fontId="17" fillId="0" borderId="0"/>
    <xf numFmtId="9" fontId="14" fillId="0" borderId="0" applyFont="0" applyFill="0" applyBorder="0" applyAlignment="0" applyProtection="0"/>
    <xf numFmtId="9" fontId="14" fillId="0" borderId="0" applyFill="0" applyBorder="0" applyAlignment="0" applyProtection="0"/>
    <xf numFmtId="9" fontId="16" fillId="0" borderId="0" applyFont="0" applyFill="0" applyBorder="0" applyAlignment="0" applyProtection="0"/>
  </cellStyleXfs>
  <cellXfs count="154">
    <xf numFmtId="0" fontId="0" fillId="0" borderId="0" xfId="0"/>
    <xf numFmtId="0" fontId="0" fillId="0" borderId="0" xfId="0"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2" xfId="0" applyBorder="1" applyAlignment="1">
      <alignment vertical="center"/>
    </xf>
    <xf numFmtId="0" fontId="1" fillId="2" borderId="3" xfId="0" applyFont="1" applyFill="1" applyBorder="1" applyAlignment="1">
      <alignment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5" xfId="0" applyFont="1" applyFill="1" applyBorder="1" applyAlignment="1">
      <alignment horizontal="center" vertical="center"/>
    </xf>
    <xf numFmtId="0" fontId="1" fillId="2" borderId="0" xfId="0" applyFont="1" applyFill="1" applyBorder="1" applyAlignment="1">
      <alignment vertical="center"/>
    </xf>
    <xf numFmtId="0" fontId="1" fillId="2" borderId="5" xfId="0" applyFont="1" applyFill="1" applyBorder="1" applyAlignment="1">
      <alignment vertical="center"/>
    </xf>
    <xf numFmtId="0" fontId="1" fillId="5" borderId="14" xfId="0" applyFont="1" applyFill="1" applyBorder="1" applyAlignment="1">
      <alignment horizontal="left" vertical="center"/>
    </xf>
    <xf numFmtId="0" fontId="1" fillId="2" borderId="15" xfId="0" applyFont="1" applyFill="1" applyBorder="1" applyAlignment="1" applyProtection="1">
      <alignment horizontal="center" vertical="center"/>
      <protection locked="0"/>
    </xf>
    <xf numFmtId="0" fontId="0" fillId="0" borderId="0" xfId="0" applyBorder="1" applyAlignment="1">
      <alignment vertical="center"/>
    </xf>
    <xf numFmtId="0" fontId="1" fillId="2" borderId="0" xfId="0" applyFont="1" applyFill="1" applyBorder="1" applyAlignment="1" applyProtection="1">
      <alignment vertical="center"/>
      <protection locked="0"/>
    </xf>
    <xf numFmtId="0" fontId="0" fillId="2" borderId="0" xfId="0" applyFill="1" applyBorder="1" applyAlignment="1">
      <alignment vertical="center"/>
    </xf>
    <xf numFmtId="0" fontId="0" fillId="0" borderId="4" xfId="0" applyBorder="1" applyAlignment="1">
      <alignment vertical="center"/>
    </xf>
    <xf numFmtId="0" fontId="1" fillId="2" borderId="0" xfId="0" applyFont="1" applyFill="1" applyBorder="1" applyAlignment="1" applyProtection="1">
      <alignment horizontal="center" vertical="center"/>
      <protection locked="0"/>
    </xf>
    <xf numFmtId="0" fontId="5" fillId="5" borderId="14" xfId="0" applyFont="1" applyFill="1" applyBorder="1" applyAlignment="1">
      <alignment horizontal="left" vertical="center"/>
    </xf>
    <xf numFmtId="0" fontId="0" fillId="0" borderId="0" xfId="0" applyAlignment="1">
      <alignment horizontal="left" vertical="center"/>
    </xf>
    <xf numFmtId="0" fontId="6" fillId="6" borderId="14" xfId="0" applyFont="1" applyFill="1" applyBorder="1" applyAlignment="1" applyProtection="1">
      <alignment horizontal="center" vertical="center"/>
      <protection locked="0"/>
    </xf>
    <xf numFmtId="0" fontId="6" fillId="5" borderId="14" xfId="0" applyFont="1" applyFill="1" applyBorder="1" applyAlignment="1">
      <alignment vertical="center"/>
    </xf>
    <xf numFmtId="0" fontId="5" fillId="5" borderId="14" xfId="0" applyFont="1" applyFill="1" applyBorder="1" applyAlignment="1">
      <alignment vertical="center"/>
    </xf>
    <xf numFmtId="0" fontId="6" fillId="5" borderId="14" xfId="0" applyFont="1" applyFill="1" applyBorder="1" applyAlignment="1" applyProtection="1">
      <alignment horizontal="left" vertical="center" wrapText="1"/>
    </xf>
    <xf numFmtId="0" fontId="6" fillId="5" borderId="14" xfId="0" applyFont="1" applyFill="1" applyBorder="1" applyAlignment="1" applyProtection="1">
      <alignment vertical="center" wrapText="1"/>
    </xf>
    <xf numFmtId="0" fontId="6" fillId="5" borderId="26" xfId="0" applyFont="1" applyFill="1" applyBorder="1" applyAlignment="1" applyProtection="1">
      <alignment vertical="center" wrapText="1"/>
    </xf>
    <xf numFmtId="0" fontId="6" fillId="5" borderId="32" xfId="0" applyFont="1" applyFill="1" applyBorder="1" applyAlignment="1" applyProtection="1">
      <alignment vertical="center" wrapText="1"/>
    </xf>
    <xf numFmtId="0" fontId="1" fillId="5" borderId="15" xfId="0" applyFont="1" applyFill="1" applyBorder="1" applyAlignment="1">
      <alignment horizontal="left" vertical="center"/>
    </xf>
    <xf numFmtId="0" fontId="1" fillId="0" borderId="0" xfId="0" applyFont="1" applyBorder="1" applyAlignment="1">
      <alignment vertical="center"/>
    </xf>
    <xf numFmtId="0" fontId="0" fillId="0" borderId="0" xfId="0" applyBorder="1"/>
    <xf numFmtId="0" fontId="0" fillId="0" borderId="0" xfId="0" applyBorder="1" applyAlignment="1" applyProtection="1">
      <alignment vertical="center"/>
      <protection hidden="1"/>
    </xf>
    <xf numFmtId="0" fontId="0" fillId="0" borderId="0" xfId="0" applyBorder="1" applyAlignment="1"/>
    <xf numFmtId="166" fontId="0" fillId="0" borderId="0" xfId="0" applyNumberFormat="1" applyBorder="1"/>
    <xf numFmtId="9" fontId="7" fillId="0" borderId="39" xfId="1" applyFont="1" applyBorder="1" applyAlignment="1">
      <alignment horizontal="center" vertical="center"/>
    </xf>
    <xf numFmtId="3" fontId="1" fillId="7" borderId="39" xfId="0" applyNumberFormat="1" applyFont="1" applyFill="1" applyBorder="1" applyAlignment="1">
      <alignment horizontal="center" vertical="center"/>
    </xf>
    <xf numFmtId="0" fontId="7" fillId="0" borderId="39" xfId="0" applyFont="1" applyBorder="1" applyAlignment="1">
      <alignment horizontal="center" vertical="center"/>
    </xf>
    <xf numFmtId="0" fontId="0" fillId="9" borderId="0" xfId="0" applyFill="1"/>
    <xf numFmtId="0" fontId="0" fillId="11" borderId="0" xfId="0" applyFill="1"/>
    <xf numFmtId="0" fontId="0" fillId="10" borderId="0" xfId="0" applyFill="1"/>
    <xf numFmtId="9" fontId="7" fillId="0" borderId="40" xfId="1" applyFont="1" applyBorder="1" applyAlignment="1">
      <alignment horizontal="center" vertical="center"/>
    </xf>
    <xf numFmtId="9" fontId="7" fillId="8" borderId="38" xfId="1" applyFont="1" applyFill="1" applyBorder="1" applyAlignment="1" applyProtection="1">
      <alignment horizontal="center" vertical="center"/>
      <protection hidden="1"/>
    </xf>
    <xf numFmtId="0" fontId="7" fillId="0" borderId="40" xfId="0" applyFont="1" applyBorder="1" applyAlignment="1">
      <alignment horizontal="center" vertical="center"/>
    </xf>
    <xf numFmtId="3" fontId="1" fillId="7" borderId="40" xfId="0" applyNumberFormat="1" applyFont="1" applyFill="1" applyBorder="1" applyAlignment="1">
      <alignment horizontal="center" vertical="center"/>
    </xf>
    <xf numFmtId="0" fontId="15" fillId="6" borderId="15" xfId="2" applyFont="1" applyFill="1" applyBorder="1" applyAlignment="1" applyProtection="1">
      <alignment horizontal="center" vertical="center" wrapText="1"/>
      <protection hidden="1"/>
    </xf>
    <xf numFmtId="0" fontId="15" fillId="6" borderId="15" xfId="0" applyFont="1" applyFill="1" applyBorder="1" applyAlignment="1" applyProtection="1">
      <alignment horizontal="center" vertical="center" wrapText="1"/>
      <protection hidden="1"/>
    </xf>
    <xf numFmtId="0" fontId="0" fillId="0" borderId="0" xfId="0" applyAlignment="1">
      <alignment horizontal="right"/>
    </xf>
    <xf numFmtId="9" fontId="0" fillId="0" borderId="0" xfId="0" applyNumberFormat="1" applyAlignment="1">
      <alignment horizontal="left" vertical="center"/>
    </xf>
    <xf numFmtId="0" fontId="20" fillId="6" borderId="15" xfId="0" applyFont="1" applyFill="1" applyBorder="1" applyAlignment="1" applyProtection="1">
      <alignment horizontal="center" vertical="center" wrapText="1"/>
      <protection hidden="1"/>
    </xf>
    <xf numFmtId="0" fontId="19" fillId="0" borderId="0" xfId="0" applyFont="1" applyAlignment="1">
      <alignment vertical="center"/>
    </xf>
    <xf numFmtId="9" fontId="21" fillId="0" borderId="40" xfId="1" applyFont="1" applyBorder="1" applyAlignment="1">
      <alignment horizontal="center" vertical="center"/>
    </xf>
    <xf numFmtId="0" fontId="7" fillId="0" borderId="40" xfId="0" applyFont="1" applyBorder="1" applyAlignment="1">
      <alignment horizontal="center" vertical="center" wrapText="1"/>
    </xf>
    <xf numFmtId="0" fontId="7" fillId="0" borderId="39" xfId="0" applyFont="1" applyBorder="1" applyAlignment="1">
      <alignment horizontal="center" vertical="center" wrapText="1"/>
    </xf>
    <xf numFmtId="0" fontId="22" fillId="6" borderId="43" xfId="0" applyFont="1" applyFill="1" applyBorder="1" applyAlignment="1">
      <alignment horizontal="center" vertical="center" wrapText="1"/>
    </xf>
    <xf numFmtId="0" fontId="15" fillId="6" borderId="44" xfId="0" applyFont="1" applyFill="1" applyBorder="1" applyAlignment="1" applyProtection="1">
      <alignment horizontal="center" vertical="center" wrapText="1"/>
      <protection hidden="1"/>
    </xf>
    <xf numFmtId="0" fontId="15" fillId="6" borderId="45" xfId="0" applyFont="1" applyFill="1" applyBorder="1" applyAlignment="1" applyProtection="1">
      <alignment horizontal="center" vertical="center" wrapText="1"/>
      <protection hidden="1"/>
    </xf>
    <xf numFmtId="0" fontId="7" fillId="0" borderId="15" xfId="0" applyFont="1" applyBorder="1" applyAlignment="1">
      <alignment horizontal="center" vertical="center"/>
    </xf>
    <xf numFmtId="9" fontId="7" fillId="8" borderId="0" xfId="1" applyFont="1" applyFill="1" applyBorder="1" applyAlignment="1" applyProtection="1">
      <alignment horizontal="center" vertical="center"/>
      <protection hidden="1"/>
    </xf>
    <xf numFmtId="0" fontId="7" fillId="0" borderId="15" xfId="0" applyFont="1" applyBorder="1" applyAlignment="1">
      <alignment horizontal="center" vertical="center" wrapText="1"/>
    </xf>
    <xf numFmtId="9" fontId="7" fillId="0" borderId="15" xfId="1" applyFont="1" applyBorder="1" applyAlignment="1">
      <alignment horizontal="center" vertical="center"/>
    </xf>
    <xf numFmtId="0" fontId="15" fillId="6" borderId="15" xfId="0" applyFont="1" applyFill="1" applyBorder="1" applyAlignment="1" applyProtection="1">
      <alignment horizontal="center" vertical="center" wrapText="1"/>
      <protection hidden="1"/>
    </xf>
    <xf numFmtId="0" fontId="7" fillId="2" borderId="11" xfId="0" applyFont="1" applyFill="1" applyBorder="1" applyAlignment="1" applyProtection="1">
      <alignment horizontal="justify" vertical="center"/>
      <protection locked="0"/>
    </xf>
    <xf numFmtId="9" fontId="21" fillId="0" borderId="40" xfId="1" applyFont="1" applyBorder="1" applyAlignment="1" applyProtection="1">
      <alignment vertical="center"/>
    </xf>
    <xf numFmtId="49" fontId="20" fillId="6" borderId="15" xfId="0" applyNumberFormat="1" applyFont="1" applyFill="1" applyBorder="1" applyAlignment="1" applyProtection="1">
      <alignment horizontal="center" vertical="center" wrapText="1"/>
      <protection hidden="1"/>
    </xf>
    <xf numFmtId="9" fontId="23" fillId="2" borderId="0" xfId="1" applyFont="1" applyFill="1" applyBorder="1" applyAlignment="1" applyProtection="1">
      <alignment horizontal="center" vertical="center"/>
      <protection hidden="1"/>
    </xf>
    <xf numFmtId="0" fontId="7" fillId="2" borderId="27" xfId="0" applyFont="1" applyFill="1" applyBorder="1" applyAlignment="1" applyProtection="1">
      <alignment horizontal="left" vertical="center" wrapText="1"/>
      <protection locked="0"/>
    </xf>
    <xf numFmtId="0" fontId="7" fillId="2" borderId="10" xfId="0" applyFont="1" applyFill="1" applyBorder="1" applyAlignment="1" applyProtection="1">
      <alignment horizontal="left" vertical="center"/>
      <protection locked="0"/>
    </xf>
    <xf numFmtId="0" fontId="8" fillId="0" borderId="0" xfId="0" applyFont="1" applyAlignment="1">
      <alignment horizontal="left" vertical="center"/>
    </xf>
    <xf numFmtId="0" fontId="7" fillId="2" borderId="10" xfId="0" applyFont="1" applyFill="1" applyBorder="1" applyAlignment="1" applyProtection="1">
      <alignment horizontal="left" vertical="center" wrapText="1"/>
      <protection locked="0"/>
    </xf>
    <xf numFmtId="0" fontId="7" fillId="2" borderId="11" xfId="0" applyFont="1" applyFill="1" applyBorder="1" applyAlignment="1" applyProtection="1">
      <alignment horizontal="left" vertical="center" wrapText="1"/>
      <protection locked="0"/>
    </xf>
    <xf numFmtId="0" fontId="1" fillId="0" borderId="15" xfId="0" applyNumberFormat="1" applyFont="1" applyBorder="1" applyAlignment="1" applyProtection="1">
      <alignment horizontal="left" vertical="center" wrapText="1"/>
      <protection locked="0"/>
    </xf>
    <xf numFmtId="0" fontId="1" fillId="0" borderId="31" xfId="0" applyNumberFormat="1" applyFont="1" applyBorder="1" applyAlignment="1" applyProtection="1">
      <alignment horizontal="left" vertical="center" wrapText="1"/>
      <protection locked="0"/>
    </xf>
    <xf numFmtId="9" fontId="1" fillId="0" borderId="27" xfId="0" applyNumberFormat="1" applyFont="1" applyBorder="1" applyAlignment="1" applyProtection="1">
      <alignment horizontal="left" vertical="center" wrapText="1"/>
      <protection locked="0"/>
    </xf>
    <xf numFmtId="9" fontId="1" fillId="0" borderId="10" xfId="0" applyNumberFormat="1" applyFont="1" applyBorder="1" applyAlignment="1" applyProtection="1">
      <alignment horizontal="left" vertical="center" wrapText="1"/>
      <protection locked="0"/>
    </xf>
    <xf numFmtId="9" fontId="1" fillId="0" borderId="11" xfId="0" applyNumberFormat="1" applyFont="1" applyBorder="1" applyAlignment="1" applyProtection="1">
      <alignment horizontal="left" vertical="center" wrapText="1"/>
      <protection locked="0"/>
    </xf>
    <xf numFmtId="0" fontId="1" fillId="0" borderId="15" xfId="0" applyFont="1" applyBorder="1" applyAlignment="1" applyProtection="1">
      <alignment horizontal="left" vertical="center" wrapText="1"/>
      <protection locked="0"/>
    </xf>
    <xf numFmtId="0" fontId="1" fillId="0" borderId="31" xfId="0" applyFont="1" applyBorder="1" applyAlignment="1" applyProtection="1">
      <alignment horizontal="left" vertical="center" wrapText="1"/>
      <protection locked="0"/>
    </xf>
    <xf numFmtId="0" fontId="1" fillId="0" borderId="27" xfId="0" applyFont="1" applyBorder="1" applyAlignment="1" applyProtection="1">
      <alignment horizontal="left" vertical="center" wrapText="1"/>
      <protection locked="0"/>
    </xf>
    <xf numFmtId="0" fontId="1" fillId="0" borderId="10"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49" fontId="1" fillId="0" borderId="33" xfId="0" applyNumberFormat="1" applyFont="1" applyBorder="1" applyAlignment="1" applyProtection="1">
      <alignment horizontal="left" vertical="center" wrapText="1"/>
      <protection locked="0"/>
    </xf>
    <xf numFmtId="49" fontId="1" fillId="0" borderId="34" xfId="0" applyNumberFormat="1" applyFont="1" applyBorder="1" applyAlignment="1" applyProtection="1">
      <alignment horizontal="left" vertical="center" wrapText="1"/>
      <protection locked="0"/>
    </xf>
    <xf numFmtId="49" fontId="1" fillId="0" borderId="35" xfId="0" applyNumberFormat="1" applyFont="1" applyBorder="1" applyAlignment="1" applyProtection="1">
      <alignment horizontal="left" vertical="center" wrapText="1"/>
      <protection locked="0"/>
    </xf>
    <xf numFmtId="0" fontId="6" fillId="5" borderId="36" xfId="0" applyFont="1" applyFill="1" applyBorder="1" applyAlignment="1" applyProtection="1">
      <alignment horizontal="center" vertical="center" wrapText="1"/>
    </xf>
    <xf numFmtId="49" fontId="1" fillId="0" borderId="33" xfId="0" applyNumberFormat="1" applyFont="1" applyBorder="1" applyAlignment="1" applyProtection="1">
      <alignment horizontal="center" vertical="center" wrapText="1"/>
      <protection locked="0"/>
    </xf>
    <xf numFmtId="49" fontId="1" fillId="0" borderId="34" xfId="0" applyNumberFormat="1" applyFont="1" applyBorder="1" applyAlignment="1" applyProtection="1">
      <alignment horizontal="center" vertical="center" wrapText="1"/>
      <protection locked="0"/>
    </xf>
    <xf numFmtId="49" fontId="1" fillId="0" borderId="37" xfId="0" applyNumberFormat="1" applyFont="1" applyBorder="1" applyAlignment="1" applyProtection="1">
      <alignment horizontal="center" vertical="center" wrapText="1"/>
      <protection locked="0"/>
    </xf>
    <xf numFmtId="0" fontId="6" fillId="5" borderId="14" xfId="0" applyFont="1" applyFill="1" applyBorder="1" applyAlignment="1" applyProtection="1">
      <alignment vertical="center" wrapText="1"/>
    </xf>
    <xf numFmtId="0" fontId="7" fillId="0" borderId="27" xfId="0" applyFont="1" applyBorder="1" applyAlignment="1" applyProtection="1">
      <alignment horizontal="left" vertical="center" wrapText="1"/>
      <protection locked="0"/>
    </xf>
    <xf numFmtId="0" fontId="7" fillId="0" borderId="10" xfId="0" applyFont="1" applyBorder="1" applyAlignment="1" applyProtection="1">
      <alignment horizontal="left" vertical="center" wrapText="1"/>
      <protection locked="0"/>
    </xf>
    <xf numFmtId="0" fontId="7" fillId="0" borderId="11" xfId="0" applyFont="1" applyBorder="1" applyAlignment="1" applyProtection="1">
      <alignment horizontal="left" vertical="center" wrapText="1"/>
      <protection locked="0"/>
    </xf>
    <xf numFmtId="0" fontId="6" fillId="2" borderId="15" xfId="0" applyFont="1" applyFill="1" applyBorder="1" applyAlignment="1">
      <alignment horizontal="left" vertical="center"/>
    </xf>
    <xf numFmtId="0" fontId="7" fillId="2" borderId="15" xfId="0" applyFont="1" applyFill="1" applyBorder="1" applyAlignment="1" applyProtection="1">
      <alignment horizontal="left" vertical="center"/>
    </xf>
    <xf numFmtId="0" fontId="7" fillId="2" borderId="31" xfId="0" applyFont="1" applyFill="1" applyBorder="1" applyAlignment="1" applyProtection="1">
      <alignment horizontal="left" vertical="center"/>
    </xf>
    <xf numFmtId="0" fontId="6" fillId="2" borderId="15" xfId="0" applyFont="1" applyFill="1" applyBorder="1" applyAlignment="1">
      <alignment horizontal="left" vertical="center" wrapText="1"/>
    </xf>
    <xf numFmtId="0" fontId="1" fillId="0" borderId="27" xfId="0" applyFont="1" applyBorder="1" applyAlignment="1" applyProtection="1">
      <alignment vertical="center" wrapText="1"/>
      <protection locked="0"/>
    </xf>
    <xf numFmtId="0" fontId="1" fillId="0" borderId="10" xfId="0" applyFont="1" applyBorder="1" applyAlignment="1" applyProtection="1">
      <alignment vertical="center" wrapText="1"/>
      <protection locked="0"/>
    </xf>
    <xf numFmtId="0" fontId="1" fillId="0" borderId="11" xfId="0" applyFont="1" applyBorder="1" applyAlignment="1" applyProtection="1">
      <alignment vertical="center" wrapText="1"/>
      <protection locked="0"/>
    </xf>
    <xf numFmtId="0" fontId="5" fillId="2" borderId="27" xfId="0" applyFont="1" applyFill="1" applyBorder="1" applyAlignment="1" applyProtection="1">
      <alignment horizontal="left" vertical="center"/>
    </xf>
    <xf numFmtId="0" fontId="5" fillId="2" borderId="10" xfId="0" applyFont="1" applyFill="1" applyBorder="1" applyAlignment="1" applyProtection="1">
      <alignment horizontal="left" vertical="center"/>
    </xf>
    <xf numFmtId="0" fontId="5" fillId="2" borderId="28" xfId="0" applyFont="1" applyFill="1" applyBorder="1" applyAlignment="1" applyProtection="1">
      <alignment horizontal="left" vertical="center"/>
    </xf>
    <xf numFmtId="0" fontId="7" fillId="2" borderId="27" xfId="0" applyFont="1" applyFill="1" applyBorder="1" applyAlignment="1" applyProtection="1">
      <alignment horizontal="left" vertical="center"/>
    </xf>
    <xf numFmtId="0" fontId="7" fillId="2" borderId="10" xfId="0" applyFont="1" applyFill="1" applyBorder="1" applyAlignment="1" applyProtection="1">
      <alignment horizontal="left" vertical="center"/>
    </xf>
    <xf numFmtId="0" fontId="7" fillId="2" borderId="11" xfId="0" applyFont="1" applyFill="1" applyBorder="1" applyAlignment="1" applyProtection="1">
      <alignment horizontal="left" vertical="center"/>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5" xfId="0" applyFont="1" applyFill="1" applyBorder="1" applyAlignment="1">
      <alignment horizontal="center" vertical="center"/>
    </xf>
    <xf numFmtId="0" fontId="6" fillId="6" borderId="15" xfId="0" applyFont="1" applyFill="1" applyBorder="1" applyAlignment="1" applyProtection="1">
      <alignment horizontal="center" vertical="center"/>
      <protection locked="0"/>
    </xf>
    <xf numFmtId="0" fontId="6" fillId="6" borderId="31" xfId="0" applyFont="1" applyFill="1" applyBorder="1" applyAlignment="1" applyProtection="1">
      <alignment horizontal="center" vertical="center"/>
      <protection locked="0"/>
    </xf>
    <xf numFmtId="0" fontId="1" fillId="2" borderId="15" xfId="0" applyFont="1" applyFill="1" applyBorder="1" applyAlignment="1" applyProtection="1">
      <alignment horizontal="left" vertical="center" wrapText="1"/>
      <protection locked="0"/>
    </xf>
    <xf numFmtId="0" fontId="1" fillId="2" borderId="31" xfId="0" applyFont="1" applyFill="1" applyBorder="1" applyAlignment="1" applyProtection="1">
      <alignment horizontal="left" vertical="center" wrapText="1"/>
      <protection locked="0"/>
    </xf>
    <xf numFmtId="0" fontId="5" fillId="5" borderId="26" xfId="0" applyFont="1" applyFill="1" applyBorder="1" applyAlignment="1">
      <alignment horizontal="left" vertical="center" wrapText="1"/>
    </xf>
    <xf numFmtId="0" fontId="5" fillId="5" borderId="29" xfId="0" applyFont="1" applyFill="1" applyBorder="1" applyAlignment="1">
      <alignment horizontal="left" vertical="center" wrapText="1"/>
    </xf>
    <xf numFmtId="0" fontId="5" fillId="5" borderId="30" xfId="0" applyFont="1" applyFill="1" applyBorder="1" applyAlignment="1">
      <alignment horizontal="left" vertical="center" wrapText="1"/>
    </xf>
    <xf numFmtId="0" fontId="5" fillId="5" borderId="30" xfId="0" applyFont="1" applyFill="1" applyBorder="1" applyAlignment="1">
      <alignment horizontal="left" vertical="center"/>
    </xf>
    <xf numFmtId="0" fontId="5" fillId="5" borderId="14" xfId="0" applyFont="1" applyFill="1" applyBorder="1" applyAlignment="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12" borderId="14" xfId="0" applyFont="1" applyFill="1" applyBorder="1" applyAlignment="1">
      <alignment horizontal="center" vertical="center"/>
    </xf>
    <xf numFmtId="0" fontId="3" fillId="12" borderId="15" xfId="0" applyFont="1" applyFill="1" applyBorder="1" applyAlignment="1">
      <alignment horizontal="center" vertical="center"/>
    </xf>
    <xf numFmtId="0" fontId="3" fillId="4" borderId="15" xfId="0" applyFont="1" applyFill="1" applyBorder="1" applyAlignment="1">
      <alignment horizontal="center" vertical="center"/>
    </xf>
    <xf numFmtId="0" fontId="0" fillId="0" borderId="15" xfId="0" applyBorder="1" applyAlignment="1">
      <alignment horizontal="center" vertical="center"/>
    </xf>
    <xf numFmtId="0" fontId="21" fillId="2" borderId="16" xfId="0" applyFont="1" applyFill="1" applyBorder="1" applyAlignment="1">
      <alignment horizontal="center" vertical="center" wrapText="1"/>
    </xf>
    <xf numFmtId="0" fontId="21" fillId="2" borderId="17" xfId="0" applyFont="1" applyFill="1" applyBorder="1" applyAlignment="1">
      <alignment horizontal="center" vertical="center" wrapText="1"/>
    </xf>
    <xf numFmtId="0" fontId="21" fillId="2" borderId="18" xfId="0" applyFont="1" applyFill="1" applyBorder="1" applyAlignment="1">
      <alignment horizontal="center" vertical="center" wrapText="1"/>
    </xf>
    <xf numFmtId="0" fontId="21" fillId="2" borderId="19" xfId="0" applyFont="1" applyFill="1" applyBorder="1" applyAlignment="1">
      <alignment horizontal="center" vertical="center" wrapText="1"/>
    </xf>
    <xf numFmtId="0" fontId="21" fillId="2" borderId="20" xfId="0" applyFont="1" applyFill="1" applyBorder="1" applyAlignment="1">
      <alignment horizontal="center" vertical="center" wrapText="1"/>
    </xf>
    <xf numFmtId="0" fontId="21" fillId="2" borderId="21" xfId="0" applyFont="1" applyFill="1" applyBorder="1" applyAlignment="1">
      <alignment horizontal="center" vertical="center" wrapText="1"/>
    </xf>
    <xf numFmtId="0" fontId="4" fillId="6" borderId="22"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24"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5" xfId="0" applyFont="1" applyFill="1" applyBorder="1" applyAlignment="1">
      <alignment horizontal="center" vertical="center"/>
    </xf>
    <xf numFmtId="0" fontId="15" fillId="6" borderId="15" xfId="0" applyFont="1" applyFill="1" applyBorder="1" applyAlignment="1" applyProtection="1">
      <alignment horizontal="center" vertical="center" wrapText="1"/>
      <protection hidden="1"/>
    </xf>
    <xf numFmtId="0" fontId="12" fillId="3" borderId="15" xfId="0" applyFont="1" applyFill="1" applyBorder="1" applyAlignment="1">
      <alignment horizontal="left" vertical="center"/>
    </xf>
    <xf numFmtId="0" fontId="13" fillId="2" borderId="27" xfId="0" applyFont="1" applyFill="1" applyBorder="1" applyAlignment="1" applyProtection="1">
      <alignment horizontal="center" vertical="center" wrapText="1"/>
    </xf>
    <xf numFmtId="0" fontId="13" fillId="2" borderId="10" xfId="0" applyFont="1" applyFill="1" applyBorder="1" applyAlignment="1" applyProtection="1">
      <alignment horizontal="center" vertical="center" wrapText="1"/>
    </xf>
    <xf numFmtId="0" fontId="13" fillId="2" borderId="28" xfId="0" applyFont="1" applyFill="1" applyBorder="1" applyAlignment="1" applyProtection="1">
      <alignment horizontal="center" vertical="center" wrapText="1"/>
    </xf>
    <xf numFmtId="0" fontId="0" fillId="0" borderId="0" xfId="0" applyAlignment="1">
      <alignment horizontal="center" vertical="center"/>
    </xf>
    <xf numFmtId="1" fontId="7" fillId="0" borderId="41" xfId="1" applyNumberFormat="1" applyFont="1" applyBorder="1" applyAlignment="1">
      <alignment horizontal="center" vertical="center"/>
    </xf>
    <xf numFmtId="1" fontId="7" fillId="0" borderId="42" xfId="1" applyNumberFormat="1" applyFont="1" applyBorder="1" applyAlignment="1">
      <alignment horizontal="center" vertical="center"/>
    </xf>
    <xf numFmtId="1" fontId="7" fillId="0" borderId="40" xfId="1" applyNumberFormat="1" applyFont="1" applyBorder="1" applyAlignment="1">
      <alignment horizontal="center" vertical="center"/>
    </xf>
    <xf numFmtId="0" fontId="15" fillId="6" borderId="44" xfId="0" applyFont="1" applyFill="1" applyBorder="1" applyAlignment="1" applyProtection="1">
      <alignment horizontal="center" vertical="center" wrapText="1"/>
      <protection hidden="1"/>
    </xf>
  </cellXfs>
  <cellStyles count="12">
    <cellStyle name="Euro" xfId="4"/>
    <cellStyle name="Millares 2" xfId="3"/>
    <cellStyle name="Normal" xfId="0" builtinId="0"/>
    <cellStyle name="Normal 2" xfId="2"/>
    <cellStyle name="Normal 2 2" xfId="5"/>
    <cellStyle name="Normal 2 3" xfId="6"/>
    <cellStyle name="Normal 2 4" xfId="7"/>
    <cellStyle name="Normal 3" xfId="8"/>
    <cellStyle name="Porcentaje" xfId="1" builtinId="5"/>
    <cellStyle name="Porcentaje 2" xfId="9"/>
    <cellStyle name="Porcentual 2" xfId="10"/>
    <cellStyle name="Porcentual 2 2" xfId="11"/>
  </cellStyles>
  <dxfs count="95">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auto="1"/>
      </font>
      <fill>
        <patternFill>
          <bgColor rgb="FFFFFF00"/>
        </patternFill>
      </fill>
    </dxf>
    <dxf>
      <font>
        <color auto="1"/>
      </font>
      <fill>
        <patternFill>
          <bgColor rgb="FF00B050"/>
        </patternFill>
      </fill>
    </dxf>
    <dxf>
      <font>
        <color auto="1"/>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auto="1"/>
      </font>
      <fill>
        <patternFill>
          <bgColor rgb="FFFFFF00"/>
        </patternFill>
      </fill>
    </dxf>
    <dxf>
      <font>
        <color auto="1"/>
      </font>
      <fill>
        <patternFill>
          <bgColor rgb="FF00B050"/>
        </patternFill>
      </fill>
    </dxf>
    <dxf>
      <font>
        <color auto="1"/>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auto="1"/>
      </font>
      <fill>
        <patternFill>
          <bgColor rgb="FFFFFF00"/>
        </patternFill>
      </fill>
    </dxf>
    <dxf>
      <font>
        <color auto="1"/>
      </font>
      <fill>
        <patternFill>
          <bgColor rgb="FF00B050"/>
        </patternFill>
      </fill>
    </dxf>
    <dxf>
      <font>
        <color auto="1"/>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layout/>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Seguimiento'!$C$13:$C$24</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Seguimiento'!$D$13:$D$24</c:f>
              <c:numCache>
                <c:formatCode>0%</c:formatCode>
                <c:ptCount val="12"/>
                <c:pt idx="0">
                  <c:v>0.33</c:v>
                </c:pt>
                <c:pt idx="1">
                  <c:v>0.33</c:v>
                </c:pt>
                <c:pt idx="2">
                  <c:v>0.33</c:v>
                </c:pt>
                <c:pt idx="3">
                  <c:v>0.33</c:v>
                </c:pt>
                <c:pt idx="4">
                  <c:v>0.33</c:v>
                </c:pt>
                <c:pt idx="5">
                  <c:v>0.33</c:v>
                </c:pt>
                <c:pt idx="6">
                  <c:v>0.33</c:v>
                </c:pt>
                <c:pt idx="7">
                  <c:v>0.33</c:v>
                </c:pt>
                <c:pt idx="8">
                  <c:v>0.33</c:v>
                </c:pt>
                <c:pt idx="9">
                  <c:v>0.33</c:v>
                </c:pt>
                <c:pt idx="10">
                  <c:v>0.33</c:v>
                </c:pt>
                <c:pt idx="11">
                  <c:v>0.33</c:v>
                </c:pt>
              </c:numCache>
            </c:numRef>
          </c:val>
          <c:extLst xmlns:c16r2="http://schemas.microsoft.com/office/drawing/2015/06/chart">
            <c:ext xmlns:c16="http://schemas.microsoft.com/office/drawing/2014/chart" uri="{C3380CC4-5D6E-409C-BE32-E72D297353CC}">
              <c16:uniqueId val="{00000000-EC3F-470A-BA61-6F56121C36D4}"/>
            </c:ext>
          </c:extLst>
        </c:ser>
        <c:ser>
          <c:idx val="1"/>
          <c:order val="1"/>
          <c:tx>
            <c:v>Resultado</c:v>
          </c:tx>
          <c:spPr>
            <a:solidFill>
              <a:srgbClr val="0070C0"/>
            </a:solidFill>
            <a:scene3d>
              <a:camera prst="orthographicFront"/>
              <a:lightRig rig="threePt" dir="t"/>
            </a:scene3d>
            <a:sp3d>
              <a:bevelT/>
            </a:sp3d>
          </c:spPr>
          <c:invertIfNegative val="0"/>
          <c:cat>
            <c:strRef>
              <c:f>'Ficha T Seguimiento'!$C$13:$C$24</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Seguimiento'!$G$13:$G$24</c:f>
              <c:numCache>
                <c:formatCode>0%</c:formatCode>
                <c:ptCount val="12"/>
                <c:pt idx="0">
                  <c:v>0</c:v>
                </c:pt>
                <c:pt idx="1">
                  <c:v>0</c:v>
                </c:pt>
                <c:pt idx="2">
                  <c:v>0</c:v>
                </c:pt>
                <c:pt idx="3">
                  <c:v>0.19191919191919191</c:v>
                </c:pt>
                <c:pt idx="4">
                  <c:v>9.0163934426229511E-2</c:v>
                </c:pt>
                <c:pt idx="5">
                  <c:v>0.23076923076923078</c:v>
                </c:pt>
                <c:pt idx="6">
                  <c:v>0.20858895705521471</c:v>
                </c:pt>
                <c:pt idx="7">
                  <c:v>0.41379310344827586</c:v>
                </c:pt>
                <c:pt idx="8">
                  <c:v>0.15217391304347827</c:v>
                </c:pt>
                <c:pt idx="9">
                  <c:v>0.31395348837209303</c:v>
                </c:pt>
                <c:pt idx="10">
                  <c:v>0</c:v>
                </c:pt>
                <c:pt idx="11">
                  <c:v>0</c:v>
                </c:pt>
              </c:numCache>
            </c:numRef>
          </c:val>
          <c:extLst xmlns:c16r2="http://schemas.microsoft.com/office/drawing/2015/06/char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overlap val="-25"/>
        <c:axId val="42771584"/>
        <c:axId val="42773120"/>
      </c:barChart>
      <c:catAx>
        <c:axId val="42771584"/>
        <c:scaling>
          <c:orientation val="minMax"/>
        </c:scaling>
        <c:delete val="0"/>
        <c:axPos val="b"/>
        <c:numFmt formatCode="0%" sourceLinked="1"/>
        <c:majorTickMark val="none"/>
        <c:minorTickMark val="none"/>
        <c:tickLblPos val="nextTo"/>
        <c:txPr>
          <a:bodyPr/>
          <a:lstStyle/>
          <a:p>
            <a:pPr>
              <a:defRPr sz="1100"/>
            </a:pPr>
            <a:endParaRPr lang="es-CO"/>
          </a:p>
        </c:txPr>
        <c:crossAx val="42773120"/>
        <c:crosses val="autoZero"/>
        <c:auto val="1"/>
        <c:lblAlgn val="ctr"/>
        <c:lblOffset val="100"/>
        <c:noMultiLvlLbl val="0"/>
      </c:catAx>
      <c:valAx>
        <c:axId val="42773120"/>
        <c:scaling>
          <c:orientation val="minMax"/>
        </c:scaling>
        <c:delete val="0"/>
        <c:axPos val="l"/>
        <c:majorGridlines/>
        <c:numFmt formatCode="0%" sourceLinked="1"/>
        <c:majorTickMark val="none"/>
        <c:minorTickMark val="none"/>
        <c:tickLblPos val="nextTo"/>
        <c:txPr>
          <a:bodyPr/>
          <a:lstStyle/>
          <a:p>
            <a:pPr>
              <a:defRPr sz="1050"/>
            </a:pPr>
            <a:endParaRPr lang="es-CO"/>
          </a:p>
        </c:txPr>
        <c:crossAx val="42771584"/>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 (2)'!$C$13:$C$24</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(2)'!$D$13:$D$24</c:f>
              <c:numCache>
                <c:formatCode>0%</c:formatCode>
                <c:ptCount val="12"/>
                <c:pt idx="0">
                  <c:v>0.33</c:v>
                </c:pt>
                <c:pt idx="1">
                  <c:v>0.33</c:v>
                </c:pt>
                <c:pt idx="2">
                  <c:v>0.33</c:v>
                </c:pt>
                <c:pt idx="3">
                  <c:v>0.33</c:v>
                </c:pt>
                <c:pt idx="4">
                  <c:v>0.33</c:v>
                </c:pt>
                <c:pt idx="5">
                  <c:v>0.33</c:v>
                </c:pt>
                <c:pt idx="6">
                  <c:v>0.33</c:v>
                </c:pt>
                <c:pt idx="7">
                  <c:v>0.33</c:v>
                </c:pt>
                <c:pt idx="8">
                  <c:v>0.33</c:v>
                </c:pt>
                <c:pt idx="9">
                  <c:v>0.33</c:v>
                </c:pt>
                <c:pt idx="10">
                  <c:v>0.33</c:v>
                </c:pt>
                <c:pt idx="11">
                  <c:v>0.33</c:v>
                </c:pt>
              </c:numCache>
            </c:numRef>
          </c:val>
          <c:extLst xmlns:c16r2="http://schemas.microsoft.com/office/drawing/2015/06/chart">
            <c:ext xmlns:c16="http://schemas.microsoft.com/office/drawing/2014/chart" uri="{C3380CC4-5D6E-409C-BE32-E72D297353CC}">
              <c16:uniqueId val="{00000000-EC3F-470A-BA61-6F56121C36D4}"/>
            </c:ext>
          </c:extLst>
        </c:ser>
        <c:ser>
          <c:idx val="1"/>
          <c:order val="1"/>
          <c:tx>
            <c:v>Resultado</c:v>
          </c:tx>
          <c:spPr>
            <a:solidFill>
              <a:srgbClr val="0070C0"/>
            </a:solidFill>
            <a:scene3d>
              <a:camera prst="orthographicFront"/>
              <a:lightRig rig="threePt" dir="t"/>
            </a:scene3d>
            <a:sp3d>
              <a:bevelT/>
            </a:sp3d>
          </c:spPr>
          <c:invertIfNegative val="0"/>
          <c:cat>
            <c:strRef>
              <c:f>'Ficha T Seguimiento (2)'!$C$13:$C$24</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(2)'!$G$13:$G$24</c:f>
              <c:numCache>
                <c:formatCode>0%</c:formatCode>
                <c:ptCount val="12"/>
                <c:pt idx="0">
                  <c:v>1</c:v>
                </c:pt>
                <c:pt idx="1">
                  <c:v>0.54878048780487809</c:v>
                </c:pt>
                <c:pt idx="2">
                  <c:v>0.79268292682926833</c:v>
                </c:pt>
                <c:pt idx="3">
                  <c:v>0.23</c:v>
                </c:pt>
                <c:pt idx="4">
                  <c:v>0.23</c:v>
                </c:pt>
                <c:pt idx="5">
                  <c:v>0.23</c:v>
                </c:pt>
                <c:pt idx="6">
                  <c:v>0.23</c:v>
                </c:pt>
                <c:pt idx="7">
                  <c:v>0.23</c:v>
                </c:pt>
                <c:pt idx="8">
                  <c:v>0.23</c:v>
                </c:pt>
                <c:pt idx="9">
                  <c:v>0.23</c:v>
                </c:pt>
                <c:pt idx="10">
                  <c:v>0.22324159021406728</c:v>
                </c:pt>
                <c:pt idx="11">
                  <c:v>0.14705882352941177</c:v>
                </c:pt>
              </c:numCache>
            </c:numRef>
          </c:val>
          <c:extLst xmlns:c16r2="http://schemas.microsoft.com/office/drawing/2015/06/char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overlap val="-25"/>
        <c:axId val="100414592"/>
        <c:axId val="100416128"/>
      </c:barChart>
      <c:catAx>
        <c:axId val="100414592"/>
        <c:scaling>
          <c:orientation val="minMax"/>
        </c:scaling>
        <c:delete val="0"/>
        <c:axPos val="b"/>
        <c:numFmt formatCode="0%" sourceLinked="1"/>
        <c:majorTickMark val="none"/>
        <c:minorTickMark val="none"/>
        <c:tickLblPos val="nextTo"/>
        <c:txPr>
          <a:bodyPr/>
          <a:lstStyle/>
          <a:p>
            <a:pPr>
              <a:defRPr sz="1100"/>
            </a:pPr>
            <a:endParaRPr lang="es-CO"/>
          </a:p>
        </c:txPr>
        <c:crossAx val="100416128"/>
        <c:crosses val="autoZero"/>
        <c:auto val="1"/>
        <c:lblAlgn val="ctr"/>
        <c:lblOffset val="100"/>
        <c:noMultiLvlLbl val="0"/>
      </c:catAx>
      <c:valAx>
        <c:axId val="100416128"/>
        <c:scaling>
          <c:orientation val="minMax"/>
        </c:scaling>
        <c:delete val="0"/>
        <c:axPos val="l"/>
        <c:majorGridlines/>
        <c:numFmt formatCode="0%" sourceLinked="1"/>
        <c:majorTickMark val="none"/>
        <c:minorTickMark val="none"/>
        <c:tickLblPos val="nextTo"/>
        <c:txPr>
          <a:bodyPr/>
          <a:lstStyle/>
          <a:p>
            <a:pPr>
              <a:defRPr sz="1050"/>
            </a:pPr>
            <a:endParaRPr lang="es-CO"/>
          </a:p>
        </c:txPr>
        <c:crossAx val="100414592"/>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xmlns="" id="{00000000-0008-0000-0000-000002000000}"/>
            </a:ext>
          </a:extLst>
        </xdr:cNvPr>
        <xdr:cNvGrpSpPr>
          <a:grpSpLocks/>
        </xdr:cNvGrpSpPr>
      </xdr:nvGrpSpPr>
      <xdr:grpSpPr bwMode="auto">
        <a:xfrm>
          <a:off x="370814" y="176894"/>
          <a:ext cx="10031446" cy="1697131"/>
          <a:chOff x="596900" y="2852737"/>
          <a:chExt cx="7950200" cy="1152527"/>
        </a:xfrm>
      </xdr:grpSpPr>
      <xdr:grpSp>
        <xdr:nvGrpSpPr>
          <xdr:cNvPr id="3" name="37 Grupo">
            <a:extLst>
              <a:ext uri="{FF2B5EF4-FFF2-40B4-BE49-F238E27FC236}">
                <a16:creationId xmlns:a16="http://schemas.microsoft.com/office/drawing/2014/main" xmlns="" id="{00000000-0008-0000-00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xmlns="" id="{00000000-0008-0000-00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xmlns="" id="{00000000-0008-0000-00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xmlns="" id="{00000000-0008-0000-00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xmlns="" id="{00000000-0008-0000-00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xmlns="" id="{00000000-0008-0000-00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xmlns="" id="{00000000-0008-0000-00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xmlns="" id="{00000000-0008-0000-0000-00000B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xmlns="" id="{00000000-0008-0000-00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xmlns=""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0</xdr:colOff>
      <xdr:row>8</xdr:row>
      <xdr:rowOff>123825</xdr:rowOff>
    </xdr:to>
    <xdr:grpSp>
      <xdr:nvGrpSpPr>
        <xdr:cNvPr id="2" name="13 Grupo">
          <a:extLst>
            <a:ext uri="{FF2B5EF4-FFF2-40B4-BE49-F238E27FC236}">
              <a16:creationId xmlns:a16="http://schemas.microsoft.com/office/drawing/2014/main" xmlns="" id="{00000000-0008-0000-0200-000002000000}"/>
            </a:ext>
          </a:extLst>
        </xdr:cNvPr>
        <xdr:cNvGrpSpPr>
          <a:grpSpLocks/>
        </xdr:cNvGrpSpPr>
      </xdr:nvGrpSpPr>
      <xdr:grpSpPr bwMode="auto">
        <a:xfrm>
          <a:off x="361950" y="381000"/>
          <a:ext cx="9267825" cy="1304925"/>
          <a:chOff x="596900" y="2852737"/>
          <a:chExt cx="7950200" cy="1152527"/>
        </a:xfrm>
      </xdr:grpSpPr>
      <xdr:grpSp>
        <xdr:nvGrpSpPr>
          <xdr:cNvPr id="3" name="37 Grupo">
            <a:extLst>
              <a:ext uri="{FF2B5EF4-FFF2-40B4-BE49-F238E27FC236}">
                <a16:creationId xmlns:a16="http://schemas.microsoft.com/office/drawing/2014/main" xmlns="" id="{00000000-0008-0000-02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xmlns="" id="{00000000-0008-0000-02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xmlns="" id="{00000000-0008-0000-02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xmlns="" id="{00000000-0008-0000-02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xmlns="" id="{00000000-0008-0000-02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xmlns="" id="{00000000-0008-0000-02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xmlns="" id="{00000000-0008-0000-02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xmlns="" id="{00000000-0008-0000-02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xmlns="" id="{00000000-0008-0000-02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xmlns="" id="{00000000-0008-0000-02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0</xdr:col>
      <xdr:colOff>301624</xdr:colOff>
      <xdr:row>25</xdr:row>
      <xdr:rowOff>44450</xdr:rowOff>
    </xdr:from>
    <xdr:to>
      <xdr:col>10</xdr:col>
      <xdr:colOff>927099</xdr:colOff>
      <xdr:row>45</xdr:row>
      <xdr:rowOff>44449</xdr:rowOff>
    </xdr:to>
    <xdr:graphicFrame macro="">
      <xdr:nvGraphicFramePr>
        <xdr:cNvPr id="13" name="12 Gráfico">
          <a:extLst>
            <a:ext uri="{FF2B5EF4-FFF2-40B4-BE49-F238E27FC236}">
              <a16:creationId xmlns:a16="http://schemas.microsoft.com/office/drawing/2014/main" xmlns=""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0</xdr:colOff>
      <xdr:row>8</xdr:row>
      <xdr:rowOff>123825</xdr:rowOff>
    </xdr:to>
    <xdr:grpSp>
      <xdr:nvGrpSpPr>
        <xdr:cNvPr id="2" name="13 Grupo">
          <a:extLst>
            <a:ext uri="{FF2B5EF4-FFF2-40B4-BE49-F238E27FC236}">
              <a16:creationId xmlns:a16="http://schemas.microsoft.com/office/drawing/2014/main" xmlns="" id="{00000000-0008-0000-0200-000002000000}"/>
            </a:ext>
          </a:extLst>
        </xdr:cNvPr>
        <xdr:cNvGrpSpPr>
          <a:grpSpLocks/>
        </xdr:cNvGrpSpPr>
      </xdr:nvGrpSpPr>
      <xdr:grpSpPr bwMode="auto">
        <a:xfrm>
          <a:off x="361950" y="381000"/>
          <a:ext cx="9115425" cy="1304925"/>
          <a:chOff x="596900" y="2852737"/>
          <a:chExt cx="7950200" cy="1152527"/>
        </a:xfrm>
      </xdr:grpSpPr>
      <xdr:grpSp>
        <xdr:nvGrpSpPr>
          <xdr:cNvPr id="3" name="37 Grupo">
            <a:extLst>
              <a:ext uri="{FF2B5EF4-FFF2-40B4-BE49-F238E27FC236}">
                <a16:creationId xmlns:a16="http://schemas.microsoft.com/office/drawing/2014/main" xmlns="" id="{00000000-0008-0000-02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xmlns="" id="{00000000-0008-0000-02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xmlns="" id="{00000000-0008-0000-02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xmlns="" id="{00000000-0008-0000-02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xmlns="" id="{00000000-0008-0000-02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xmlns="" id="{00000000-0008-0000-02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xmlns="" id="{00000000-0008-0000-02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xmlns="" id="{00000000-0008-0000-02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xmlns="" id="{00000000-0008-0000-02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xmlns="" id="{00000000-0008-0000-02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0</xdr:col>
      <xdr:colOff>301624</xdr:colOff>
      <xdr:row>25</xdr:row>
      <xdr:rowOff>44450</xdr:rowOff>
    </xdr:from>
    <xdr:to>
      <xdr:col>10</xdr:col>
      <xdr:colOff>927099</xdr:colOff>
      <xdr:row>45</xdr:row>
      <xdr:rowOff>44449</xdr:rowOff>
    </xdr:to>
    <xdr:graphicFrame macro="">
      <xdr:nvGraphicFramePr>
        <xdr:cNvPr id="13" name="12 Gráfico">
          <a:extLst>
            <a:ext uri="{FF2B5EF4-FFF2-40B4-BE49-F238E27FC236}">
              <a16:creationId xmlns:a16="http://schemas.microsoft.com/office/drawing/2014/main" xmlns=""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N60"/>
  <sheetViews>
    <sheetView showGridLines="0" topLeftCell="A34" zoomScale="85" zoomScaleNormal="85" workbookViewId="0">
      <selection activeCell="P49" sqref="P49"/>
    </sheetView>
  </sheetViews>
  <sheetFormatPr baseColWidth="10" defaultColWidth="12.28515625" defaultRowHeight="15" x14ac:dyDescent="0.25"/>
  <cols>
    <col min="1" max="1" width="5.5703125" style="1" customWidth="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5703125" style="1" customWidth="1"/>
    <col min="14" max="16384" width="12.28515625" style="1"/>
  </cols>
  <sheetData>
    <row r="1" spans="2:13" ht="15.75" thickBot="1" x14ac:dyDescent="0.3"/>
    <row r="2" spans="2:13" x14ac:dyDescent="0.25">
      <c r="B2" s="116"/>
      <c r="C2" s="117"/>
      <c r="D2" s="117"/>
      <c r="E2" s="117"/>
      <c r="F2" s="117"/>
      <c r="G2" s="117"/>
      <c r="H2" s="117"/>
      <c r="I2" s="117"/>
      <c r="J2" s="117"/>
      <c r="K2" s="117"/>
      <c r="L2" s="117"/>
      <c r="M2" s="118"/>
    </row>
    <row r="3" spans="2:13" x14ac:dyDescent="0.25">
      <c r="B3" s="119"/>
      <c r="C3" s="120"/>
      <c r="D3" s="120"/>
      <c r="E3" s="120"/>
      <c r="F3" s="120"/>
      <c r="G3" s="120"/>
      <c r="H3" s="120"/>
      <c r="I3" s="120"/>
      <c r="J3" s="120"/>
      <c r="K3" s="120"/>
      <c r="L3" s="120"/>
      <c r="M3" s="121"/>
    </row>
    <row r="4" spans="2:13" x14ac:dyDescent="0.25">
      <c r="B4" s="119"/>
      <c r="C4" s="120"/>
      <c r="D4" s="120"/>
      <c r="E4" s="120"/>
      <c r="F4" s="120"/>
      <c r="G4" s="120"/>
      <c r="H4" s="120"/>
      <c r="I4" s="120"/>
      <c r="J4" s="120"/>
      <c r="K4" s="120"/>
      <c r="L4" s="120"/>
      <c r="M4" s="121"/>
    </row>
    <row r="5" spans="2:13" x14ac:dyDescent="0.25">
      <c r="B5" s="119"/>
      <c r="C5" s="120"/>
      <c r="D5" s="120"/>
      <c r="E5" s="120"/>
      <c r="F5" s="120"/>
      <c r="G5" s="120"/>
      <c r="H5" s="120"/>
      <c r="I5" s="120"/>
      <c r="J5" s="120"/>
      <c r="K5" s="120"/>
      <c r="L5" s="120"/>
      <c r="M5" s="121"/>
    </row>
    <row r="6" spans="2:13" x14ac:dyDescent="0.25">
      <c r="B6" s="119"/>
      <c r="C6" s="120"/>
      <c r="D6" s="120"/>
      <c r="E6" s="120"/>
      <c r="F6" s="120"/>
      <c r="G6" s="120"/>
      <c r="H6" s="120"/>
      <c r="I6" s="120"/>
      <c r="J6" s="120"/>
      <c r="K6" s="120"/>
      <c r="L6" s="120"/>
      <c r="M6" s="121"/>
    </row>
    <row r="7" spans="2:13" x14ac:dyDescent="0.25">
      <c r="B7" s="119"/>
      <c r="C7" s="120"/>
      <c r="D7" s="120"/>
      <c r="E7" s="120"/>
      <c r="F7" s="120"/>
      <c r="G7" s="120"/>
      <c r="H7" s="120"/>
      <c r="I7" s="120"/>
      <c r="J7" s="120"/>
      <c r="K7" s="120"/>
      <c r="L7" s="120"/>
      <c r="M7" s="121"/>
    </row>
    <row r="8" spans="2:13" x14ac:dyDescent="0.25">
      <c r="B8" s="119"/>
      <c r="C8" s="120"/>
      <c r="D8" s="120"/>
      <c r="E8" s="120"/>
      <c r="F8" s="120"/>
      <c r="G8" s="120"/>
      <c r="H8" s="120"/>
      <c r="I8" s="120"/>
      <c r="J8" s="120"/>
      <c r="K8" s="120"/>
      <c r="L8" s="120"/>
      <c r="M8" s="121"/>
    </row>
    <row r="9" spans="2:13" x14ac:dyDescent="0.25">
      <c r="B9" s="119"/>
      <c r="C9" s="120"/>
      <c r="D9" s="120"/>
      <c r="E9" s="120"/>
      <c r="F9" s="120"/>
      <c r="G9" s="120"/>
      <c r="H9" s="120"/>
      <c r="I9" s="120"/>
      <c r="J9" s="120"/>
      <c r="K9" s="120"/>
      <c r="L9" s="120"/>
      <c r="M9" s="121"/>
    </row>
    <row r="10" spans="2:13" ht="15.75" thickBot="1" x14ac:dyDescent="0.3">
      <c r="B10" s="122"/>
      <c r="C10" s="123"/>
      <c r="D10" s="123"/>
      <c r="E10" s="123"/>
      <c r="F10" s="123"/>
      <c r="G10" s="123"/>
      <c r="H10" s="123"/>
      <c r="I10" s="123"/>
      <c r="J10" s="123"/>
      <c r="K10" s="123"/>
      <c r="L10" s="123"/>
      <c r="M10" s="124"/>
    </row>
    <row r="11" spans="2:13" ht="12.75" customHeight="1" x14ac:dyDescent="0.25">
      <c r="B11" s="2"/>
      <c r="C11" s="3"/>
      <c r="D11" s="3"/>
      <c r="E11" s="3"/>
      <c r="F11" s="4"/>
      <c r="G11" s="3"/>
      <c r="H11" s="3"/>
      <c r="I11" s="3"/>
      <c r="J11" s="3"/>
      <c r="K11" s="3"/>
      <c r="L11" s="3"/>
      <c r="M11" s="5"/>
    </row>
    <row r="12" spans="2:13" ht="23.25" customHeight="1" x14ac:dyDescent="0.25">
      <c r="B12" s="125" t="s">
        <v>0</v>
      </c>
      <c r="C12" s="126"/>
      <c r="D12" s="126"/>
      <c r="E12" s="126"/>
      <c r="F12" s="126"/>
      <c r="G12" s="126"/>
      <c r="H12" s="126"/>
      <c r="I12" s="126"/>
      <c r="J12" s="126"/>
      <c r="K12" s="126"/>
      <c r="L12" s="126"/>
      <c r="M12" s="127"/>
    </row>
    <row r="13" spans="2:13" ht="15.75" customHeight="1" x14ac:dyDescent="0.25">
      <c r="B13" s="6"/>
      <c r="C13" s="7"/>
      <c r="D13" s="8"/>
      <c r="E13" s="8"/>
      <c r="F13" s="7"/>
      <c r="G13" s="7"/>
      <c r="H13" s="7"/>
      <c r="I13" s="8"/>
      <c r="J13" s="8"/>
      <c r="K13" s="7"/>
      <c r="L13" s="7"/>
      <c r="M13" s="9"/>
    </row>
    <row r="14" spans="2:13" ht="12.75" customHeight="1" x14ac:dyDescent="0.25">
      <c r="B14" s="128" t="s">
        <v>1</v>
      </c>
      <c r="C14" s="129"/>
      <c r="D14" s="10"/>
      <c r="E14" s="10"/>
      <c r="F14" s="130" t="s">
        <v>47</v>
      </c>
      <c r="G14" s="130"/>
      <c r="H14" s="130"/>
      <c r="I14" s="10"/>
      <c r="J14" s="10"/>
      <c r="K14" s="130" t="s">
        <v>2</v>
      </c>
      <c r="L14" s="130"/>
      <c r="M14" s="11"/>
    </row>
    <row r="15" spans="2:13" ht="12.75" customHeight="1" x14ac:dyDescent="0.25">
      <c r="B15" s="128"/>
      <c r="C15" s="129"/>
      <c r="D15" s="10"/>
      <c r="E15" s="10"/>
      <c r="F15" s="130"/>
      <c r="G15" s="130"/>
      <c r="H15" s="130"/>
      <c r="I15" s="10"/>
      <c r="J15" s="10"/>
      <c r="K15" s="130"/>
      <c r="L15" s="130"/>
      <c r="M15" s="11"/>
    </row>
    <row r="16" spans="2:13" ht="14.25" customHeight="1" x14ac:dyDescent="0.25">
      <c r="B16" s="12" t="s">
        <v>3</v>
      </c>
      <c r="C16" s="13"/>
      <c r="D16" s="14"/>
      <c r="E16" s="14"/>
      <c r="F16" s="28" t="s">
        <v>41</v>
      </c>
      <c r="G16" s="131"/>
      <c r="H16" s="131"/>
      <c r="I16" s="14"/>
      <c r="J16" s="10"/>
      <c r="K16" s="132" t="s">
        <v>97</v>
      </c>
      <c r="L16" s="133"/>
      <c r="M16" s="11"/>
    </row>
    <row r="17" spans="2:14" x14ac:dyDescent="0.25">
      <c r="B17" s="12" t="s">
        <v>4</v>
      </c>
      <c r="C17" s="13" t="s">
        <v>61</v>
      </c>
      <c r="D17" s="14"/>
      <c r="E17" s="14"/>
      <c r="F17" s="28" t="s">
        <v>42</v>
      </c>
      <c r="G17" s="131" t="s">
        <v>92</v>
      </c>
      <c r="H17" s="131"/>
      <c r="I17" s="14"/>
      <c r="J17" s="10"/>
      <c r="K17" s="134"/>
      <c r="L17" s="135"/>
      <c r="M17" s="11"/>
    </row>
    <row r="18" spans="2:14" x14ac:dyDescent="0.25">
      <c r="B18" s="12" t="s">
        <v>5</v>
      </c>
      <c r="C18" s="13"/>
      <c r="D18" s="14"/>
      <c r="E18" s="14"/>
      <c r="F18" s="28" t="s">
        <v>43</v>
      </c>
      <c r="G18" s="131"/>
      <c r="H18" s="131"/>
      <c r="I18" s="14"/>
      <c r="J18" s="10"/>
      <c r="K18" s="136"/>
      <c r="L18" s="137"/>
      <c r="M18" s="11"/>
    </row>
    <row r="19" spans="2:14" x14ac:dyDescent="0.25">
      <c r="B19" s="12" t="s">
        <v>40</v>
      </c>
      <c r="C19" s="13"/>
      <c r="D19" s="14"/>
      <c r="E19" s="14"/>
      <c r="F19" s="28" t="s">
        <v>39</v>
      </c>
      <c r="G19" s="131"/>
      <c r="H19" s="131"/>
      <c r="I19" s="10"/>
      <c r="J19" s="16"/>
      <c r="K19" s="16"/>
      <c r="L19" s="16"/>
      <c r="M19" s="11"/>
    </row>
    <row r="20" spans="2:14" ht="10.5" customHeight="1" x14ac:dyDescent="0.25">
      <c r="B20" s="17"/>
      <c r="C20" s="18"/>
      <c r="D20" s="10"/>
      <c r="E20" s="10"/>
      <c r="F20" s="10"/>
      <c r="G20" s="10"/>
      <c r="H20" s="15"/>
      <c r="I20" s="10"/>
      <c r="J20" s="16"/>
      <c r="K20" s="16"/>
      <c r="L20" s="16"/>
      <c r="M20" s="11"/>
    </row>
    <row r="21" spans="2:14" ht="17.25" customHeight="1" x14ac:dyDescent="0.25">
      <c r="B21" s="138" t="s">
        <v>6</v>
      </c>
      <c r="C21" s="139"/>
      <c r="D21" s="139"/>
      <c r="E21" s="139"/>
      <c r="F21" s="139"/>
      <c r="G21" s="139"/>
      <c r="H21" s="139"/>
      <c r="I21" s="139"/>
      <c r="J21" s="139"/>
      <c r="K21" s="139"/>
      <c r="L21" s="139"/>
      <c r="M21" s="140"/>
    </row>
    <row r="22" spans="2:14" ht="14.25" customHeight="1" x14ac:dyDescent="0.25">
      <c r="B22" s="141"/>
      <c r="C22" s="142"/>
      <c r="D22" s="142"/>
      <c r="E22" s="142"/>
      <c r="F22" s="142"/>
      <c r="G22" s="142"/>
      <c r="H22" s="142"/>
      <c r="I22" s="142"/>
      <c r="J22" s="142"/>
      <c r="K22" s="142"/>
      <c r="L22" s="142"/>
      <c r="M22" s="143"/>
    </row>
    <row r="23" spans="2:14" ht="21" customHeight="1" x14ac:dyDescent="0.25">
      <c r="B23" s="111" t="s">
        <v>52</v>
      </c>
      <c r="C23" s="98" t="s">
        <v>7</v>
      </c>
      <c r="D23" s="99"/>
      <c r="E23" s="99"/>
      <c r="F23" s="100"/>
      <c r="G23" s="101" t="s">
        <v>68</v>
      </c>
      <c r="H23" s="102"/>
      <c r="I23" s="102"/>
      <c r="J23" s="102"/>
      <c r="K23" s="102"/>
      <c r="L23" s="102"/>
      <c r="M23" s="103"/>
    </row>
    <row r="24" spans="2:14" ht="20.100000000000001" customHeight="1" x14ac:dyDescent="0.25">
      <c r="B24" s="112"/>
      <c r="C24" s="98" t="s">
        <v>8</v>
      </c>
      <c r="D24" s="99"/>
      <c r="E24" s="99"/>
      <c r="F24" s="100"/>
      <c r="G24" s="101" t="s">
        <v>67</v>
      </c>
      <c r="H24" s="102"/>
      <c r="I24" s="102"/>
      <c r="J24" s="102"/>
      <c r="K24" s="102"/>
      <c r="L24" s="102"/>
      <c r="M24" s="103"/>
    </row>
    <row r="25" spans="2:14" ht="20.100000000000001" customHeight="1" x14ac:dyDescent="0.25">
      <c r="B25" s="112"/>
      <c r="C25" s="98" t="s">
        <v>9</v>
      </c>
      <c r="D25" s="99"/>
      <c r="E25" s="99"/>
      <c r="F25" s="100"/>
      <c r="G25" s="101" t="s">
        <v>65</v>
      </c>
      <c r="H25" s="102"/>
      <c r="I25" s="102"/>
      <c r="J25" s="102"/>
      <c r="K25" s="102"/>
      <c r="L25" s="102"/>
      <c r="M25" s="103"/>
    </row>
    <row r="26" spans="2:14" ht="20.100000000000001" customHeight="1" x14ac:dyDescent="0.25">
      <c r="B26" s="112"/>
      <c r="C26" s="98" t="s">
        <v>10</v>
      </c>
      <c r="D26" s="99"/>
      <c r="E26" s="99"/>
      <c r="F26" s="100"/>
      <c r="G26" s="101" t="s">
        <v>66</v>
      </c>
      <c r="H26" s="102"/>
      <c r="I26" s="102"/>
      <c r="J26" s="102"/>
      <c r="K26" s="102"/>
      <c r="L26" s="102"/>
      <c r="M26" s="103"/>
    </row>
    <row r="27" spans="2:14" ht="23.25" customHeight="1" x14ac:dyDescent="0.25">
      <c r="B27" s="111" t="s">
        <v>53</v>
      </c>
      <c r="C27" s="98" t="s">
        <v>11</v>
      </c>
      <c r="D27" s="99"/>
      <c r="E27" s="99"/>
      <c r="F27" s="100"/>
      <c r="G27" s="101" t="s">
        <v>88</v>
      </c>
      <c r="H27" s="102"/>
      <c r="I27" s="102"/>
      <c r="J27" s="102"/>
      <c r="K27" s="102"/>
      <c r="L27" s="102"/>
      <c r="M27" s="103"/>
      <c r="N27" s="49"/>
    </row>
    <row r="28" spans="2:14" ht="23.25" customHeight="1" x14ac:dyDescent="0.25">
      <c r="B28" s="112"/>
      <c r="C28" s="98" t="s">
        <v>12</v>
      </c>
      <c r="D28" s="99"/>
      <c r="E28" s="99"/>
      <c r="F28" s="100"/>
      <c r="G28" s="101" t="s">
        <v>89</v>
      </c>
      <c r="H28" s="102"/>
      <c r="I28" s="102"/>
      <c r="J28" s="102"/>
      <c r="K28" s="102"/>
      <c r="L28" s="102"/>
      <c r="M28" s="103"/>
      <c r="N28" s="49"/>
    </row>
    <row r="29" spans="2:14" ht="23.25" customHeight="1" x14ac:dyDescent="0.25">
      <c r="B29" s="112"/>
      <c r="C29" s="98" t="s">
        <v>13</v>
      </c>
      <c r="D29" s="99"/>
      <c r="E29" s="99"/>
      <c r="F29" s="100"/>
      <c r="G29" s="101" t="s">
        <v>90</v>
      </c>
      <c r="H29" s="102"/>
      <c r="I29" s="102"/>
      <c r="J29" s="102"/>
      <c r="K29" s="102"/>
      <c r="L29" s="102"/>
      <c r="M29" s="103"/>
      <c r="N29" s="49"/>
    </row>
    <row r="30" spans="2:14" ht="23.25" customHeight="1" x14ac:dyDescent="0.25">
      <c r="B30" s="113"/>
      <c r="C30" s="98" t="s">
        <v>14</v>
      </c>
      <c r="D30" s="99"/>
      <c r="E30" s="99"/>
      <c r="F30" s="100"/>
      <c r="G30" s="101" t="s">
        <v>63</v>
      </c>
      <c r="H30" s="102"/>
      <c r="I30" s="102"/>
      <c r="J30" s="102"/>
      <c r="K30" s="102"/>
      <c r="L30" s="102"/>
      <c r="M30" s="103"/>
      <c r="N30" s="49"/>
    </row>
    <row r="31" spans="2:14" ht="25.5" customHeight="1" x14ac:dyDescent="0.25">
      <c r="B31" s="114" t="s">
        <v>54</v>
      </c>
      <c r="C31" s="91" t="s">
        <v>15</v>
      </c>
      <c r="D31" s="91"/>
      <c r="E31" s="91"/>
      <c r="F31" s="91"/>
      <c r="G31" s="92" t="s">
        <v>86</v>
      </c>
      <c r="H31" s="92"/>
      <c r="I31" s="92"/>
      <c r="J31" s="92"/>
      <c r="K31" s="92"/>
      <c r="L31" s="92"/>
      <c r="M31" s="93"/>
    </row>
    <row r="32" spans="2:14" ht="21" customHeight="1" x14ac:dyDescent="0.25">
      <c r="B32" s="115"/>
      <c r="C32" s="91" t="s">
        <v>16</v>
      </c>
      <c r="D32" s="91"/>
      <c r="E32" s="91"/>
      <c r="F32" s="91"/>
      <c r="G32" s="92" t="s">
        <v>86</v>
      </c>
      <c r="H32" s="92"/>
      <c r="I32" s="92"/>
      <c r="J32" s="92"/>
      <c r="K32" s="92"/>
      <c r="L32" s="92"/>
      <c r="M32" s="93"/>
    </row>
    <row r="33" spans="2:14" ht="33" customHeight="1" x14ac:dyDescent="0.25">
      <c r="B33" s="115"/>
      <c r="C33" s="94" t="s">
        <v>17</v>
      </c>
      <c r="D33" s="94"/>
      <c r="E33" s="94"/>
      <c r="F33" s="94"/>
      <c r="G33" s="92" t="s">
        <v>86</v>
      </c>
      <c r="H33" s="92"/>
      <c r="I33" s="92"/>
      <c r="J33" s="92"/>
      <c r="K33" s="92"/>
      <c r="L33" s="92"/>
      <c r="M33" s="93"/>
    </row>
    <row r="34" spans="2:14" ht="28.5" customHeight="1" x14ac:dyDescent="0.25">
      <c r="B34" s="19" t="s">
        <v>55</v>
      </c>
      <c r="C34" s="94" t="s">
        <v>7</v>
      </c>
      <c r="D34" s="94"/>
      <c r="E34" s="94"/>
      <c r="F34" s="94"/>
      <c r="G34" s="92" t="s">
        <v>86</v>
      </c>
      <c r="H34" s="92"/>
      <c r="I34" s="92"/>
      <c r="J34" s="92"/>
      <c r="K34" s="92"/>
      <c r="L34" s="92"/>
      <c r="M34" s="93"/>
    </row>
    <row r="35" spans="2:14" s="20" customFormat="1" ht="28.5" customHeight="1" x14ac:dyDescent="0.25">
      <c r="B35" s="104" t="s">
        <v>18</v>
      </c>
      <c r="C35" s="105"/>
      <c r="D35" s="105"/>
      <c r="E35" s="105"/>
      <c r="F35" s="105"/>
      <c r="G35" s="105"/>
      <c r="H35" s="105"/>
      <c r="I35" s="105"/>
      <c r="J35" s="105"/>
      <c r="K35" s="105"/>
      <c r="L35" s="105"/>
      <c r="M35" s="106"/>
    </row>
    <row r="36" spans="2:14" s="20" customFormat="1" ht="24.75" customHeight="1" x14ac:dyDescent="0.25">
      <c r="B36" s="21" t="s">
        <v>19</v>
      </c>
      <c r="C36" s="107" t="s">
        <v>20</v>
      </c>
      <c r="D36" s="107"/>
      <c r="E36" s="107"/>
      <c r="F36" s="107"/>
      <c r="G36" s="107"/>
      <c r="H36" s="107"/>
      <c r="I36" s="107"/>
      <c r="J36" s="107"/>
      <c r="K36" s="107"/>
      <c r="L36" s="107"/>
      <c r="M36" s="108"/>
    </row>
    <row r="37" spans="2:14" ht="29.25" customHeight="1" x14ac:dyDescent="0.25">
      <c r="B37" s="22" t="s">
        <v>59</v>
      </c>
      <c r="C37" s="109" t="s">
        <v>102</v>
      </c>
      <c r="D37" s="109"/>
      <c r="E37" s="109"/>
      <c r="F37" s="109"/>
      <c r="G37" s="109"/>
      <c r="H37" s="109"/>
      <c r="I37" s="109"/>
      <c r="J37" s="109"/>
      <c r="K37" s="109"/>
      <c r="L37" s="109"/>
      <c r="M37" s="110"/>
    </row>
    <row r="38" spans="2:14" ht="29.25" customHeight="1" x14ac:dyDescent="0.25">
      <c r="B38" s="23" t="s">
        <v>22</v>
      </c>
      <c r="C38" s="65" t="s">
        <v>86</v>
      </c>
      <c r="D38" s="68"/>
      <c r="E38" s="68"/>
      <c r="F38" s="68"/>
      <c r="G38" s="68"/>
      <c r="H38" s="68"/>
      <c r="I38" s="68"/>
      <c r="J38" s="68"/>
      <c r="K38" s="68"/>
      <c r="L38" s="68"/>
      <c r="M38" s="69"/>
    </row>
    <row r="39" spans="2:14" ht="147.75" customHeight="1" x14ac:dyDescent="0.25">
      <c r="B39" s="23" t="s">
        <v>58</v>
      </c>
      <c r="C39" s="65" t="s">
        <v>103</v>
      </c>
      <c r="D39" s="66"/>
      <c r="E39" s="66"/>
      <c r="F39" s="66"/>
      <c r="G39" s="66"/>
      <c r="H39" s="66"/>
      <c r="I39" s="66"/>
      <c r="J39" s="66"/>
      <c r="K39" s="66"/>
      <c r="L39" s="66"/>
      <c r="M39" s="61"/>
    </row>
    <row r="40" spans="2:14" ht="33" customHeight="1" x14ac:dyDescent="0.25">
      <c r="B40" s="24" t="s">
        <v>23</v>
      </c>
      <c r="C40" s="75" t="s">
        <v>104</v>
      </c>
      <c r="D40" s="75"/>
      <c r="E40" s="75"/>
      <c r="F40" s="75"/>
      <c r="G40" s="75"/>
      <c r="H40" s="75"/>
      <c r="I40" s="75"/>
      <c r="J40" s="75"/>
      <c r="K40" s="75"/>
      <c r="L40" s="75"/>
      <c r="M40" s="76"/>
      <c r="N40" s="49"/>
    </row>
    <row r="41" spans="2:14" ht="33" customHeight="1" x14ac:dyDescent="0.25">
      <c r="B41" s="24" t="s">
        <v>24</v>
      </c>
      <c r="C41" s="77" t="s">
        <v>105</v>
      </c>
      <c r="D41" s="78"/>
      <c r="E41" s="78"/>
      <c r="F41" s="78"/>
      <c r="G41" s="78"/>
      <c r="H41" s="78"/>
      <c r="I41" s="78"/>
      <c r="J41" s="78"/>
      <c r="K41" s="78"/>
      <c r="L41" s="78"/>
      <c r="M41" s="79"/>
      <c r="N41" s="49"/>
    </row>
    <row r="42" spans="2:14" ht="21.75" customHeight="1" x14ac:dyDescent="0.25">
      <c r="B42" s="24" t="s">
        <v>25</v>
      </c>
      <c r="C42" s="95" t="s">
        <v>100</v>
      </c>
      <c r="D42" s="96"/>
      <c r="E42" s="96"/>
      <c r="F42" s="96"/>
      <c r="G42" s="96"/>
      <c r="H42" s="96"/>
      <c r="I42" s="96"/>
      <c r="J42" s="96"/>
      <c r="K42" s="96"/>
      <c r="L42" s="96"/>
      <c r="M42" s="97"/>
    </row>
    <row r="43" spans="2:14" ht="26.25" customHeight="1" x14ac:dyDescent="0.25">
      <c r="B43" s="25" t="s">
        <v>26</v>
      </c>
      <c r="C43" s="75" t="s">
        <v>62</v>
      </c>
      <c r="D43" s="75"/>
      <c r="E43" s="75"/>
      <c r="F43" s="75"/>
      <c r="G43" s="75"/>
      <c r="H43" s="75"/>
      <c r="I43" s="75"/>
      <c r="J43" s="75"/>
      <c r="K43" s="75"/>
      <c r="L43" s="75"/>
      <c r="M43" s="76"/>
    </row>
    <row r="44" spans="2:14" ht="26.25" customHeight="1" x14ac:dyDescent="0.25">
      <c r="B44" s="25" t="s">
        <v>27</v>
      </c>
      <c r="C44" s="77" t="s">
        <v>82</v>
      </c>
      <c r="D44" s="78"/>
      <c r="E44" s="78"/>
      <c r="F44" s="78"/>
      <c r="G44" s="78"/>
      <c r="H44" s="78"/>
      <c r="I44" s="78"/>
      <c r="J44" s="78"/>
      <c r="K44" s="78"/>
      <c r="L44" s="78"/>
      <c r="M44" s="79"/>
    </row>
    <row r="45" spans="2:14" ht="23.25" customHeight="1" x14ac:dyDescent="0.25">
      <c r="B45" s="87" t="s">
        <v>28</v>
      </c>
      <c r="C45" s="77" t="s">
        <v>106</v>
      </c>
      <c r="D45" s="78"/>
      <c r="E45" s="78"/>
      <c r="F45" s="78"/>
      <c r="G45" s="78"/>
      <c r="H45" s="78"/>
      <c r="I45" s="78"/>
      <c r="J45" s="78"/>
      <c r="K45" s="78"/>
      <c r="L45" s="78"/>
      <c r="M45" s="79"/>
      <c r="N45" s="49"/>
    </row>
    <row r="46" spans="2:14" ht="23.25" customHeight="1" x14ac:dyDescent="0.25">
      <c r="B46" s="87"/>
      <c r="C46" s="88" t="s">
        <v>107</v>
      </c>
      <c r="D46" s="89"/>
      <c r="E46" s="89"/>
      <c r="F46" s="89"/>
      <c r="G46" s="89"/>
      <c r="H46" s="89"/>
      <c r="I46" s="89"/>
      <c r="J46" s="89"/>
      <c r="K46" s="89"/>
      <c r="L46" s="89"/>
      <c r="M46" s="90"/>
      <c r="N46" s="49"/>
    </row>
    <row r="47" spans="2:14" ht="26.25" customHeight="1" x14ac:dyDescent="0.25">
      <c r="B47" s="25" t="s">
        <v>29</v>
      </c>
      <c r="C47" s="65" t="s">
        <v>86</v>
      </c>
      <c r="D47" s="68"/>
      <c r="E47" s="68"/>
      <c r="F47" s="68"/>
      <c r="G47" s="68"/>
      <c r="H47" s="68"/>
      <c r="I47" s="68"/>
      <c r="J47" s="68"/>
      <c r="K47" s="68"/>
      <c r="L47" s="68"/>
      <c r="M47" s="69"/>
    </row>
    <row r="48" spans="2:14" ht="33" customHeight="1" x14ac:dyDescent="0.25">
      <c r="B48" s="25" t="s">
        <v>30</v>
      </c>
      <c r="C48" s="65" t="s">
        <v>86</v>
      </c>
      <c r="D48" s="68"/>
      <c r="E48" s="68"/>
      <c r="F48" s="68"/>
      <c r="G48" s="68"/>
      <c r="H48" s="68"/>
      <c r="I48" s="68"/>
      <c r="J48" s="68"/>
      <c r="K48" s="68"/>
      <c r="L48" s="68"/>
      <c r="M48" s="69"/>
    </row>
    <row r="49" spans="2:14" ht="33" customHeight="1" x14ac:dyDescent="0.25">
      <c r="B49" s="25" t="s">
        <v>31</v>
      </c>
      <c r="C49" s="65" t="s">
        <v>86</v>
      </c>
      <c r="D49" s="68"/>
      <c r="E49" s="68"/>
      <c r="F49" s="68"/>
      <c r="G49" s="68"/>
      <c r="H49" s="68"/>
      <c r="I49" s="68"/>
      <c r="J49" s="68"/>
      <c r="K49" s="68"/>
      <c r="L49" s="68"/>
      <c r="M49" s="69"/>
    </row>
    <row r="50" spans="2:14" ht="27" customHeight="1" x14ac:dyDescent="0.25">
      <c r="B50" s="25" t="s">
        <v>32</v>
      </c>
      <c r="C50" s="70" t="s">
        <v>108</v>
      </c>
      <c r="D50" s="70"/>
      <c r="E50" s="70"/>
      <c r="F50" s="70"/>
      <c r="G50" s="70"/>
      <c r="H50" s="70"/>
      <c r="I50" s="70"/>
      <c r="J50" s="70"/>
      <c r="K50" s="70"/>
      <c r="L50" s="70"/>
      <c r="M50" s="71"/>
      <c r="N50" s="49"/>
    </row>
    <row r="51" spans="2:14" ht="42.75" customHeight="1" x14ac:dyDescent="0.25">
      <c r="B51" s="25" t="s">
        <v>51</v>
      </c>
      <c r="C51" s="72" t="s">
        <v>87</v>
      </c>
      <c r="D51" s="73"/>
      <c r="E51" s="73"/>
      <c r="F51" s="73"/>
      <c r="G51" s="73"/>
      <c r="H51" s="73"/>
      <c r="I51" s="73"/>
      <c r="J51" s="73"/>
      <c r="K51" s="73"/>
      <c r="L51" s="73"/>
      <c r="M51" s="74"/>
    </row>
    <row r="52" spans="2:14" ht="24" customHeight="1" x14ac:dyDescent="0.25">
      <c r="B52" s="25" t="s">
        <v>33</v>
      </c>
      <c r="C52" s="75" t="s">
        <v>69</v>
      </c>
      <c r="D52" s="75"/>
      <c r="E52" s="75"/>
      <c r="F52" s="75"/>
      <c r="G52" s="75"/>
      <c r="H52" s="75"/>
      <c r="I52" s="75"/>
      <c r="J52" s="75"/>
      <c r="K52" s="75"/>
      <c r="L52" s="75"/>
      <c r="M52" s="76"/>
    </row>
    <row r="53" spans="2:14" ht="27" customHeight="1" x14ac:dyDescent="0.25">
      <c r="B53" s="25" t="s">
        <v>34</v>
      </c>
      <c r="C53" s="75" t="s">
        <v>64</v>
      </c>
      <c r="D53" s="75"/>
      <c r="E53" s="75"/>
      <c r="F53" s="75"/>
      <c r="G53" s="75"/>
      <c r="H53" s="75"/>
      <c r="I53" s="75"/>
      <c r="J53" s="75"/>
      <c r="K53" s="75"/>
      <c r="L53" s="75"/>
      <c r="M53" s="76"/>
    </row>
    <row r="54" spans="2:14" ht="27" customHeight="1" x14ac:dyDescent="0.25">
      <c r="B54" s="26" t="s">
        <v>35</v>
      </c>
      <c r="C54" s="77" t="s">
        <v>91</v>
      </c>
      <c r="D54" s="78"/>
      <c r="E54" s="78"/>
      <c r="F54" s="78"/>
      <c r="G54" s="78"/>
      <c r="H54" s="78"/>
      <c r="I54" s="78"/>
      <c r="J54" s="78"/>
      <c r="K54" s="78"/>
      <c r="L54" s="78"/>
      <c r="M54" s="79"/>
      <c r="N54" s="49"/>
    </row>
    <row r="55" spans="2:14" ht="48" customHeight="1" thickBot="1" x14ac:dyDescent="0.3">
      <c r="B55" s="27" t="s">
        <v>36</v>
      </c>
      <c r="C55" s="80"/>
      <c r="D55" s="81"/>
      <c r="E55" s="81"/>
      <c r="F55" s="81"/>
      <c r="G55" s="82"/>
      <c r="H55" s="83" t="s">
        <v>37</v>
      </c>
      <c r="I55" s="83"/>
      <c r="J55" s="83"/>
      <c r="K55" s="84"/>
      <c r="L55" s="85"/>
      <c r="M55" s="86"/>
    </row>
    <row r="56" spans="2:14" ht="9" customHeight="1" x14ac:dyDescent="0.25"/>
    <row r="57" spans="2:14" ht="15.75" x14ac:dyDescent="0.25">
      <c r="B57" s="67" t="s">
        <v>38</v>
      </c>
      <c r="C57" s="67"/>
      <c r="D57" s="67"/>
      <c r="E57" s="67"/>
      <c r="F57" s="67"/>
      <c r="G57" s="67"/>
      <c r="H57" s="67"/>
      <c r="I57" s="67"/>
      <c r="J57" s="67"/>
      <c r="K57" s="67"/>
      <c r="L57" s="67"/>
      <c r="M57" s="67"/>
    </row>
    <row r="60" spans="2:14" x14ac:dyDescent="0.25">
      <c r="K60" s="1">
        <f>724/1968</f>
        <v>0.36788617886178859</v>
      </c>
    </row>
  </sheetData>
  <mergeCells count="63">
    <mergeCell ref="B23:B26"/>
    <mergeCell ref="C23:F23"/>
    <mergeCell ref="G23:M23"/>
    <mergeCell ref="C24:F24"/>
    <mergeCell ref="G24:M24"/>
    <mergeCell ref="C25:F25"/>
    <mergeCell ref="G25:M25"/>
    <mergeCell ref="C26:F26"/>
    <mergeCell ref="G26:M26"/>
    <mergeCell ref="G16:H16"/>
    <mergeCell ref="K16:L18"/>
    <mergeCell ref="G17:H17"/>
    <mergeCell ref="G18:H18"/>
    <mergeCell ref="B21:M22"/>
    <mergeCell ref="G19:H19"/>
    <mergeCell ref="B2:M10"/>
    <mergeCell ref="B12:M12"/>
    <mergeCell ref="B14:C15"/>
    <mergeCell ref="F14:H15"/>
    <mergeCell ref="K14:L15"/>
    <mergeCell ref="C28:F28"/>
    <mergeCell ref="G28:M28"/>
    <mergeCell ref="C29:F29"/>
    <mergeCell ref="G29:M29"/>
    <mergeCell ref="C38:M38"/>
    <mergeCell ref="G30:M30"/>
    <mergeCell ref="C30:F30"/>
    <mergeCell ref="C34:F34"/>
    <mergeCell ref="G34:M34"/>
    <mergeCell ref="B35:M35"/>
    <mergeCell ref="C36:M36"/>
    <mergeCell ref="C37:M37"/>
    <mergeCell ref="B27:B30"/>
    <mergeCell ref="C27:F27"/>
    <mergeCell ref="G27:M27"/>
    <mergeCell ref="B31:B33"/>
    <mergeCell ref="C40:M40"/>
    <mergeCell ref="C41:M41"/>
    <mergeCell ref="C43:M43"/>
    <mergeCell ref="C44:M44"/>
    <mergeCell ref="C42:M42"/>
    <mergeCell ref="C31:F31"/>
    <mergeCell ref="G31:M31"/>
    <mergeCell ref="C32:F32"/>
    <mergeCell ref="G32:M32"/>
    <mergeCell ref="C33:F33"/>
    <mergeCell ref="G33:M33"/>
    <mergeCell ref="C39:L39"/>
    <mergeCell ref="B57:M57"/>
    <mergeCell ref="C47:M47"/>
    <mergeCell ref="C48:M48"/>
    <mergeCell ref="C49:M49"/>
    <mergeCell ref="C50:M50"/>
    <mergeCell ref="C51:M51"/>
    <mergeCell ref="C52:M52"/>
    <mergeCell ref="C53:M53"/>
    <mergeCell ref="C54:M54"/>
    <mergeCell ref="C55:G55"/>
    <mergeCell ref="H55:J55"/>
    <mergeCell ref="K55:M55"/>
    <mergeCell ref="B45:B46"/>
    <mergeCell ref="C45:M45"/>
    <mergeCell ref="C46:M46"/>
  </mergeCells>
  <pageMargins left="0.55118110236220474" right="0.39370078740157483" top="0.39370078740157483" bottom="0.23622047244094491" header="0.31496062992125984" footer="0.19685039370078741"/>
  <pageSetup scale="55" orientation="portrait" horizontalDpi="4294967295" verticalDpi="4294967295"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O47"/>
  <sheetViews>
    <sheetView showGridLines="0" tabSelected="1" topLeftCell="B20" zoomScaleNormal="100" workbookViewId="0">
      <selection activeCell="L22" sqref="L22"/>
    </sheetView>
  </sheetViews>
  <sheetFormatPr baseColWidth="10" defaultColWidth="14.140625" defaultRowHeight="15" x14ac:dyDescent="0.25"/>
  <cols>
    <col min="1" max="1" width="5.42578125" customWidth="1"/>
    <col min="2" max="2" width="12.85546875" customWidth="1"/>
    <col min="3" max="3" width="14.5703125" customWidth="1"/>
    <col min="4" max="4" width="13.85546875" customWidth="1"/>
    <col min="5" max="5" width="14.85546875" customWidth="1"/>
    <col min="6" max="6" width="13.85546875" customWidth="1"/>
    <col min="7" max="7" width="12.28515625" customWidth="1"/>
    <col min="8" max="8" width="8.7109375" customWidth="1"/>
    <col min="9" max="9" width="12.85546875" customWidth="1"/>
    <col min="10" max="10" width="18.7109375" customWidth="1"/>
    <col min="11" max="11" width="16.42578125" customWidth="1"/>
    <col min="12" max="12" width="12.5703125" customWidth="1"/>
    <col min="13" max="13" width="6.42578125" customWidth="1"/>
    <col min="14" max="253" width="11.42578125" customWidth="1"/>
    <col min="254" max="254" width="18.140625" customWidth="1"/>
    <col min="255" max="255" width="13.7109375" customWidth="1"/>
  </cols>
  <sheetData>
    <row r="3" spans="2:15" x14ac:dyDescent="0.25">
      <c r="B3" s="10"/>
      <c r="C3" s="10"/>
      <c r="D3" s="10"/>
      <c r="E3" s="29"/>
      <c r="F3" s="29"/>
      <c r="G3" s="29"/>
      <c r="H3" s="29"/>
      <c r="I3" s="29"/>
      <c r="J3" s="29"/>
      <c r="K3" s="1"/>
    </row>
    <row r="4" spans="2:15" x14ac:dyDescent="0.25">
      <c r="B4" s="10"/>
      <c r="C4" s="10"/>
      <c r="D4" s="10"/>
      <c r="E4" s="29"/>
      <c r="F4" s="29"/>
      <c r="G4" s="29"/>
      <c r="H4" s="29"/>
      <c r="I4" s="29"/>
      <c r="J4" s="29"/>
      <c r="K4" s="1"/>
    </row>
    <row r="5" spans="2:15" x14ac:dyDescent="0.25">
      <c r="B5" s="10"/>
      <c r="C5" s="10"/>
      <c r="D5" s="10"/>
      <c r="E5" s="29"/>
      <c r="F5" s="29"/>
      <c r="G5" s="29"/>
      <c r="H5" s="29"/>
      <c r="I5" s="29"/>
      <c r="J5" s="29"/>
      <c r="K5" s="1"/>
    </row>
    <row r="6" spans="2:15" ht="18" customHeight="1" x14ac:dyDescent="0.25">
      <c r="B6" s="10"/>
      <c r="C6" s="10"/>
      <c r="D6" s="10"/>
      <c r="E6" s="29"/>
      <c r="F6" s="29"/>
      <c r="G6" s="29"/>
      <c r="H6" s="29"/>
      <c r="I6" s="29"/>
      <c r="J6" s="29"/>
      <c r="K6" s="1"/>
      <c r="L6" s="149" t="s">
        <v>56</v>
      </c>
      <c r="M6" s="149"/>
      <c r="N6" s="149"/>
    </row>
    <row r="7" spans="2:15" x14ac:dyDescent="0.25">
      <c r="B7" s="10"/>
      <c r="C7" s="10"/>
      <c r="D7" s="10"/>
      <c r="E7" s="29"/>
      <c r="F7" s="29"/>
      <c r="G7" s="29"/>
      <c r="H7" s="29"/>
      <c r="I7" s="29"/>
      <c r="J7" s="29"/>
      <c r="K7" s="1"/>
      <c r="L7" s="38" t="s">
        <v>83</v>
      </c>
      <c r="M7" s="46" t="s">
        <v>99</v>
      </c>
      <c r="N7" s="47">
        <v>1</v>
      </c>
    </row>
    <row r="8" spans="2:15" x14ac:dyDescent="0.25">
      <c r="B8" s="29"/>
      <c r="C8" s="29"/>
      <c r="D8" s="29"/>
      <c r="E8" s="29"/>
      <c r="F8" s="29"/>
      <c r="G8" s="29"/>
      <c r="H8" s="29"/>
      <c r="I8" s="29"/>
      <c r="J8" s="29"/>
      <c r="K8" s="1"/>
      <c r="L8" s="37" t="s">
        <v>84</v>
      </c>
      <c r="M8" s="46" t="s">
        <v>57</v>
      </c>
      <c r="N8" s="47">
        <v>0.5</v>
      </c>
      <c r="O8" s="47">
        <v>0.99</v>
      </c>
    </row>
    <row r="9" spans="2:15" ht="18.75" customHeight="1" x14ac:dyDescent="0.25">
      <c r="B9" s="29"/>
      <c r="C9" s="29"/>
      <c r="D9" s="29"/>
      <c r="E9" s="29"/>
      <c r="F9" s="29"/>
      <c r="G9" s="29"/>
      <c r="H9" s="29"/>
      <c r="I9" s="29"/>
      <c r="J9" s="29"/>
      <c r="K9" s="1"/>
      <c r="L9" s="39" t="s">
        <v>85</v>
      </c>
      <c r="M9" s="46" t="s">
        <v>99</v>
      </c>
      <c r="N9" s="47">
        <v>0.5</v>
      </c>
    </row>
    <row r="10" spans="2:15" ht="24" customHeight="1" x14ac:dyDescent="0.25">
      <c r="B10" s="145" t="s">
        <v>21</v>
      </c>
      <c r="C10" s="145"/>
      <c r="D10" s="145"/>
      <c r="E10" s="146" t="str">
        <f>'Ficha Técnica Formulación'!C37</f>
        <v>Porcentaje de proyectos urbanisticos con infracciones determinadas</v>
      </c>
      <c r="F10" s="147"/>
      <c r="G10" s="147"/>
      <c r="H10" s="147"/>
      <c r="I10" s="147"/>
      <c r="J10" s="147"/>
      <c r="K10" s="148"/>
    </row>
    <row r="11" spans="2:15" ht="10.5" customHeight="1" x14ac:dyDescent="0.25"/>
    <row r="12" spans="2:15" ht="77.25" customHeight="1" x14ac:dyDescent="0.25">
      <c r="B12" s="44" t="s">
        <v>44</v>
      </c>
      <c r="C12" s="44" t="s">
        <v>60</v>
      </c>
      <c r="D12" s="44" t="s">
        <v>48</v>
      </c>
      <c r="E12" s="63" t="s">
        <v>106</v>
      </c>
      <c r="F12" s="48" t="s">
        <v>107</v>
      </c>
      <c r="G12" s="45" t="s">
        <v>49</v>
      </c>
      <c r="H12" s="144" t="s">
        <v>46</v>
      </c>
      <c r="I12" s="144"/>
      <c r="J12" s="45" t="s">
        <v>45</v>
      </c>
      <c r="K12" s="45" t="s">
        <v>50</v>
      </c>
    </row>
    <row r="13" spans="2:15" x14ac:dyDescent="0.25">
      <c r="B13" s="150">
        <v>2018</v>
      </c>
      <c r="C13" s="40" t="s">
        <v>70</v>
      </c>
      <c r="D13" s="50">
        <v>0.33</v>
      </c>
      <c r="E13" s="43">
        <v>0</v>
      </c>
      <c r="F13" s="43">
        <v>0</v>
      </c>
      <c r="G13" s="40" t="s">
        <v>109</v>
      </c>
      <c r="H13" s="41" t="e">
        <f>IF(G13="","",D13/G13)</f>
        <v>#VALUE!</v>
      </c>
      <c r="I13" s="42" t="s">
        <v>109</v>
      </c>
      <c r="J13" s="51"/>
      <c r="K13" s="51"/>
    </row>
    <row r="14" spans="2:15" x14ac:dyDescent="0.25">
      <c r="B14" s="151"/>
      <c r="C14" s="36" t="s">
        <v>71</v>
      </c>
      <c r="D14" s="50">
        <v>0.33</v>
      </c>
      <c r="E14" s="35">
        <v>0</v>
      </c>
      <c r="F14" s="43">
        <v>0</v>
      </c>
      <c r="G14" s="40" t="s">
        <v>109</v>
      </c>
      <c r="H14" s="41" t="s">
        <v>109</v>
      </c>
      <c r="I14" s="42" t="s">
        <v>109</v>
      </c>
      <c r="J14" s="52"/>
      <c r="K14" s="36"/>
    </row>
    <row r="15" spans="2:15" x14ac:dyDescent="0.25">
      <c r="B15" s="151"/>
      <c r="C15" s="40" t="s">
        <v>72</v>
      </c>
      <c r="D15" s="50">
        <v>0.33</v>
      </c>
      <c r="E15" s="35">
        <v>0</v>
      </c>
      <c r="F15" s="43">
        <v>0</v>
      </c>
      <c r="G15" s="40" t="s">
        <v>109</v>
      </c>
      <c r="H15" s="41" t="s">
        <v>109</v>
      </c>
      <c r="I15" s="42" t="s">
        <v>109</v>
      </c>
      <c r="J15" s="52"/>
      <c r="K15" s="36"/>
    </row>
    <row r="16" spans="2:15" ht="114" x14ac:dyDescent="0.25">
      <c r="B16" s="151"/>
      <c r="C16" s="36" t="s">
        <v>73</v>
      </c>
      <c r="D16" s="50">
        <v>0.33</v>
      </c>
      <c r="E16" s="35">
        <v>38</v>
      </c>
      <c r="F16" s="43">
        <v>198</v>
      </c>
      <c r="G16" s="40">
        <f t="shared" ref="G16:G24" si="0">IF(E16="","",E16/F16)</f>
        <v>0.19191919191919191</v>
      </c>
      <c r="H16" s="41">
        <f t="shared" ref="H16:H24" si="1">IF(G16="","",D16/G16)</f>
        <v>1.7194736842105265</v>
      </c>
      <c r="I16" s="42" t="str">
        <f t="shared" ref="I16:I22" si="2">IF(H16&lt;$N$9,"Critico",IF(H16&gt;$N$7,"satisfactorio",IF(H16&gt;$N$8,"Medio",OR(H16&lt;$O$8,"medio"))))</f>
        <v>satisfactorio</v>
      </c>
      <c r="J16" s="52" t="s">
        <v>110</v>
      </c>
      <c r="K16" s="36" t="s">
        <v>93</v>
      </c>
    </row>
    <row r="17" spans="2:13" ht="114" x14ac:dyDescent="0.25">
      <c r="B17" s="151"/>
      <c r="C17" s="40" t="s">
        <v>74</v>
      </c>
      <c r="D17" s="50">
        <v>0.33</v>
      </c>
      <c r="E17" s="35">
        <v>11</v>
      </c>
      <c r="F17" s="43">
        <v>122</v>
      </c>
      <c r="G17" s="40">
        <f t="shared" si="0"/>
        <v>9.0163934426229511E-2</v>
      </c>
      <c r="H17" s="41">
        <f t="shared" si="1"/>
        <v>3.66</v>
      </c>
      <c r="I17" s="42" t="str">
        <f t="shared" si="2"/>
        <v>satisfactorio</v>
      </c>
      <c r="J17" s="52" t="s">
        <v>111</v>
      </c>
      <c r="K17" s="36" t="s">
        <v>93</v>
      </c>
    </row>
    <row r="18" spans="2:13" ht="114" x14ac:dyDescent="0.25">
      <c r="B18" s="151"/>
      <c r="C18" s="36" t="s">
        <v>75</v>
      </c>
      <c r="D18" s="50">
        <v>0.33</v>
      </c>
      <c r="E18" s="35">
        <v>24</v>
      </c>
      <c r="F18" s="43">
        <v>104</v>
      </c>
      <c r="G18" s="40">
        <f t="shared" si="0"/>
        <v>0.23076923076923078</v>
      </c>
      <c r="H18" s="41">
        <f t="shared" si="1"/>
        <v>1.43</v>
      </c>
      <c r="I18" s="42" t="str">
        <f t="shared" si="2"/>
        <v>satisfactorio</v>
      </c>
      <c r="J18" s="52" t="s">
        <v>111</v>
      </c>
      <c r="K18" s="36" t="s">
        <v>93</v>
      </c>
    </row>
    <row r="19" spans="2:13" ht="114" x14ac:dyDescent="0.25">
      <c r="B19" s="151"/>
      <c r="C19" s="40" t="s">
        <v>76</v>
      </c>
      <c r="D19" s="50">
        <v>0.33</v>
      </c>
      <c r="E19" s="35">
        <v>34</v>
      </c>
      <c r="F19" s="43">
        <v>163</v>
      </c>
      <c r="G19" s="40">
        <f t="shared" si="0"/>
        <v>0.20858895705521471</v>
      </c>
      <c r="H19" s="41">
        <f t="shared" si="1"/>
        <v>1.582058823529412</v>
      </c>
      <c r="I19" s="42" t="str">
        <f t="shared" si="2"/>
        <v>satisfactorio</v>
      </c>
      <c r="J19" s="52" t="s">
        <v>113</v>
      </c>
      <c r="K19" s="36" t="s">
        <v>93</v>
      </c>
      <c r="M19" t="s">
        <v>101</v>
      </c>
    </row>
    <row r="20" spans="2:13" ht="114" x14ac:dyDescent="0.25">
      <c r="B20" s="151"/>
      <c r="C20" s="36" t="s">
        <v>77</v>
      </c>
      <c r="D20" s="50">
        <v>0.33</v>
      </c>
      <c r="E20" s="35">
        <v>84</v>
      </c>
      <c r="F20" s="43">
        <v>203</v>
      </c>
      <c r="G20" s="40">
        <f t="shared" si="0"/>
        <v>0.41379310344827586</v>
      </c>
      <c r="H20" s="41">
        <f t="shared" si="1"/>
        <v>0.7975000000000001</v>
      </c>
      <c r="I20" s="42" t="str">
        <f t="shared" si="2"/>
        <v>Medio</v>
      </c>
      <c r="J20" s="52" t="s">
        <v>112</v>
      </c>
      <c r="K20" s="36" t="s">
        <v>93</v>
      </c>
    </row>
    <row r="21" spans="2:13" ht="114" x14ac:dyDescent="0.25">
      <c r="B21" s="151"/>
      <c r="C21" s="40" t="s">
        <v>78</v>
      </c>
      <c r="D21" s="50">
        <v>0.33</v>
      </c>
      <c r="E21" s="35">
        <v>35</v>
      </c>
      <c r="F21" s="43">
        <v>230</v>
      </c>
      <c r="G21" s="40">
        <f t="shared" si="0"/>
        <v>0.15217391304347827</v>
      </c>
      <c r="H21" s="41">
        <f t="shared" si="1"/>
        <v>2.1685714285714286</v>
      </c>
      <c r="I21" s="42" t="str">
        <f t="shared" si="2"/>
        <v>satisfactorio</v>
      </c>
      <c r="J21" s="52" t="s">
        <v>115</v>
      </c>
      <c r="K21" s="36" t="s">
        <v>93</v>
      </c>
    </row>
    <row r="22" spans="2:13" ht="128.25" x14ac:dyDescent="0.25">
      <c r="B22" s="151"/>
      <c r="C22" s="36" t="s">
        <v>79</v>
      </c>
      <c r="D22" s="50">
        <v>0.33</v>
      </c>
      <c r="E22" s="35">
        <v>54</v>
      </c>
      <c r="F22" s="43">
        <v>172</v>
      </c>
      <c r="G22" s="40">
        <f t="shared" si="0"/>
        <v>0.31395348837209303</v>
      </c>
      <c r="H22" s="41">
        <f t="shared" si="1"/>
        <v>1.0511111111111111</v>
      </c>
      <c r="I22" s="42" t="str">
        <f t="shared" si="2"/>
        <v>satisfactorio</v>
      </c>
      <c r="J22" s="52" t="s">
        <v>116</v>
      </c>
      <c r="K22" s="36" t="s">
        <v>93</v>
      </c>
    </row>
    <row r="23" spans="2:13" ht="185.25" x14ac:dyDescent="0.25">
      <c r="B23" s="151"/>
      <c r="C23" s="40" t="s">
        <v>80</v>
      </c>
      <c r="D23" s="50">
        <v>0.33</v>
      </c>
      <c r="E23" s="35"/>
      <c r="F23" s="43"/>
      <c r="G23" s="40" t="str">
        <f t="shared" si="0"/>
        <v/>
      </c>
      <c r="H23" s="41" t="str">
        <f t="shared" si="1"/>
        <v/>
      </c>
      <c r="I23" s="42"/>
      <c r="J23" s="58" t="s">
        <v>114</v>
      </c>
      <c r="K23" s="52" t="s">
        <v>117</v>
      </c>
    </row>
    <row r="24" spans="2:13" ht="185.25" x14ac:dyDescent="0.25">
      <c r="B24" s="152"/>
      <c r="C24" s="36" t="s">
        <v>81</v>
      </c>
      <c r="D24" s="50">
        <v>0.33</v>
      </c>
      <c r="E24" s="35"/>
      <c r="F24" s="43"/>
      <c r="G24" s="40" t="str">
        <f t="shared" si="0"/>
        <v/>
      </c>
      <c r="H24" s="41" t="str">
        <f t="shared" si="1"/>
        <v/>
      </c>
      <c r="I24" s="42"/>
      <c r="J24" s="58" t="s">
        <v>114</v>
      </c>
      <c r="K24" s="52" t="s">
        <v>117</v>
      </c>
    </row>
    <row r="25" spans="2:13" x14ac:dyDescent="0.25">
      <c r="C25" s="31"/>
      <c r="D25" s="31"/>
      <c r="E25" s="31"/>
      <c r="F25" s="31"/>
      <c r="G25" s="31"/>
      <c r="H25" s="31"/>
      <c r="I25" s="31"/>
      <c r="J25" s="31"/>
      <c r="K25" s="31"/>
    </row>
    <row r="26" spans="2:13" x14ac:dyDescent="0.25">
      <c r="B26" s="31"/>
      <c r="C26" s="31"/>
      <c r="D26" s="31"/>
      <c r="E26" s="31"/>
      <c r="F26" s="31"/>
      <c r="G26" s="31"/>
      <c r="H26" s="31"/>
      <c r="I26" s="31"/>
      <c r="J26" s="31"/>
      <c r="K26" s="31"/>
    </row>
    <row r="27" spans="2:13" x14ac:dyDescent="0.25">
      <c r="B27" s="31"/>
      <c r="C27" s="31"/>
      <c r="D27" s="31"/>
      <c r="E27" s="31"/>
      <c r="F27" s="31"/>
      <c r="G27" s="31"/>
      <c r="H27" s="31"/>
      <c r="I27" s="31"/>
      <c r="J27" s="31"/>
      <c r="K27" s="31"/>
    </row>
    <row r="28" spans="2:13" x14ac:dyDescent="0.25">
      <c r="B28" s="31"/>
      <c r="C28" s="31"/>
      <c r="D28" s="31"/>
      <c r="E28" s="31"/>
      <c r="F28" s="31"/>
      <c r="G28" s="31"/>
      <c r="H28" s="31"/>
      <c r="I28" s="31"/>
      <c r="J28" s="31"/>
      <c r="K28" s="31"/>
    </row>
    <row r="29" spans="2:13" x14ac:dyDescent="0.25">
      <c r="B29" s="31"/>
      <c r="C29" s="31"/>
      <c r="D29" s="31"/>
      <c r="E29" s="31"/>
      <c r="F29" s="31"/>
      <c r="G29" s="31"/>
      <c r="H29" s="31"/>
      <c r="I29" s="31"/>
      <c r="J29" s="31"/>
      <c r="K29" s="31"/>
    </row>
    <row r="30" spans="2:13" x14ac:dyDescent="0.25">
      <c r="B30" s="31"/>
      <c r="C30" s="31"/>
      <c r="D30" s="31"/>
      <c r="E30" s="31"/>
      <c r="F30" s="31"/>
      <c r="G30" s="31"/>
      <c r="H30" s="31"/>
      <c r="I30" s="31"/>
      <c r="J30" s="31"/>
      <c r="K30" s="31"/>
    </row>
    <row r="31" spans="2:13" x14ac:dyDescent="0.25">
      <c r="B31" s="31"/>
      <c r="C31" s="31"/>
      <c r="D31" s="31"/>
      <c r="E31" s="31"/>
      <c r="F31" s="31"/>
      <c r="G31" s="31"/>
      <c r="H31" s="31"/>
      <c r="I31" s="31"/>
      <c r="J31" s="31"/>
      <c r="K31" s="31"/>
    </row>
    <row r="32" spans="2:13" x14ac:dyDescent="0.25">
      <c r="B32" s="31"/>
      <c r="C32" s="31"/>
      <c r="D32" s="31"/>
      <c r="E32" s="31"/>
      <c r="F32" s="31"/>
      <c r="G32" s="31"/>
      <c r="H32" s="31"/>
      <c r="I32" s="31"/>
      <c r="J32" s="31"/>
      <c r="K32" s="31"/>
    </row>
    <row r="33" spans="2:11" x14ac:dyDescent="0.25">
      <c r="B33" s="31"/>
      <c r="C33" s="31"/>
      <c r="D33" s="31"/>
      <c r="E33" s="31"/>
      <c r="F33" s="31"/>
      <c r="G33" s="31"/>
      <c r="H33" s="31"/>
      <c r="I33" s="31"/>
      <c r="J33" s="31"/>
      <c r="K33" s="31"/>
    </row>
    <row r="34" spans="2:11" x14ac:dyDescent="0.25">
      <c r="B34" s="31"/>
      <c r="C34" s="31"/>
      <c r="D34" s="31"/>
      <c r="E34" s="31"/>
      <c r="F34" s="31"/>
      <c r="G34" s="31"/>
      <c r="H34" s="31"/>
      <c r="I34" s="31"/>
      <c r="J34" s="31"/>
      <c r="K34" s="31"/>
    </row>
    <row r="35" spans="2:11" x14ac:dyDescent="0.25">
      <c r="B35" s="31"/>
      <c r="C35" s="31"/>
      <c r="D35" s="31"/>
      <c r="E35" s="31"/>
      <c r="F35" s="31"/>
      <c r="G35" s="31"/>
      <c r="H35" s="31"/>
      <c r="I35" s="31"/>
      <c r="J35" s="31"/>
      <c r="K35" s="31"/>
    </row>
    <row r="36" spans="2:11" x14ac:dyDescent="0.25">
      <c r="B36" s="31"/>
      <c r="C36" s="31"/>
      <c r="D36" s="31"/>
      <c r="E36" s="31"/>
      <c r="F36" s="31"/>
      <c r="G36" s="31"/>
      <c r="H36" s="31"/>
      <c r="I36" s="31"/>
      <c r="J36" s="31"/>
      <c r="K36" s="31"/>
    </row>
    <row r="37" spans="2:11" ht="15" customHeight="1" x14ac:dyDescent="0.25">
      <c r="B37" s="31"/>
      <c r="C37" s="31"/>
      <c r="D37" s="31"/>
      <c r="E37" s="31"/>
      <c r="F37" s="31"/>
      <c r="G37" s="31"/>
      <c r="H37" s="31"/>
      <c r="I37" s="31"/>
      <c r="J37" s="31"/>
      <c r="K37" s="31"/>
    </row>
    <row r="38" spans="2:11" x14ac:dyDescent="0.25">
      <c r="B38" s="31"/>
      <c r="C38" s="31"/>
      <c r="D38" s="31"/>
      <c r="E38" s="31"/>
      <c r="F38" s="31"/>
      <c r="G38" s="31"/>
      <c r="H38" s="31"/>
      <c r="I38" s="31"/>
      <c r="J38" s="31"/>
      <c r="K38" s="31"/>
    </row>
    <row r="39" spans="2:11" x14ac:dyDescent="0.25">
      <c r="B39" s="31"/>
      <c r="C39" s="31"/>
      <c r="D39" s="31"/>
      <c r="E39" s="31"/>
      <c r="F39" s="31"/>
      <c r="G39" s="31"/>
      <c r="H39" s="31"/>
      <c r="I39" s="31"/>
      <c r="J39" s="31"/>
      <c r="K39" s="31"/>
    </row>
    <row r="40" spans="2:11" x14ac:dyDescent="0.25">
      <c r="B40" s="31"/>
      <c r="C40" s="31"/>
      <c r="D40" s="31"/>
      <c r="E40" s="31"/>
      <c r="F40" s="31"/>
      <c r="G40" s="31"/>
      <c r="H40" s="31"/>
      <c r="I40" s="31"/>
      <c r="J40" s="31"/>
      <c r="K40" s="31"/>
    </row>
    <row r="41" spans="2:11" x14ac:dyDescent="0.25">
      <c r="B41" s="31"/>
      <c r="C41" s="31"/>
      <c r="D41" s="31"/>
      <c r="E41" s="31"/>
      <c r="F41" s="31"/>
      <c r="G41" s="31"/>
      <c r="H41" s="31"/>
      <c r="I41" s="31"/>
      <c r="J41" s="31"/>
      <c r="K41" s="31"/>
    </row>
    <row r="42" spans="2:11" ht="15" customHeight="1" x14ac:dyDescent="0.25">
      <c r="B42" s="30"/>
      <c r="C42" s="30"/>
      <c r="D42" s="30"/>
      <c r="E42" s="32"/>
      <c r="F42" s="30"/>
      <c r="G42" s="30"/>
      <c r="H42" s="30"/>
      <c r="I42" s="30"/>
      <c r="J42" s="30"/>
      <c r="K42" s="30"/>
    </row>
    <row r="43" spans="2:11" x14ac:dyDescent="0.25">
      <c r="B43" s="30"/>
      <c r="C43" s="30"/>
      <c r="D43" s="30"/>
      <c r="E43" s="33"/>
      <c r="F43" s="30"/>
      <c r="G43" s="30"/>
      <c r="H43" s="30"/>
      <c r="I43" s="30"/>
      <c r="J43" s="30"/>
      <c r="K43" s="30"/>
    </row>
    <row r="44" spans="2:11" x14ac:dyDescent="0.25">
      <c r="B44" s="30"/>
      <c r="C44" s="30"/>
      <c r="D44" s="30"/>
      <c r="E44" s="33"/>
      <c r="F44" s="30"/>
      <c r="G44" s="30"/>
      <c r="H44" s="30"/>
      <c r="I44" s="30"/>
      <c r="J44" s="30"/>
      <c r="K44" s="30"/>
    </row>
    <row r="45" spans="2:11" x14ac:dyDescent="0.25">
      <c r="B45" s="30"/>
      <c r="C45" s="30"/>
      <c r="D45" s="30"/>
      <c r="E45" s="33"/>
      <c r="F45" s="30"/>
      <c r="G45" s="30"/>
      <c r="H45" s="30"/>
      <c r="I45" s="30"/>
      <c r="J45" s="30"/>
      <c r="K45" s="30"/>
    </row>
    <row r="46" spans="2:11" x14ac:dyDescent="0.25">
      <c r="B46" s="30"/>
      <c r="C46" s="30"/>
      <c r="D46" s="30"/>
      <c r="E46" s="33"/>
      <c r="F46" s="30"/>
      <c r="G46" s="30"/>
      <c r="H46" s="30"/>
      <c r="I46" s="30"/>
      <c r="J46" s="30"/>
      <c r="K46" s="30"/>
    </row>
    <row r="47" spans="2:11" x14ac:dyDescent="0.25">
      <c r="B47" s="30"/>
      <c r="C47" s="30"/>
      <c r="D47" s="30"/>
      <c r="E47" s="30"/>
      <c r="F47" s="30"/>
      <c r="G47" s="30"/>
      <c r="H47" s="30"/>
      <c r="I47" s="30"/>
      <c r="J47" s="30"/>
      <c r="K47" s="30"/>
    </row>
  </sheetData>
  <mergeCells count="5">
    <mergeCell ref="H12:I12"/>
    <mergeCell ref="B10:D10"/>
    <mergeCell ref="E10:K10"/>
    <mergeCell ref="L6:N6"/>
    <mergeCell ref="B13:B24"/>
  </mergeCells>
  <conditionalFormatting sqref="H13:H24">
    <cfRule type="cellIs" dxfId="94" priority="87" stopIfTrue="1" operator="between">
      <formula>0.66</formula>
      <formula>0.79</formula>
    </cfRule>
    <cfRule type="cellIs" dxfId="93" priority="88" stopIfTrue="1" operator="lessThan">
      <formula>0.66</formula>
    </cfRule>
    <cfRule type="cellIs" dxfId="92" priority="89" stopIfTrue="1" operator="between">
      <formula>0.8</formula>
      <formula>1</formula>
    </cfRule>
  </conditionalFormatting>
  <conditionalFormatting sqref="H13:H24">
    <cfRule type="expression" dxfId="91" priority="86">
      <formula>ISERROR(H13)</formula>
    </cfRule>
  </conditionalFormatting>
  <conditionalFormatting sqref="H13:H24">
    <cfRule type="cellIs" dxfId="90" priority="83" stopIfTrue="1" operator="between">
      <formula>0.66</formula>
      <formula>0.79</formula>
    </cfRule>
    <cfRule type="cellIs" dxfId="89" priority="84" stopIfTrue="1" operator="lessThan">
      <formula>0.66</formula>
    </cfRule>
    <cfRule type="cellIs" dxfId="88" priority="85" stopIfTrue="1" operator="greaterThanOrEqual">
      <formula>0.8</formula>
    </cfRule>
  </conditionalFormatting>
  <conditionalFormatting sqref="I13:I24">
    <cfRule type="containsText" dxfId="87" priority="42" operator="containsText" text="Critico">
      <formula>NOT(ISERROR(SEARCH("Critico",I13)))</formula>
    </cfRule>
    <cfRule type="containsText" dxfId="86" priority="43" operator="containsText" text="Satisfactorio">
      <formula>NOT(ISERROR(SEARCH("Satisfactorio",I13)))</formula>
    </cfRule>
    <cfRule type="containsText" dxfId="85" priority="44" operator="containsText" text="Medio">
      <formula>NOT(ISERROR(SEARCH("Medio",I13)))</formula>
    </cfRule>
  </conditionalFormatting>
  <conditionalFormatting sqref="J13:K22">
    <cfRule type="containsText" dxfId="84" priority="30" operator="containsText" text="Critico">
      <formula>NOT(ISERROR(SEARCH("Critico",J13)))</formula>
    </cfRule>
    <cfRule type="containsText" dxfId="83" priority="31" operator="containsText" text="Satisfactorio">
      <formula>NOT(ISERROR(SEARCH("Satisfactorio",J13)))</formula>
    </cfRule>
    <cfRule type="containsText" dxfId="82" priority="32" operator="containsText" text="Medio">
      <formula>NOT(ISERROR(SEARCH("Medio",J13)))</formula>
    </cfRule>
  </conditionalFormatting>
  <conditionalFormatting sqref="D13:D24">
    <cfRule type="containsText" dxfId="81" priority="39" operator="containsText" text="Critico">
      <formula>NOT(ISERROR(SEARCH("Critico",D13)))</formula>
    </cfRule>
    <cfRule type="containsText" dxfId="80" priority="40" operator="containsText" text="Satisfactorio">
      <formula>NOT(ISERROR(SEARCH("Satisfactorio",D13)))</formula>
    </cfRule>
    <cfRule type="containsText" dxfId="79" priority="41" operator="containsText" text="Medio">
      <formula>NOT(ISERROR(SEARCH("Medio",D13)))</formula>
    </cfRule>
  </conditionalFormatting>
  <conditionalFormatting sqref="G13:G24">
    <cfRule type="containsText" dxfId="78" priority="33" operator="containsText" text="Critico">
      <formula>NOT(ISERROR(SEARCH("Critico",G13)))</formula>
    </cfRule>
    <cfRule type="containsText" dxfId="77" priority="34" operator="containsText" text="Satisfactorio">
      <formula>NOT(ISERROR(SEARCH("Satisfactorio",G13)))</formula>
    </cfRule>
    <cfRule type="containsText" dxfId="76" priority="35" operator="containsText" text="Medio">
      <formula>NOT(ISERROR(SEARCH("Medio",G13)))</formula>
    </cfRule>
  </conditionalFormatting>
  <conditionalFormatting sqref="B13">
    <cfRule type="containsText" dxfId="75" priority="27" operator="containsText" text="Critico">
      <formula>NOT(ISERROR(SEARCH("Critico",B13)))</formula>
    </cfRule>
    <cfRule type="containsText" dxfId="74" priority="28" operator="containsText" text="Satisfactorio">
      <formula>NOT(ISERROR(SEARCH("Satisfactorio",B13)))</formula>
    </cfRule>
    <cfRule type="containsText" dxfId="73" priority="29" operator="containsText" text="Medio">
      <formula>NOT(ISERROR(SEARCH("Medio",B13)))</formula>
    </cfRule>
  </conditionalFormatting>
  <conditionalFormatting sqref="C13:C24">
    <cfRule type="containsText" dxfId="72" priority="24" operator="containsText" text="Critico">
      <formula>NOT(ISERROR(SEARCH("Critico",C13)))</formula>
    </cfRule>
    <cfRule type="containsText" dxfId="71" priority="25" operator="containsText" text="Satisfactorio">
      <formula>NOT(ISERROR(SEARCH("Satisfactorio",C13)))</formula>
    </cfRule>
    <cfRule type="containsText" dxfId="70" priority="26" operator="containsText" text="Medio">
      <formula>NOT(ISERROR(SEARCH("Medio",C13)))</formula>
    </cfRule>
  </conditionalFormatting>
  <conditionalFormatting sqref="J23:K23 J24">
    <cfRule type="containsText" dxfId="8" priority="4" operator="containsText" text="Critico">
      <formula>NOT(ISERROR(SEARCH("Critico",J23)))</formula>
    </cfRule>
    <cfRule type="containsText" dxfId="7" priority="5" operator="containsText" text="Satisfactorio">
      <formula>NOT(ISERROR(SEARCH("Satisfactorio",J23)))</formula>
    </cfRule>
    <cfRule type="containsText" dxfId="6" priority="6" operator="containsText" text="Medio">
      <formula>NOT(ISERROR(SEARCH("Medio",J23)))</formula>
    </cfRule>
  </conditionalFormatting>
  <conditionalFormatting sqref="K24">
    <cfRule type="containsText" dxfId="5" priority="1" operator="containsText" text="Critico">
      <formula>NOT(ISERROR(SEARCH("Critico",K24)))</formula>
    </cfRule>
    <cfRule type="containsText" dxfId="4" priority="2" operator="containsText" text="Satisfactorio">
      <formula>NOT(ISERROR(SEARCH("Satisfactorio",K24)))</formula>
    </cfRule>
    <cfRule type="containsText" dxfId="3" priority="3" operator="containsText" text="Medio">
      <formula>NOT(ISERROR(SEARCH("Medio",K24)))</formula>
    </cfRule>
  </conditionalFormatting>
  <pageMargins left="0.11811023622047245" right="0.19685039370078741" top="0.23622047244094491"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O47"/>
  <sheetViews>
    <sheetView showGridLines="0" topLeftCell="C1" zoomScaleNormal="100" workbookViewId="0">
      <selection activeCell="H13" sqref="H13"/>
    </sheetView>
  </sheetViews>
  <sheetFormatPr baseColWidth="10" defaultColWidth="14.140625" defaultRowHeight="15" x14ac:dyDescent="0.25"/>
  <cols>
    <col min="1" max="1" width="5.42578125" customWidth="1"/>
    <col min="2" max="2" width="12.85546875" customWidth="1"/>
    <col min="3" max="3" width="14.5703125" customWidth="1"/>
    <col min="4" max="4" width="13.85546875" customWidth="1"/>
    <col min="5" max="5" width="14.85546875" customWidth="1"/>
    <col min="6" max="6" width="13.85546875" customWidth="1"/>
    <col min="7" max="7" width="12.28515625" customWidth="1"/>
    <col min="8" max="8" width="6.42578125" bestFit="1" customWidth="1"/>
    <col min="9" max="9" width="12.85546875" customWidth="1"/>
    <col min="10" max="10" width="18.7109375" customWidth="1"/>
    <col min="11" max="11" width="16.42578125" customWidth="1"/>
    <col min="12" max="12" width="12.5703125" customWidth="1"/>
    <col min="13" max="13" width="6.42578125" customWidth="1"/>
    <col min="14" max="253" width="11.42578125" customWidth="1"/>
    <col min="254" max="254" width="18.140625" customWidth="1"/>
    <col min="255" max="255" width="13.7109375" customWidth="1"/>
  </cols>
  <sheetData>
    <row r="3" spans="2:15" x14ac:dyDescent="0.25">
      <c r="B3" s="10"/>
      <c r="C3" s="10"/>
      <c r="D3" s="10"/>
      <c r="E3" s="29"/>
      <c r="F3" s="29"/>
      <c r="G3" s="29"/>
      <c r="H3" s="29"/>
      <c r="I3" s="29"/>
      <c r="J3" s="29"/>
      <c r="K3" s="1"/>
    </row>
    <row r="4" spans="2:15" x14ac:dyDescent="0.25">
      <c r="B4" s="10"/>
      <c r="C4" s="10"/>
      <c r="D4" s="10"/>
      <c r="E4" s="29"/>
      <c r="F4" s="29"/>
      <c r="G4" s="29"/>
      <c r="H4" s="29"/>
      <c r="I4" s="29"/>
      <c r="J4" s="29"/>
      <c r="K4" s="1"/>
    </row>
    <row r="5" spans="2:15" x14ac:dyDescent="0.25">
      <c r="B5" s="10"/>
      <c r="C5" s="10"/>
      <c r="D5" s="10"/>
      <c r="E5" s="29"/>
      <c r="F5" s="29"/>
      <c r="G5" s="29"/>
      <c r="H5" s="29"/>
      <c r="I5" s="29"/>
      <c r="J5" s="29"/>
      <c r="K5" s="1"/>
    </row>
    <row r="6" spans="2:15" ht="18" customHeight="1" x14ac:dyDescent="0.25">
      <c r="B6" s="10"/>
      <c r="C6" s="10"/>
      <c r="D6" s="10"/>
      <c r="E6" s="29"/>
      <c r="F6" s="29"/>
      <c r="G6" s="29"/>
      <c r="H6" s="29"/>
      <c r="I6" s="29"/>
      <c r="J6" s="29"/>
      <c r="K6" s="1"/>
      <c r="L6" s="149" t="s">
        <v>56</v>
      </c>
      <c r="M6" s="149"/>
      <c r="N6" s="149"/>
    </row>
    <row r="7" spans="2:15" x14ac:dyDescent="0.25">
      <c r="B7" s="10"/>
      <c r="C7" s="10"/>
      <c r="D7" s="10"/>
      <c r="E7" s="29"/>
      <c r="F7" s="29"/>
      <c r="G7" s="29"/>
      <c r="H7" s="29"/>
      <c r="I7" s="29"/>
      <c r="J7" s="29"/>
      <c r="K7" s="1"/>
      <c r="L7" s="39" t="s">
        <v>85</v>
      </c>
      <c r="M7" s="46" t="s">
        <v>98</v>
      </c>
      <c r="N7" s="47">
        <v>0.501</v>
      </c>
    </row>
    <row r="8" spans="2:15" x14ac:dyDescent="0.25">
      <c r="B8" s="29"/>
      <c r="C8" s="29"/>
      <c r="D8" s="29"/>
      <c r="E8" s="29"/>
      <c r="F8" s="29"/>
      <c r="G8" s="29"/>
      <c r="H8" s="29"/>
      <c r="I8" s="29"/>
      <c r="J8" s="29"/>
      <c r="K8" s="1"/>
      <c r="L8" s="37" t="s">
        <v>84</v>
      </c>
      <c r="M8" s="46" t="s">
        <v>57</v>
      </c>
      <c r="N8" s="47">
        <v>0.5</v>
      </c>
      <c r="O8" s="47">
        <v>0.7</v>
      </c>
    </row>
    <row r="9" spans="2:15" ht="18.75" customHeight="1" x14ac:dyDescent="0.25">
      <c r="B9" s="29"/>
      <c r="C9" s="29"/>
      <c r="D9" s="29"/>
      <c r="E9" s="29"/>
      <c r="F9" s="29"/>
      <c r="G9" s="29"/>
      <c r="H9" s="29"/>
      <c r="I9" s="29"/>
      <c r="J9" s="29"/>
      <c r="K9" s="1"/>
      <c r="L9" s="38" t="s">
        <v>83</v>
      </c>
      <c r="M9" s="46" t="s">
        <v>99</v>
      </c>
      <c r="N9" s="47">
        <v>0.7</v>
      </c>
    </row>
    <row r="10" spans="2:15" ht="24" customHeight="1" x14ac:dyDescent="0.25">
      <c r="B10" s="145" t="s">
        <v>21</v>
      </c>
      <c r="C10" s="145"/>
      <c r="D10" s="145"/>
      <c r="E10" s="146" t="str">
        <f>'Ficha Técnica Formulación'!C37</f>
        <v>Porcentaje de proyectos urbanisticos con infracciones determinadas</v>
      </c>
      <c r="F10" s="147"/>
      <c r="G10" s="147"/>
      <c r="H10" s="147"/>
      <c r="I10" s="147"/>
      <c r="J10" s="147"/>
      <c r="K10" s="148"/>
    </row>
    <row r="11" spans="2:15" ht="10.5" customHeight="1" x14ac:dyDescent="0.25"/>
    <row r="12" spans="2:15" ht="77.25" customHeight="1" x14ac:dyDescent="0.25">
      <c r="B12" s="44" t="s">
        <v>44</v>
      </c>
      <c r="C12" s="44" t="s">
        <v>60</v>
      </c>
      <c r="D12" s="44" t="s">
        <v>48</v>
      </c>
      <c r="E12" s="63" t="s">
        <v>106</v>
      </c>
      <c r="F12" s="48" t="s">
        <v>107</v>
      </c>
      <c r="G12" s="60" t="s">
        <v>49</v>
      </c>
      <c r="H12" s="144" t="s">
        <v>46</v>
      </c>
      <c r="I12" s="144"/>
      <c r="J12" s="60" t="s">
        <v>45</v>
      </c>
      <c r="K12" s="60" t="s">
        <v>50</v>
      </c>
    </row>
    <row r="13" spans="2:15" x14ac:dyDescent="0.25">
      <c r="B13" s="150">
        <v>2018</v>
      </c>
      <c r="C13" s="40" t="s">
        <v>70</v>
      </c>
      <c r="D13" s="62">
        <v>0.33</v>
      </c>
      <c r="E13" s="43">
        <v>164</v>
      </c>
      <c r="F13" s="43">
        <v>164</v>
      </c>
      <c r="G13" s="40">
        <f>IF(E13="","",E13/F13)</f>
        <v>1</v>
      </c>
      <c r="H13" s="41">
        <f t="shared" ref="H13:H14" si="0">D13/E13</f>
        <v>2.0121951219512196E-3</v>
      </c>
      <c r="I13" s="42" t="str">
        <f>IF(H13&gt;$N$9,"satisfactorio",IF(H13&lt;$N$7,"critico",IF(H13&gt;$N$8,"Medio",OR(H13&lt;$O$8,"medio"))))</f>
        <v>critico</v>
      </c>
      <c r="J13" s="51"/>
      <c r="K13" s="51"/>
    </row>
    <row r="14" spans="2:15" x14ac:dyDescent="0.25">
      <c r="B14" s="151"/>
      <c r="C14" s="36" t="s">
        <v>71</v>
      </c>
      <c r="D14" s="62">
        <v>0.33</v>
      </c>
      <c r="E14" s="35">
        <v>90</v>
      </c>
      <c r="F14" s="43">
        <v>164</v>
      </c>
      <c r="G14" s="40">
        <f>IF(E14="","",E14/F14)</f>
        <v>0.54878048780487809</v>
      </c>
      <c r="H14" s="41">
        <f t="shared" si="0"/>
        <v>3.666666666666667E-3</v>
      </c>
      <c r="I14" s="42" t="str">
        <f t="shared" ref="I14:I24" si="1">IF(H14&gt;$N$9,"satisfactorio",IF(H14&lt;$N$7,"critico",IF(H14&gt;$N$8,"Medio",OR(H14&lt;$O$8,"medio"))))</f>
        <v>critico</v>
      </c>
      <c r="J14" s="52"/>
      <c r="K14" s="36"/>
    </row>
    <row r="15" spans="2:15" x14ac:dyDescent="0.25">
      <c r="B15" s="151"/>
      <c r="C15" s="40" t="s">
        <v>72</v>
      </c>
      <c r="D15" s="62">
        <v>0.33</v>
      </c>
      <c r="E15" s="35">
        <v>130</v>
      </c>
      <c r="F15" s="43">
        <v>164</v>
      </c>
      <c r="G15" s="34">
        <f t="shared" ref="G15:G24" si="2">IF(E15="","",E15/F15)</f>
        <v>0.79268292682926833</v>
      </c>
      <c r="H15" s="41">
        <f>D15/E15</f>
        <v>2.5384615384615385E-3</v>
      </c>
      <c r="I15" s="42" t="str">
        <f t="shared" si="1"/>
        <v>critico</v>
      </c>
      <c r="J15" s="52"/>
      <c r="K15" s="36"/>
      <c r="M15" s="64"/>
    </row>
    <row r="16" spans="2:15" x14ac:dyDescent="0.25">
      <c r="B16" s="151"/>
      <c r="C16" s="36" t="s">
        <v>73</v>
      </c>
      <c r="D16" s="62">
        <v>0.33</v>
      </c>
      <c r="E16" s="35">
        <v>920</v>
      </c>
      <c r="F16" s="43">
        <v>4000</v>
      </c>
      <c r="G16" s="34">
        <f t="shared" si="2"/>
        <v>0.23</v>
      </c>
      <c r="H16" s="41">
        <f t="shared" ref="H16:H24" si="3">D16/E16</f>
        <v>3.5869565217391304E-4</v>
      </c>
      <c r="I16" s="42" t="str">
        <f t="shared" si="1"/>
        <v>critico</v>
      </c>
      <c r="J16" s="52"/>
      <c r="K16" s="36"/>
      <c r="M16" s="57"/>
    </row>
    <row r="17" spans="2:13" x14ac:dyDescent="0.25">
      <c r="B17" s="151"/>
      <c r="C17" s="40" t="s">
        <v>74</v>
      </c>
      <c r="D17" s="62">
        <v>0.33</v>
      </c>
      <c r="E17" s="35">
        <v>920</v>
      </c>
      <c r="F17" s="43">
        <v>4000</v>
      </c>
      <c r="G17" s="34">
        <f t="shared" si="2"/>
        <v>0.23</v>
      </c>
      <c r="H17" s="41">
        <f t="shared" si="3"/>
        <v>3.5869565217391304E-4</v>
      </c>
      <c r="I17" s="42" t="str">
        <f t="shared" si="1"/>
        <v>critico</v>
      </c>
      <c r="J17" s="52"/>
      <c r="K17" s="36"/>
      <c r="M17">
        <f>1968/12</f>
        <v>164</v>
      </c>
    </row>
    <row r="18" spans="2:13" x14ac:dyDescent="0.25">
      <c r="B18" s="151"/>
      <c r="C18" s="36" t="s">
        <v>75</v>
      </c>
      <c r="D18" s="62">
        <v>0.33</v>
      </c>
      <c r="E18" s="35">
        <v>920</v>
      </c>
      <c r="F18" s="43">
        <v>4000</v>
      </c>
      <c r="G18" s="34">
        <f t="shared" si="2"/>
        <v>0.23</v>
      </c>
      <c r="H18" s="41">
        <f t="shared" si="3"/>
        <v>3.5869565217391304E-4</v>
      </c>
      <c r="I18" s="42" t="str">
        <f t="shared" si="1"/>
        <v>critico</v>
      </c>
      <c r="J18" s="52"/>
      <c r="K18" s="36"/>
      <c r="M18">
        <f>724/12</f>
        <v>60.333333333333336</v>
      </c>
    </row>
    <row r="19" spans="2:13" x14ac:dyDescent="0.25">
      <c r="B19" s="151"/>
      <c r="C19" s="40" t="s">
        <v>76</v>
      </c>
      <c r="D19" s="62">
        <v>0.33</v>
      </c>
      <c r="E19" s="35">
        <v>920</v>
      </c>
      <c r="F19" s="43">
        <v>4000</v>
      </c>
      <c r="G19" s="34">
        <f t="shared" si="2"/>
        <v>0.23</v>
      </c>
      <c r="H19" s="41">
        <f t="shared" si="3"/>
        <v>3.5869565217391304E-4</v>
      </c>
      <c r="I19" s="42" t="str">
        <f t="shared" si="1"/>
        <v>critico</v>
      </c>
      <c r="J19" s="36"/>
      <c r="K19" s="36"/>
      <c r="M19" t="s">
        <v>101</v>
      </c>
    </row>
    <row r="20" spans="2:13" x14ac:dyDescent="0.25">
      <c r="B20" s="151"/>
      <c r="C20" s="36" t="s">
        <v>77</v>
      </c>
      <c r="D20" s="62">
        <v>0.33</v>
      </c>
      <c r="E20" s="35">
        <v>920</v>
      </c>
      <c r="F20" s="43">
        <v>4000</v>
      </c>
      <c r="G20" s="34">
        <f t="shared" si="2"/>
        <v>0.23</v>
      </c>
      <c r="H20" s="41">
        <f t="shared" si="3"/>
        <v>3.5869565217391304E-4</v>
      </c>
      <c r="I20" s="42" t="str">
        <f t="shared" si="1"/>
        <v>critico</v>
      </c>
      <c r="J20" s="52"/>
      <c r="K20" s="36"/>
    </row>
    <row r="21" spans="2:13" x14ac:dyDescent="0.25">
      <c r="B21" s="151"/>
      <c r="C21" s="40" t="s">
        <v>78</v>
      </c>
      <c r="D21" s="62">
        <v>0.33</v>
      </c>
      <c r="E21" s="35">
        <v>920</v>
      </c>
      <c r="F21" s="43">
        <v>4000</v>
      </c>
      <c r="G21" s="34">
        <f t="shared" si="2"/>
        <v>0.23</v>
      </c>
      <c r="H21" s="41">
        <f t="shared" si="3"/>
        <v>3.5869565217391304E-4</v>
      </c>
      <c r="I21" s="42" t="str">
        <f t="shared" si="1"/>
        <v>critico</v>
      </c>
      <c r="J21" s="36"/>
      <c r="K21" s="36"/>
    </row>
    <row r="22" spans="2:13" x14ac:dyDescent="0.25">
      <c r="B22" s="151"/>
      <c r="C22" s="36" t="s">
        <v>79</v>
      </c>
      <c r="D22" s="62">
        <v>0.33</v>
      </c>
      <c r="E22" s="35">
        <v>920</v>
      </c>
      <c r="F22" s="43">
        <v>4000</v>
      </c>
      <c r="G22" s="34">
        <f t="shared" si="2"/>
        <v>0.23</v>
      </c>
      <c r="H22" s="41">
        <f t="shared" si="3"/>
        <v>3.5869565217391304E-4</v>
      </c>
      <c r="I22" s="42" t="str">
        <f t="shared" si="1"/>
        <v>critico</v>
      </c>
      <c r="J22" s="36"/>
      <c r="K22" s="36"/>
    </row>
    <row r="23" spans="2:13" x14ac:dyDescent="0.25">
      <c r="B23" s="151"/>
      <c r="C23" s="40" t="s">
        <v>80</v>
      </c>
      <c r="D23" s="62">
        <v>0.33</v>
      </c>
      <c r="E23" s="35">
        <v>73</v>
      </c>
      <c r="F23" s="43">
        <v>327</v>
      </c>
      <c r="G23" s="34">
        <f t="shared" si="2"/>
        <v>0.22324159021406728</v>
      </c>
      <c r="H23" s="41">
        <f t="shared" si="3"/>
        <v>4.5205479452054796E-3</v>
      </c>
      <c r="I23" s="42" t="str">
        <f t="shared" si="1"/>
        <v>critico</v>
      </c>
      <c r="J23" s="36"/>
      <c r="K23" s="36"/>
    </row>
    <row r="24" spans="2:13" x14ac:dyDescent="0.25">
      <c r="B24" s="152"/>
      <c r="C24" s="36" t="s">
        <v>81</v>
      </c>
      <c r="D24" s="62">
        <v>0.33</v>
      </c>
      <c r="E24" s="35">
        <v>60</v>
      </c>
      <c r="F24" s="43">
        <v>408</v>
      </c>
      <c r="G24" s="34">
        <f t="shared" si="2"/>
        <v>0.14705882352941177</v>
      </c>
      <c r="H24" s="41">
        <f t="shared" si="3"/>
        <v>5.5000000000000005E-3</v>
      </c>
      <c r="I24" s="42" t="str">
        <f t="shared" si="1"/>
        <v>critico</v>
      </c>
      <c r="J24" s="36"/>
      <c r="K24" s="36"/>
    </row>
    <row r="25" spans="2:13" x14ac:dyDescent="0.25">
      <c r="C25" s="31"/>
      <c r="D25" s="31"/>
      <c r="E25" s="31"/>
      <c r="F25" s="31"/>
      <c r="G25" s="31"/>
      <c r="H25" s="31"/>
      <c r="I25" s="31"/>
      <c r="J25" s="31"/>
      <c r="K25" s="31"/>
    </row>
    <row r="26" spans="2:13" x14ac:dyDescent="0.25">
      <c r="B26" s="31"/>
      <c r="C26" s="31"/>
      <c r="D26" s="31"/>
      <c r="E26" s="31"/>
      <c r="F26" s="31"/>
      <c r="G26" s="31"/>
      <c r="H26" s="31"/>
      <c r="I26" s="31"/>
      <c r="J26" s="31"/>
      <c r="K26" s="31"/>
    </row>
    <row r="27" spans="2:13" x14ac:dyDescent="0.25">
      <c r="B27" s="31"/>
      <c r="C27" s="31"/>
      <c r="D27" s="31"/>
      <c r="E27" s="31"/>
      <c r="F27" s="31"/>
      <c r="G27" s="31"/>
      <c r="H27" s="31"/>
      <c r="I27" s="31"/>
      <c r="J27" s="31"/>
      <c r="K27" s="31"/>
    </row>
    <row r="28" spans="2:13" x14ac:dyDescent="0.25">
      <c r="B28" s="31"/>
      <c r="C28" s="31"/>
      <c r="D28" s="31"/>
      <c r="E28" s="31"/>
      <c r="F28" s="31"/>
      <c r="G28" s="31"/>
      <c r="H28" s="31"/>
      <c r="I28" s="31"/>
      <c r="J28" s="31"/>
      <c r="K28" s="31"/>
    </row>
    <row r="29" spans="2:13" x14ac:dyDescent="0.25">
      <c r="B29" s="31"/>
      <c r="C29" s="31"/>
      <c r="D29" s="31"/>
      <c r="E29" s="31"/>
      <c r="F29" s="31"/>
      <c r="G29" s="31"/>
      <c r="H29" s="31"/>
      <c r="I29" s="31"/>
      <c r="J29" s="31"/>
      <c r="K29" s="31"/>
    </row>
    <row r="30" spans="2:13" x14ac:dyDescent="0.25">
      <c r="B30" s="31"/>
      <c r="C30" s="31"/>
      <c r="D30" s="31"/>
      <c r="E30" s="31"/>
      <c r="F30" s="31"/>
      <c r="G30" s="31"/>
      <c r="H30" s="31"/>
      <c r="I30" s="31"/>
      <c r="J30" s="31"/>
      <c r="K30" s="31"/>
    </row>
    <row r="31" spans="2:13" x14ac:dyDescent="0.25">
      <c r="B31" s="31"/>
      <c r="C31" s="31"/>
      <c r="D31" s="31"/>
      <c r="E31" s="31"/>
      <c r="F31" s="31"/>
      <c r="G31" s="31"/>
      <c r="H31" s="31"/>
      <c r="I31" s="31"/>
      <c r="J31" s="31"/>
      <c r="K31" s="31"/>
    </row>
    <row r="32" spans="2:13" x14ac:dyDescent="0.25">
      <c r="B32" s="31"/>
      <c r="C32" s="31"/>
      <c r="D32" s="31"/>
      <c r="E32" s="31"/>
      <c r="F32" s="31"/>
      <c r="G32" s="31"/>
      <c r="H32" s="31"/>
      <c r="I32" s="31"/>
      <c r="J32" s="31"/>
      <c r="K32" s="31"/>
    </row>
    <row r="33" spans="2:11" x14ac:dyDescent="0.25">
      <c r="B33" s="31"/>
      <c r="C33" s="31"/>
      <c r="D33" s="31"/>
      <c r="E33" s="31"/>
      <c r="F33" s="31"/>
      <c r="G33" s="31"/>
      <c r="H33" s="31"/>
      <c r="I33" s="31"/>
      <c r="J33" s="31"/>
      <c r="K33" s="31"/>
    </row>
    <row r="34" spans="2:11" x14ac:dyDescent="0.25">
      <c r="B34" s="31"/>
      <c r="C34" s="31"/>
      <c r="D34" s="31"/>
      <c r="E34" s="31"/>
      <c r="F34" s="31"/>
      <c r="G34" s="31"/>
      <c r="H34" s="31"/>
      <c r="I34" s="31"/>
      <c r="J34" s="31"/>
      <c r="K34" s="31"/>
    </row>
    <row r="35" spans="2:11" x14ac:dyDescent="0.25">
      <c r="B35" s="31"/>
      <c r="C35" s="31"/>
      <c r="D35" s="31"/>
      <c r="E35" s="31"/>
      <c r="F35" s="31"/>
      <c r="G35" s="31"/>
      <c r="H35" s="31"/>
      <c r="I35" s="31"/>
      <c r="J35" s="31"/>
      <c r="K35" s="31"/>
    </row>
    <row r="36" spans="2:11" x14ac:dyDescent="0.25">
      <c r="B36" s="31"/>
      <c r="C36" s="31"/>
      <c r="D36" s="31"/>
      <c r="E36" s="31"/>
      <c r="F36" s="31"/>
      <c r="G36" s="31"/>
      <c r="H36" s="31"/>
      <c r="I36" s="31"/>
      <c r="J36" s="31"/>
      <c r="K36" s="31"/>
    </row>
    <row r="37" spans="2:11" ht="15" customHeight="1" x14ac:dyDescent="0.25">
      <c r="B37" s="31"/>
      <c r="C37" s="31"/>
      <c r="D37" s="31"/>
      <c r="E37" s="31"/>
      <c r="F37" s="31"/>
      <c r="G37" s="31"/>
      <c r="H37" s="31"/>
      <c r="I37" s="31"/>
      <c r="J37" s="31"/>
      <c r="K37" s="31"/>
    </row>
    <row r="38" spans="2:11" x14ac:dyDescent="0.25">
      <c r="B38" s="31"/>
      <c r="C38" s="31"/>
      <c r="D38" s="31"/>
      <c r="E38" s="31"/>
      <c r="F38" s="31"/>
      <c r="G38" s="31"/>
      <c r="H38" s="31"/>
      <c r="I38" s="31"/>
      <c r="J38" s="31"/>
      <c r="K38" s="31"/>
    </row>
    <row r="39" spans="2:11" x14ac:dyDescent="0.25">
      <c r="B39" s="31"/>
      <c r="C39" s="31"/>
      <c r="D39" s="31"/>
      <c r="E39" s="31"/>
      <c r="F39" s="31"/>
      <c r="G39" s="31"/>
      <c r="H39" s="31"/>
      <c r="I39" s="31"/>
      <c r="J39" s="31"/>
      <c r="K39" s="31"/>
    </row>
    <row r="40" spans="2:11" x14ac:dyDescent="0.25">
      <c r="B40" s="31"/>
      <c r="C40" s="31"/>
      <c r="D40" s="31"/>
      <c r="E40" s="31"/>
      <c r="F40" s="31"/>
      <c r="G40" s="31"/>
      <c r="H40" s="31"/>
      <c r="I40" s="31"/>
      <c r="J40" s="31"/>
      <c r="K40" s="31"/>
    </row>
    <row r="41" spans="2:11" x14ac:dyDescent="0.25">
      <c r="B41" s="31"/>
      <c r="C41" s="31"/>
      <c r="D41" s="31"/>
      <c r="E41" s="31"/>
      <c r="F41" s="31"/>
      <c r="G41" s="31"/>
      <c r="H41" s="31"/>
      <c r="I41" s="31"/>
      <c r="J41" s="31"/>
      <c r="K41" s="31"/>
    </row>
    <row r="42" spans="2:11" ht="15" customHeight="1" x14ac:dyDescent="0.25">
      <c r="B42" s="30"/>
      <c r="C42" s="30"/>
      <c r="D42" s="30"/>
      <c r="E42" s="32"/>
      <c r="F42" s="30"/>
      <c r="G42" s="30"/>
      <c r="H42" s="30"/>
      <c r="I42" s="30"/>
      <c r="J42" s="30"/>
      <c r="K42" s="30"/>
    </row>
    <row r="43" spans="2:11" x14ac:dyDescent="0.25">
      <c r="B43" s="30"/>
      <c r="C43" s="30"/>
      <c r="D43" s="30"/>
      <c r="E43" s="33"/>
      <c r="F43" s="30"/>
      <c r="G43" s="30"/>
      <c r="H43" s="30"/>
      <c r="I43" s="30"/>
      <c r="J43" s="30"/>
      <c r="K43" s="30"/>
    </row>
    <row r="44" spans="2:11" x14ac:dyDescent="0.25">
      <c r="B44" s="30"/>
      <c r="C44" s="30"/>
      <c r="D44" s="30"/>
      <c r="E44" s="33"/>
      <c r="F44" s="30"/>
      <c r="G44" s="30"/>
      <c r="H44" s="30"/>
      <c r="I44" s="30"/>
      <c r="J44" s="30"/>
      <c r="K44" s="30"/>
    </row>
    <row r="45" spans="2:11" x14ac:dyDescent="0.25">
      <c r="B45" s="30"/>
      <c r="C45" s="30"/>
      <c r="D45" s="30"/>
      <c r="E45" s="33"/>
      <c r="F45" s="30"/>
      <c r="G45" s="30"/>
      <c r="H45" s="30"/>
      <c r="I45" s="30"/>
      <c r="J45" s="30"/>
      <c r="K45" s="30"/>
    </row>
    <row r="46" spans="2:11" x14ac:dyDescent="0.25">
      <c r="B46" s="30"/>
      <c r="C46" s="30"/>
      <c r="D46" s="30"/>
      <c r="E46" s="33"/>
      <c r="F46" s="30"/>
      <c r="G46" s="30"/>
      <c r="H46" s="30"/>
      <c r="I46" s="30"/>
      <c r="J46" s="30"/>
      <c r="K46" s="30"/>
    </row>
    <row r="47" spans="2:11" x14ac:dyDescent="0.25">
      <c r="B47" s="30"/>
      <c r="C47" s="30"/>
      <c r="D47" s="30"/>
      <c r="E47" s="30"/>
      <c r="F47" s="30"/>
      <c r="G47" s="30"/>
      <c r="H47" s="30"/>
      <c r="I47" s="30"/>
      <c r="J47" s="30"/>
      <c r="K47" s="30"/>
    </row>
  </sheetData>
  <mergeCells count="5">
    <mergeCell ref="L6:N6"/>
    <mergeCell ref="B10:D10"/>
    <mergeCell ref="E10:K10"/>
    <mergeCell ref="H12:I12"/>
    <mergeCell ref="B13:B24"/>
  </mergeCells>
  <conditionalFormatting sqref="H13:H24">
    <cfRule type="cellIs" dxfId="69" priority="33" stopIfTrue="1" operator="between">
      <formula>0.66</formula>
      <formula>0.79</formula>
    </cfRule>
    <cfRule type="cellIs" dxfId="68" priority="34" stopIfTrue="1" operator="lessThan">
      <formula>0.66</formula>
    </cfRule>
    <cfRule type="cellIs" dxfId="67" priority="35" stopIfTrue="1" operator="between">
      <formula>0.8</formula>
      <formula>1</formula>
    </cfRule>
  </conditionalFormatting>
  <conditionalFormatting sqref="H13:H24">
    <cfRule type="expression" dxfId="66" priority="32">
      <formula>ISERROR(H13)</formula>
    </cfRule>
  </conditionalFormatting>
  <conditionalFormatting sqref="H13:H24">
    <cfRule type="cellIs" dxfId="65" priority="29" stopIfTrue="1" operator="between">
      <formula>0.66</formula>
      <formula>0.79</formula>
    </cfRule>
    <cfRule type="cellIs" dxfId="64" priority="30" stopIfTrue="1" operator="lessThan">
      <formula>0.66</formula>
    </cfRule>
    <cfRule type="cellIs" dxfId="63" priority="31" stopIfTrue="1" operator="greaterThanOrEqual">
      <formula>0.8</formula>
    </cfRule>
  </conditionalFormatting>
  <conditionalFormatting sqref="I13:I24">
    <cfRule type="containsText" dxfId="62" priority="26" operator="containsText" text="Critico">
      <formula>NOT(ISERROR(SEARCH("Critico",I13)))</formula>
    </cfRule>
    <cfRule type="containsText" dxfId="61" priority="27" operator="containsText" text="Satisfactorio">
      <formula>NOT(ISERROR(SEARCH("Satisfactorio",I13)))</formula>
    </cfRule>
    <cfRule type="containsText" dxfId="60" priority="28" operator="containsText" text="Medio">
      <formula>NOT(ISERROR(SEARCH("Medio",I13)))</formula>
    </cfRule>
  </conditionalFormatting>
  <conditionalFormatting sqref="J13:K24">
    <cfRule type="containsText" dxfId="59" priority="17" operator="containsText" text="Critico">
      <formula>NOT(ISERROR(SEARCH("Critico",J13)))</formula>
    </cfRule>
    <cfRule type="containsText" dxfId="58" priority="18" operator="containsText" text="Satisfactorio">
      <formula>NOT(ISERROR(SEARCH("Satisfactorio",J13)))</formula>
    </cfRule>
    <cfRule type="containsText" dxfId="57" priority="19" operator="containsText" text="Medio">
      <formula>NOT(ISERROR(SEARCH("Medio",J13)))</formula>
    </cfRule>
  </conditionalFormatting>
  <conditionalFormatting sqref="D13:D24">
    <cfRule type="containsText" dxfId="56" priority="23" operator="containsText" text="Critico">
      <formula>NOT(ISERROR(SEARCH("Critico",D13)))</formula>
    </cfRule>
    <cfRule type="containsText" dxfId="55" priority="24" operator="containsText" text="Satisfactorio">
      <formula>NOT(ISERROR(SEARCH("Satisfactorio",D13)))</formula>
    </cfRule>
    <cfRule type="containsText" dxfId="54" priority="25" operator="containsText" text="Medio">
      <formula>NOT(ISERROR(SEARCH("Medio",D13)))</formula>
    </cfRule>
  </conditionalFormatting>
  <conditionalFormatting sqref="G13:G20">
    <cfRule type="containsText" dxfId="53" priority="20" operator="containsText" text="Critico">
      <formula>NOT(ISERROR(SEARCH("Critico",G13)))</formula>
    </cfRule>
    <cfRule type="containsText" dxfId="52" priority="21" operator="containsText" text="Satisfactorio">
      <formula>NOT(ISERROR(SEARCH("Satisfactorio",G13)))</formula>
    </cfRule>
    <cfRule type="containsText" dxfId="51" priority="22" operator="containsText" text="Medio">
      <formula>NOT(ISERROR(SEARCH("Medio",G13)))</formula>
    </cfRule>
  </conditionalFormatting>
  <conditionalFormatting sqref="B13">
    <cfRule type="containsText" dxfId="50" priority="14" operator="containsText" text="Critico">
      <formula>NOT(ISERROR(SEARCH("Critico",B13)))</formula>
    </cfRule>
    <cfRule type="containsText" dxfId="49" priority="15" operator="containsText" text="Satisfactorio">
      <formula>NOT(ISERROR(SEARCH("Satisfactorio",B13)))</formula>
    </cfRule>
    <cfRule type="containsText" dxfId="48" priority="16" operator="containsText" text="Medio">
      <formula>NOT(ISERROR(SEARCH("Medio",B13)))</formula>
    </cfRule>
  </conditionalFormatting>
  <conditionalFormatting sqref="C13:C24">
    <cfRule type="containsText" dxfId="47" priority="11" operator="containsText" text="Critico">
      <formula>NOT(ISERROR(SEARCH("Critico",C13)))</formula>
    </cfRule>
    <cfRule type="containsText" dxfId="46" priority="12" operator="containsText" text="Satisfactorio">
      <formula>NOT(ISERROR(SEARCH("Satisfactorio",C13)))</formula>
    </cfRule>
    <cfRule type="containsText" dxfId="45" priority="13" operator="containsText" text="Medio">
      <formula>NOT(ISERROR(SEARCH("Medio",C13)))</formula>
    </cfRule>
  </conditionalFormatting>
  <conditionalFormatting sqref="G21:G24">
    <cfRule type="containsText" dxfId="44" priority="8" operator="containsText" text="Critico">
      <formula>NOT(ISERROR(SEARCH("Critico",G21)))</formula>
    </cfRule>
    <cfRule type="containsText" dxfId="43" priority="9" operator="containsText" text="Satisfactorio">
      <formula>NOT(ISERROR(SEARCH("Satisfactorio",G21)))</formula>
    </cfRule>
    <cfRule type="containsText" dxfId="42" priority="10" operator="containsText" text="Medio">
      <formula>NOT(ISERROR(SEARCH("Medio",G21)))</formula>
    </cfRule>
  </conditionalFormatting>
  <conditionalFormatting sqref="M15:M16">
    <cfRule type="cellIs" dxfId="41" priority="5" stopIfTrue="1" operator="between">
      <formula>0.66</formula>
      <formula>0.79</formula>
    </cfRule>
    <cfRule type="cellIs" dxfId="40" priority="6" stopIfTrue="1" operator="lessThan">
      <formula>0.66</formula>
    </cfRule>
    <cfRule type="cellIs" dxfId="39" priority="7" stopIfTrue="1" operator="between">
      <formula>0.8</formula>
      <formula>1</formula>
    </cfRule>
  </conditionalFormatting>
  <conditionalFormatting sqref="M15:M16">
    <cfRule type="expression" dxfId="38" priority="4">
      <formula>ISERROR(M15)</formula>
    </cfRule>
  </conditionalFormatting>
  <conditionalFormatting sqref="M15:M16">
    <cfRule type="cellIs" dxfId="37" priority="1" stopIfTrue="1" operator="between">
      <formula>0.66</formula>
      <formula>0.79</formula>
    </cfRule>
    <cfRule type="cellIs" dxfId="36" priority="2" stopIfTrue="1" operator="lessThan">
      <formula>0.66</formula>
    </cfRule>
    <cfRule type="cellIs" dxfId="35" priority="3" stopIfTrue="1" operator="greaterThanOrEqual">
      <formula>0.8</formula>
    </cfRule>
  </conditionalFormatting>
  <pageMargins left="0.11811023622047245" right="0.19685039370078741" top="0.23622047244094491" bottom="0.23622047244094491" header="0.31496062992125984" footer="0.31496062992125984"/>
  <pageSetup scale="59" orientation="portrait" horizontalDpi="4294967295" verticalDpi="4294967295"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H10" sqref="H10"/>
    </sheetView>
  </sheetViews>
  <sheetFormatPr baseColWidth="10" defaultRowHeight="15" x14ac:dyDescent="0.25"/>
  <cols>
    <col min="2" max="2" width="6.28515625" bestFit="1" customWidth="1"/>
  </cols>
  <sheetData>
    <row r="1" spans="1:5" ht="36" x14ac:dyDescent="0.25">
      <c r="A1" s="53" t="s">
        <v>94</v>
      </c>
      <c r="B1" s="153" t="s">
        <v>46</v>
      </c>
      <c r="C1" s="153"/>
      <c r="D1" s="54" t="s">
        <v>45</v>
      </c>
      <c r="E1" s="55" t="s">
        <v>50</v>
      </c>
    </row>
    <row r="2" spans="1:5" ht="42.75" x14ac:dyDescent="0.25">
      <c r="A2" s="56" t="s">
        <v>79</v>
      </c>
      <c r="B2" s="57">
        <v>1.78</v>
      </c>
      <c r="C2" s="56" t="str">
        <f t="shared" ref="C2:C3" si="0">IF(B2&lt;$N$9,"Critico",IF(B2&lt;$N$7,"Medio",IF(B2="","","Satisfactorio")))</f>
        <v>Satisfactorio</v>
      </c>
      <c r="D2" s="58" t="s">
        <v>95</v>
      </c>
      <c r="E2" s="56" t="s">
        <v>93</v>
      </c>
    </row>
    <row r="3" spans="1:5" ht="42.75" x14ac:dyDescent="0.25">
      <c r="A3" s="59" t="s">
        <v>80</v>
      </c>
      <c r="B3" s="57">
        <v>1.36</v>
      </c>
      <c r="C3" s="56" t="str">
        <f t="shared" si="0"/>
        <v>Satisfactorio</v>
      </c>
      <c r="D3" s="58" t="s">
        <v>95</v>
      </c>
      <c r="E3" s="56" t="s">
        <v>93</v>
      </c>
    </row>
    <row r="4" spans="1:5" x14ac:dyDescent="0.25">
      <c r="A4" s="56" t="s">
        <v>81</v>
      </c>
      <c r="B4" s="57">
        <v>0.87</v>
      </c>
      <c r="C4" s="56" t="s">
        <v>96</v>
      </c>
      <c r="D4" s="56"/>
      <c r="E4" s="56"/>
    </row>
  </sheetData>
  <mergeCells count="1">
    <mergeCell ref="B1:C1"/>
  </mergeCells>
  <conditionalFormatting sqref="B3:B4">
    <cfRule type="cellIs" dxfId="34" priority="21" stopIfTrue="1" operator="between">
      <formula>0.66</formula>
      <formula>0.79</formula>
    </cfRule>
    <cfRule type="cellIs" dxfId="33" priority="22" stopIfTrue="1" operator="lessThan">
      <formula>0.66</formula>
    </cfRule>
    <cfRule type="cellIs" dxfId="32" priority="23" stopIfTrue="1" operator="between">
      <formula>0.8</formula>
      <formula>1</formula>
    </cfRule>
  </conditionalFormatting>
  <conditionalFormatting sqref="B3:B4">
    <cfRule type="expression" dxfId="31" priority="20">
      <formula>ISERROR(B3)</formula>
    </cfRule>
  </conditionalFormatting>
  <conditionalFormatting sqref="B3:B4">
    <cfRule type="cellIs" dxfId="30" priority="17" stopIfTrue="1" operator="between">
      <formula>0.66</formula>
      <formula>0.79</formula>
    </cfRule>
    <cfRule type="cellIs" dxfId="29" priority="18" stopIfTrue="1" operator="lessThan">
      <formula>0.66</formula>
    </cfRule>
    <cfRule type="cellIs" dxfId="28" priority="19" stopIfTrue="1" operator="greaterThanOrEqual">
      <formula>0.8</formula>
    </cfRule>
  </conditionalFormatting>
  <conditionalFormatting sqref="A2:A4">
    <cfRule type="containsText" dxfId="27" priority="14" operator="containsText" text="Critico">
      <formula>NOT(ISERROR(SEARCH("Critico",A2)))</formula>
    </cfRule>
    <cfRule type="containsText" dxfId="26" priority="15" operator="containsText" text="Satisfactorio">
      <formula>NOT(ISERROR(SEARCH("Satisfactorio",A2)))</formula>
    </cfRule>
    <cfRule type="containsText" dxfId="25" priority="16" operator="containsText" text="Medio">
      <formula>NOT(ISERROR(SEARCH("Medio",A2)))</formula>
    </cfRule>
  </conditionalFormatting>
  <conditionalFormatting sqref="B2">
    <cfRule type="cellIs" dxfId="24" priority="11" stopIfTrue="1" operator="between">
      <formula>0.66</formula>
      <formula>0.79</formula>
    </cfRule>
    <cfRule type="cellIs" dxfId="23" priority="12" stopIfTrue="1" operator="lessThan">
      <formula>0.66</formula>
    </cfRule>
    <cfRule type="cellIs" dxfId="22" priority="13" stopIfTrue="1" operator="between">
      <formula>0.8</formula>
      <formula>1</formula>
    </cfRule>
  </conditionalFormatting>
  <conditionalFormatting sqref="B2">
    <cfRule type="expression" dxfId="21" priority="10">
      <formula>ISERROR(B2)</formula>
    </cfRule>
  </conditionalFormatting>
  <conditionalFormatting sqref="B2">
    <cfRule type="cellIs" dxfId="20" priority="7" stopIfTrue="1" operator="between">
      <formula>0.66</formula>
      <formula>0.79</formula>
    </cfRule>
    <cfRule type="cellIs" dxfId="19" priority="8" stopIfTrue="1" operator="lessThan">
      <formula>0.66</formula>
    </cfRule>
    <cfRule type="cellIs" dxfId="18" priority="9" stopIfTrue="1" operator="greaterThanOrEqual">
      <formula>0.8</formula>
    </cfRule>
  </conditionalFormatting>
  <conditionalFormatting sqref="C2:C4">
    <cfRule type="containsText" dxfId="17" priority="4" operator="containsText" text="Critico">
      <formula>NOT(ISERROR(SEARCH("Critico",C2)))</formula>
    </cfRule>
    <cfRule type="containsText" dxfId="16" priority="5" operator="containsText" text="Satisfactorio">
      <formula>NOT(ISERROR(SEARCH("Satisfactorio",C2)))</formula>
    </cfRule>
    <cfRule type="containsText" dxfId="15" priority="6" operator="containsText" text="Medio">
      <formula>NOT(ISERROR(SEARCH("Medio",C2)))</formula>
    </cfRule>
  </conditionalFormatting>
  <conditionalFormatting sqref="D2:E4">
    <cfRule type="containsText" dxfId="14" priority="1" operator="containsText" text="Critico">
      <formula>NOT(ISERROR(SEARCH("Critico",D2)))</formula>
    </cfRule>
    <cfRule type="containsText" dxfId="13" priority="2" operator="containsText" text="Satisfactorio">
      <formula>NOT(ISERROR(SEARCH("Satisfactorio",D2)))</formula>
    </cfRule>
    <cfRule type="containsText" dxfId="12" priority="3" operator="containsText" text="Medio">
      <formula>NOT(ISERROR(SEARCH("Medio",D2)))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Ficha Técnica Formulación</vt:lpstr>
      <vt:lpstr>Ficha T Seguimiento</vt:lpstr>
      <vt:lpstr>Ficha T Seguimiento (2)</vt:lpstr>
      <vt:lpstr>Hoja1</vt:lpstr>
      <vt:lpstr>'Ficha Técnica Formulación'!Área_de_impresión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Alejandra Muñoz</dc:creator>
  <cp:lastModifiedBy>Luffi</cp:lastModifiedBy>
  <cp:lastPrinted>2019-04-01T14:54:11Z</cp:lastPrinted>
  <dcterms:created xsi:type="dcterms:W3CDTF">2017-09-28T15:09:54Z</dcterms:created>
  <dcterms:modified xsi:type="dcterms:W3CDTF">2019-11-26T19:50:08Z</dcterms:modified>
</cp:coreProperties>
</file>