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ist\Documents\Carlos\Empresas\STTM\2018\Indicadores\Revisados DADII\"/>
    </mc:Choice>
  </mc:AlternateContent>
  <bookViews>
    <workbookView xWindow="0" yWindow="0" windowWidth="15345" windowHeight="4035" activeTab="1"/>
  </bookViews>
  <sheets>
    <sheet name="Ficha Técnica Formulación" sheetId="1" r:id="rId1"/>
    <sheet name="Ficha T Seguimiento" sheetId="3" r:id="rId2"/>
  </sheets>
  <definedNames>
    <definedName name="_xlnm.Print_Area" localSheetId="0">'Ficha Técnica Formulación'!$B$2:$M$56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4" i="3" l="1"/>
  <c r="G35" i="3"/>
  <c r="G36" i="3"/>
  <c r="H25" i="3" l="1"/>
  <c r="H26" i="3"/>
  <c r="H27" i="3"/>
  <c r="H28" i="3"/>
  <c r="H29" i="3"/>
  <c r="H30" i="3"/>
  <c r="H31" i="3"/>
  <c r="H32" i="3"/>
  <c r="H33" i="3"/>
  <c r="G26" i="3" l="1"/>
  <c r="G27" i="3"/>
  <c r="G28" i="3"/>
  <c r="G29" i="3"/>
  <c r="G30" i="3"/>
  <c r="G31" i="3"/>
  <c r="G32" i="3"/>
  <c r="G33" i="3"/>
  <c r="G25" i="3"/>
  <c r="H34" i="3" l="1"/>
  <c r="H35" i="3"/>
  <c r="H36" i="3"/>
  <c r="G14" i="3" l="1"/>
  <c r="G15" i="3"/>
  <c r="G16" i="3"/>
  <c r="G17" i="3"/>
  <c r="G18" i="3"/>
  <c r="G19" i="3"/>
  <c r="G20" i="3"/>
  <c r="G21" i="3"/>
  <c r="G22" i="3"/>
  <c r="G23" i="3"/>
  <c r="G24" i="3"/>
  <c r="G13" i="3"/>
  <c r="I30" i="3" l="1"/>
  <c r="I29" i="3"/>
  <c r="I28" i="3"/>
  <c r="I27" i="3"/>
  <c r="I26" i="3"/>
  <c r="I25" i="3"/>
  <c r="H13" i="3" l="1"/>
  <c r="I13" i="3" s="1"/>
  <c r="H14" i="3"/>
  <c r="I14" i="3" s="1"/>
  <c r="H15" i="3"/>
  <c r="I15" i="3" s="1"/>
  <c r="H16" i="3"/>
  <c r="I16" i="3" s="1"/>
  <c r="H17" i="3"/>
  <c r="I17" i="3" s="1"/>
  <c r="H18" i="3"/>
  <c r="I18" i="3" s="1"/>
  <c r="H19" i="3"/>
  <c r="I19" i="3" s="1"/>
  <c r="H20" i="3"/>
  <c r="I20" i="3" s="1"/>
  <c r="H21" i="3"/>
  <c r="I21" i="3" s="1"/>
  <c r="H22" i="3"/>
  <c r="I22" i="3" s="1"/>
  <c r="H23" i="3"/>
  <c r="I23" i="3" s="1"/>
  <c r="H24" i="3" l="1"/>
  <c r="I24" i="3" s="1"/>
  <c r="E10" i="3"/>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<sst xmlns="http://schemas.openxmlformats.org/spreadsheetml/2006/main" count="161" uniqueCount="140">
  <si>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</si>
  <si>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</si>
  <si>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</si>
  <si>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</si>
  <si>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</si>
  <si>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</si>
  <si>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</si>
  <si>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</si>
  <si>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</si>
  <si>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</si>
  <si>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</si>
  <si>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</si>
  <si>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</si>
  <si>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</si>
  <si>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</si>
  <si>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</si>
  <si>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</si>
  <si>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</si>
  <si>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</si>
  <si>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</si>
  <si>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</si>
  <si>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</si>
  <si>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</si>
  <si>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</si>
  <si>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</si>
  <si>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</si>
  <si>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</si>
  <si>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</si>
  <si>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</si>
  <si>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</si>
  <si>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</si>
  <si>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</si>
  <si>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</si>
  <si>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</si>
  <si>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</si>
  <si>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</si>
  <si>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</si>
  <si>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</si>
  <si>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</si>
  <si>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</si>
  <si>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</si>
  <si>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</si>
  <si>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</si>
  <si>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</si>
  <si>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</si>
  <si>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</si>
  <si>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</si>
  <si>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</si>
  <si>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Resultado del Indicador</t>
  </si>
  <si>
    <t>Enero</t>
  </si>
  <si>
    <t>Febrero</t>
  </si>
  <si>
    <t>Marzo</t>
  </si>
  <si>
    <t>Abril</t>
  </si>
  <si>
    <t>Mayo</t>
  </si>
  <si>
    <t>Junio</t>
  </si>
  <si>
    <t>Julio</t>
  </si>
  <si>
    <t>Agosto</t>
  </si>
  <si>
    <t>Septiembre</t>
  </si>
  <si>
    <t>Octubre</t>
  </si>
  <si>
    <t>Noviembre</t>
  </si>
  <si>
    <t>Diciembre</t>
  </si>
  <si>
    <t>Mejora</t>
  </si>
  <si>
    <t>Periodicidad de  medición (Mes/trimestre/Semestre/Anual)</t>
  </si>
  <si>
    <t>Plan de Desarrollo Municipal</t>
  </si>
  <si>
    <t>Modelo de operación por procesos</t>
  </si>
  <si>
    <t>Tramites y Servicios</t>
  </si>
  <si>
    <t>Otro</t>
  </si>
  <si>
    <t>% Cumplimiento</t>
  </si>
  <si>
    <t>70% y 90%</t>
  </si>
  <si>
    <t xml:space="preserve">&gt; </t>
  </si>
  <si>
    <t xml:space="preserve">entre </t>
  </si>
  <si>
    <t>&lt;</t>
  </si>
  <si>
    <t>Definiciones y conceptos</t>
  </si>
  <si>
    <t>Nombre del indicador</t>
  </si>
  <si>
    <t>Periodicidad de  medición (Mes/Trimestre/Semestre/Año)</t>
  </si>
  <si>
    <t>"Cali progresa contigo"  y 2016 - 2019</t>
  </si>
  <si>
    <t>No aplica</t>
  </si>
  <si>
    <t>X</t>
  </si>
  <si>
    <t>MMCS03.10.18.FT01</t>
  </si>
  <si>
    <t>2. Cali Amable y Sostenible</t>
  </si>
  <si>
    <t>2.1. Movilidad sostenible, saludable,  segura y accesible</t>
  </si>
  <si>
    <t>MMCS03 Convivencia y Seguridad</t>
  </si>
  <si>
    <t xml:space="preserve">MMCS03.03 Gestión del Tránsito y Transporte </t>
  </si>
  <si>
    <t xml:space="preserve">MMCS03.03.01  Regulación del Tránsito </t>
  </si>
  <si>
    <t xml:space="preserve">MMCS.03.03.01.18.P03 Atención de accidentes e incidentes de tránsito </t>
  </si>
  <si>
    <t xml:space="preserve">2.1.5. Regulación, control y gestión para  la optimización del tráfico y la seguridad vial </t>
  </si>
  <si>
    <t xml:space="preserve">Tiempos de atención </t>
  </si>
  <si>
    <t xml:space="preserve">Mensual </t>
  </si>
  <si>
    <t>16/May/2018</t>
  </si>
  <si>
    <t xml:space="preserve">Reportes de tiempos  ALAT (Apoyo logistico para la atención de accidentes de tránsito) </t>
  </si>
  <si>
    <t>satisfactorio</t>
  </si>
  <si>
    <t>medio</t>
  </si>
  <si>
    <t>critico</t>
  </si>
  <si>
    <t>Meta según Periodicidad de medición
Minutos</t>
  </si>
  <si>
    <t xml:space="preserve">Obtener el dato del sistema de información (ALAT) de los reportes de tiempos de llegada y tiempos de reporte 
Calcular el dato promedio de la Hora de llegada  del incidente y/o accidente de transito 
Calcular el dato promedio de la Hora de reporte  del incidente y/o accidente de transito </t>
  </si>
  <si>
    <t xml:space="preserve">Sumatoria de las diferencias entre los tiempos de llegada y de reporte  del incidente y/o accidente de transito </t>
  </si>
  <si>
    <t>Secretaria de Movilidad / Lider de Proceso</t>
  </si>
  <si>
    <t xml:space="preserve">Minutos </t>
  </si>
  <si>
    <t>V1/V2</t>
  </si>
  <si>
    <t xml:space="preserve">V2: Numero de incidentes y/o accidentes de transito </t>
  </si>
  <si>
    <t xml:space="preserve">V1: Sumatoria de las diferencias entre los tiempos de llegada y tiempos de reporte  del incidente y/o accidente de transito </t>
  </si>
  <si>
    <t>21:39</t>
  </si>
  <si>
    <t>19:44</t>
  </si>
  <si>
    <t>20:43</t>
  </si>
  <si>
    <t>19:57</t>
  </si>
  <si>
    <t>20:49</t>
  </si>
  <si>
    <t xml:space="preserve">Conforme al análisis realizado, se requiere ajustar la formula de calculo y meta , ya que la información del CEGES reporta los tiempos de atención en las diferentes fases. La meta propuesta es menor o igual 20 minutos </t>
  </si>
  <si>
    <t>21:40</t>
  </si>
  <si>
    <t>21:58</t>
  </si>
  <si>
    <t>21:25</t>
  </si>
  <si>
    <t>22:00</t>
  </si>
  <si>
    <t>18:51</t>
  </si>
  <si>
    <t>18:15</t>
  </si>
  <si>
    <t>20:32</t>
  </si>
  <si>
    <t>Tiempo promedio de atencion de respuesta a incidentes y/o accidentes de transito</t>
  </si>
  <si>
    <t>Incidente de tránsito: Es un suceso repentino no deseado que ocurre por las mismas causas que se presentan los accidentes, sólo que por cuestiones del azar no desencadena lesiones en las personas, daños a la propiedad, al proceso o al ambiente. 
Accidente de Tránsito: Evento generalmente involuntario, generado al menos por un vehículo en movimiento, que causa daños a personas y bienes involucrados en él e igualmente afecta la normal circulación de los vehículos que se movilizan por la vía o vías comprendidas en el lugar o dentro de la zona de influencia del hecho.
ALAT: Apoyo Logistico de Accidentes de Transito</t>
  </si>
  <si>
    <t xml:space="preserve">Medir el tiempo promedio de llegada a atender un incidente y/o accidente de transito por parte del agente de tránsito </t>
  </si>
  <si>
    <t>20:37  (2018)</t>
  </si>
  <si>
    <t>Cumplimiento satisfactorio &lt;  18 min
Cumplimiento medio entre 19 y 22 min
Cumplimiento crítico mayor a 22 min</t>
  </si>
  <si>
    <t>23:07</t>
  </si>
  <si>
    <t>22:09</t>
  </si>
  <si>
    <t>23:12</t>
  </si>
  <si>
    <t>23:08</t>
  </si>
  <si>
    <t>22:33</t>
  </si>
  <si>
    <t>21:32</t>
  </si>
  <si>
    <t>22:50</t>
  </si>
  <si>
    <t>22:45</t>
  </si>
  <si>
    <t>Cumplimiento satisfactorio &lt;  23 min</t>
  </si>
  <si>
    <t>Cumplimiento medio entre 23 y 24</t>
  </si>
  <si>
    <t>Cumplimiento crítico mayor a 25 min</t>
  </si>
  <si>
    <t>22:27</t>
  </si>
  <si>
    <t xml:space="preserve">Se ajusta la meta a 23 minutos de tiempo de espera, los resultados estan cerca del parametro establecido </t>
  </si>
  <si>
    <t xml:space="preserve">Se cumple con los resultados esperados </t>
  </si>
  <si>
    <t>Número de casos atendidos</t>
  </si>
  <si>
    <t>21:52</t>
  </si>
  <si>
    <t>1108</t>
  </si>
  <si>
    <t>Se cumple con los resultados esperados, para el ulitmo mes se estima el comportamiento del indicador de acuerdo al historico</t>
  </si>
  <si>
    <t>22:55</t>
  </si>
  <si>
    <t>1187</t>
  </si>
  <si>
    <t>1075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</si>
</sst>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h:mm:ss;@"/>
  </numFmts>
  <fonts count="25"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2"/>
      <color theme="1"/>
      <name val="Arial"/>
      <family val="2"/>
    </font>
    <font>
      <sz val="11"/>
      <color rgb="FF0000FF"/>
      <name val="Arial"/>
      <family val="2"/>
    </font>
    <font>
      <sz val="9"/>
      <color rgb="FFFF0000"/>
      <name val="Calibri"/>
      <family val="2"/>
      <scheme val="minor"/>
    </font>
    <font>
      <sz val="8"/>
      <color rgb="FFFF0000"/>
      <name val="Calibri"/>
      <family val="2"/>
      <scheme val="minor"/>
    </font>
    <font>
      <sz val="8"/>
      <name val="Arial"/>
      <family val="2"/>
    </font>
    <font>
      <sz val="11"/>
      <color rgb="FFFF0000"/>
      <name val="Calibri"/>
      <family val="2"/>
      <scheme val="minor"/>
    </font>
    <font>
      <sz val="11"/>
      <color rgb="FFFF0000"/>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medium">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2">
    <xf numFmtId="0" fontId="0" fillId="0" borderId="0"/>
    <xf numFmtId="9" fontId="11" fillId="0" borderId="0" applyFont="0" applyFill="0" applyBorder="0" applyAlignment="0" applyProtection="0"/>
    <xf numFmtId="0" fontId="13" fillId="0" borderId="0"/>
    <xf numFmtId="43" fontId="11" fillId="0" borderId="0" applyFont="0" applyFill="0" applyBorder="0" applyAlignment="0" applyProtection="0"/>
    <xf numFmtId="164" fontId="15" fillId="0" borderId="0" applyFont="0" applyFill="0" applyBorder="0" applyAlignment="0" applyProtection="0"/>
    <xf numFmtId="0" fontId="16" fillId="0" borderId="0"/>
    <xf numFmtId="0" fontId="11" fillId="0" borderId="0"/>
    <xf numFmtId="0" fontId="17" fillId="0" borderId="0"/>
    <xf numFmtId="0" fontId="16" fillId="0" borderId="0"/>
    <xf numFmtId="9" fontId="13" fillId="0" borderId="0" applyFont="0" applyFill="0" applyBorder="0" applyAlignment="0" applyProtection="0"/>
    <xf numFmtId="9" fontId="13" fillId="0" borderId="0" applyFill="0" applyBorder="0" applyAlignment="0" applyProtection="0"/>
    <xf numFmtId="9" fontId="15" fillId="0" borderId="0" applyFont="0" applyFill="0" applyBorder="0" applyAlignment="0" applyProtection="0"/>
  </cellStyleXfs>
  <cellXfs count="168">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5" fontId="0" fillId="0" borderId="0" xfId="0" applyNumberFormat="1" applyBorder="1"/>
    <xf numFmtId="0" fontId="7" fillId="0" borderId="39" xfId="0" applyFont="1" applyBorder="1" applyAlignment="1">
      <alignment horizontal="center" vertical="center"/>
    </xf>
    <xf numFmtId="0" fontId="0" fillId="9" borderId="0" xfId="0" applyFill="1"/>
    <xf numFmtId="0" fontId="0" fillId="11" borderId="0" xfId="0" applyFill="1"/>
    <xf numFmtId="0" fontId="0" fillId="10" borderId="0" xfId="0" applyFill="1"/>
    <xf numFmtId="9" fontId="7" fillId="0" borderId="40"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14" fillId="6" borderId="15" xfId="2" applyFont="1" applyFill="1" applyBorder="1" applyAlignment="1" applyProtection="1">
      <alignment horizontal="center" vertical="center" wrapText="1"/>
      <protection hidden="1"/>
    </xf>
    <xf numFmtId="0" fontId="14" fillId="6" borderId="15" xfId="0" applyFont="1" applyFill="1" applyBorder="1" applyAlignment="1" applyProtection="1">
      <alignment horizontal="center" vertical="center" wrapText="1"/>
      <protection hidden="1"/>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5" fillId="5" borderId="26" xfId="0" applyFont="1" applyFill="1" applyBorder="1" applyAlignment="1">
      <alignment vertical="center"/>
    </xf>
    <xf numFmtId="0" fontId="6" fillId="5" borderId="30" xfId="0" applyFont="1" applyFill="1" applyBorder="1" applyAlignment="1" applyProtection="1">
      <alignment horizontal="left" vertical="center" wrapText="1"/>
    </xf>
    <xf numFmtId="0" fontId="16" fillId="0" borderId="40" xfId="0" applyFont="1" applyBorder="1" applyAlignment="1">
      <alignment horizontal="center" vertical="center"/>
    </xf>
    <xf numFmtId="0" fontId="20" fillId="0" borderId="0" xfId="0" applyFont="1" applyAlignment="1">
      <alignment vertical="center" wrapText="1"/>
    </xf>
    <xf numFmtId="0" fontId="21" fillId="0" borderId="0" xfId="0" applyFont="1" applyAlignment="1">
      <alignment horizontal="justify" vertical="center" wrapText="1"/>
    </xf>
    <xf numFmtId="0" fontId="7" fillId="0" borderId="40" xfId="0" applyFont="1" applyBorder="1" applyAlignment="1">
      <alignment horizontal="center" vertical="center"/>
    </xf>
    <xf numFmtId="3" fontId="7" fillId="0" borderId="40" xfId="1" applyNumberFormat="1" applyFont="1" applyBorder="1" applyAlignment="1">
      <alignment horizontal="center" vertical="center"/>
    </xf>
    <xf numFmtId="49" fontId="1" fillId="7" borderId="40" xfId="0" applyNumberFormat="1" applyFont="1" applyFill="1" applyBorder="1" applyAlignment="1">
      <alignment horizontal="center" vertical="center"/>
    </xf>
    <xf numFmtId="49" fontId="1" fillId="7" borderId="39" xfId="0" applyNumberFormat="1" applyFont="1" applyFill="1" applyBorder="1" applyAlignment="1">
      <alignment horizontal="center" vertical="center"/>
    </xf>
    <xf numFmtId="0" fontId="7" fillId="0" borderId="40" xfId="0" applyFont="1" applyBorder="1" applyAlignment="1">
      <alignment horizontal="center" vertical="center"/>
    </xf>
    <xf numFmtId="0" fontId="7" fillId="0" borderId="0" xfId="0" applyFont="1" applyBorder="1" applyAlignment="1">
      <alignment horizontal="center" vertical="center"/>
    </xf>
    <xf numFmtId="0" fontId="7" fillId="9" borderId="40" xfId="1" applyNumberFormat="1" applyFont="1" applyFill="1" applyBorder="1" applyAlignment="1">
      <alignment horizontal="center" vertical="center"/>
    </xf>
    <xf numFmtId="166" fontId="1" fillId="7" borderId="40" xfId="0" applyNumberFormat="1" applyFont="1" applyFill="1" applyBorder="1" applyAlignment="1">
      <alignment horizontal="center" vertical="center"/>
    </xf>
    <xf numFmtId="0" fontId="24" fillId="0" borderId="39" xfId="0" applyFont="1" applyBorder="1" applyAlignment="1">
      <alignment horizontal="center" vertical="center"/>
    </xf>
    <xf numFmtId="0" fontId="23" fillId="0" borderId="0" xfId="0" applyFont="1" applyBorder="1"/>
    <xf numFmtId="0" fontId="23" fillId="11" borderId="0" xfId="0" applyFont="1" applyFill="1" applyAlignment="1">
      <alignment horizontal="right"/>
    </xf>
    <xf numFmtId="0" fontId="23" fillId="9" borderId="0" xfId="0" applyFont="1" applyFill="1" applyAlignment="1">
      <alignment horizontal="right"/>
    </xf>
    <xf numFmtId="0" fontId="23" fillId="10" borderId="0" xfId="0" applyFont="1" applyFill="1" applyAlignment="1">
      <alignment horizontal="right"/>
    </xf>
    <xf numFmtId="0" fontId="6" fillId="0" borderId="14" xfId="0" applyFont="1" applyFill="1" applyBorder="1" applyAlignment="1" applyProtection="1">
      <alignment horizontal="left" vertical="center" wrapText="1"/>
    </xf>
    <xf numFmtId="0" fontId="6" fillId="0" borderId="14" xfId="0" applyFont="1" applyFill="1" applyBorder="1" applyAlignment="1" applyProtection="1">
      <alignment vertical="center" wrapText="1"/>
    </xf>
    <xf numFmtId="20" fontId="7" fillId="0" borderId="40" xfId="1" applyNumberFormat="1" applyFont="1"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8"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2" borderId="20"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6" fillId="2" borderId="15" xfId="0" applyFont="1" applyFill="1" applyBorder="1" applyAlignment="1">
      <alignment horizontal="left" vertical="center" wrapText="1"/>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1" fillId="0" borderId="27" xfId="0" applyFont="1" applyFill="1" applyBorder="1" applyAlignment="1" applyProtection="1">
      <alignment horizontal="left" vertical="center" wrapText="1"/>
      <protection locked="0"/>
    </xf>
    <xf numFmtId="0" fontId="1" fillId="0" borderId="10" xfId="0" applyFont="1" applyFill="1" applyBorder="1" applyAlignment="1" applyProtection="1">
      <alignment horizontal="left" vertical="center" wrapText="1"/>
      <protection locked="0"/>
    </xf>
    <xf numFmtId="0" fontId="7" fillId="0" borderId="27" xfId="0" applyFont="1" applyFill="1" applyBorder="1" applyAlignment="1" applyProtection="1">
      <alignment horizontal="left" vertical="center" wrapText="1"/>
      <protection locked="0"/>
    </xf>
    <xf numFmtId="0" fontId="7" fillId="0" borderId="10" xfId="0" applyFont="1" applyFill="1" applyBorder="1" applyAlignment="1" applyProtection="1">
      <alignment horizontal="left" vertical="center" wrapText="1"/>
      <protection locked="0"/>
    </xf>
    <xf numFmtId="0" fontId="7" fillId="0" borderId="11" xfId="0" applyFont="1" applyFill="1" applyBorder="1" applyAlignment="1" applyProtection="1">
      <alignment horizontal="left" vertical="center" wrapText="1"/>
      <protection locked="0"/>
    </xf>
    <xf numFmtId="0" fontId="1" fillId="0" borderId="38" xfId="0" applyFont="1" applyBorder="1" applyAlignment="1" applyProtection="1">
      <alignment horizontal="left" vertical="center" wrapText="1"/>
      <protection locked="0"/>
    </xf>
    <xf numFmtId="0" fontId="1" fillId="0" borderId="41" xfId="0" applyFont="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6" fillId="2" borderId="15" xfId="0" applyFont="1" applyFill="1" applyBorder="1" applyAlignment="1">
      <alignment horizontal="left" vertical="center"/>
    </xf>
    <xf numFmtId="0" fontId="6" fillId="5" borderId="14" xfId="0" applyFont="1" applyFill="1" applyBorder="1" applyAlignment="1" applyProtection="1">
      <alignment vertical="center" wrapText="1"/>
    </xf>
    <xf numFmtId="0" fontId="8" fillId="0" borderId="0" xfId="0" applyFont="1" applyAlignment="1">
      <alignment horizontal="left" vertical="center"/>
    </xf>
    <xf numFmtId="9" fontId="1" fillId="0" borderId="15" xfId="0" applyNumberFormat="1" applyFont="1" applyFill="1" applyBorder="1" applyAlignment="1" applyProtection="1">
      <alignment horizontal="left" vertical="center" wrapText="1"/>
      <protection locked="0"/>
    </xf>
    <xf numFmtId="0" fontId="1" fillId="0" borderId="15" xfId="0" applyNumberFormat="1" applyFont="1" applyFill="1" applyBorder="1" applyAlignment="1" applyProtection="1">
      <alignment horizontal="left" vertical="center" wrapText="1"/>
      <protection locked="0"/>
    </xf>
    <xf numFmtId="0" fontId="1" fillId="0" borderId="31" xfId="0" applyNumberFormat="1" applyFont="1" applyFill="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Fill="1" applyBorder="1" applyAlignment="1" applyProtection="1">
      <alignment horizontal="center" vertical="center" wrapText="1"/>
      <protection locked="0"/>
    </xf>
    <xf numFmtId="49" fontId="1" fillId="0" borderId="34" xfId="0" applyNumberFormat="1" applyFont="1" applyFill="1" applyBorder="1" applyAlignment="1" applyProtection="1">
      <alignment horizontal="center" vertical="center" wrapText="1"/>
      <protection locked="0"/>
    </xf>
    <xf numFmtId="49" fontId="1" fillId="0" borderId="37" xfId="0" applyNumberFormat="1" applyFont="1" applyFill="1" applyBorder="1" applyAlignment="1" applyProtection="1">
      <alignment horizontal="center" vertical="center" wrapText="1"/>
      <protection locked="0"/>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0" fillId="0" borderId="0" xfId="0" applyAlignment="1">
      <alignment horizontal="center" vertical="center"/>
    </xf>
    <xf numFmtId="0" fontId="7" fillId="0" borderId="42" xfId="0" applyFont="1" applyBorder="1" applyAlignment="1">
      <alignment horizontal="center" vertical="center"/>
    </xf>
    <xf numFmtId="0" fontId="7" fillId="0" borderId="43" xfId="0" applyFont="1" applyBorder="1" applyAlignment="1">
      <alignment horizontal="center" vertical="center"/>
    </xf>
    <xf numFmtId="0" fontId="7" fillId="0" borderId="40" xfId="0" applyFont="1" applyBorder="1" applyAlignment="1">
      <alignment horizontal="center" vertical="center"/>
    </xf>
    <xf numFmtId="0" fontId="22" fillId="0" borderId="42" xfId="0" applyFont="1" applyBorder="1" applyAlignment="1">
      <alignment horizontal="center" vertical="center" wrapText="1"/>
    </xf>
    <xf numFmtId="0" fontId="22" fillId="0" borderId="43" xfId="0" applyFont="1" applyBorder="1" applyAlignment="1">
      <alignment horizontal="center" vertical="center" wrapText="1"/>
    </xf>
    <xf numFmtId="0" fontId="22" fillId="0" borderId="40" xfId="0" applyFont="1" applyBorder="1" applyAlignment="1">
      <alignment horizontal="center" vertical="center" wrapText="1"/>
    </xf>
    <xf numFmtId="0" fontId="14"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8" fillId="2" borderId="27" xfId="0" applyFont="1" applyFill="1" applyBorder="1" applyAlignment="1" applyProtection="1">
      <alignment horizontal="center" vertical="center" wrapText="1"/>
    </xf>
    <xf numFmtId="0" fontId="18" fillId="2" borderId="10" xfId="0" applyFont="1" applyFill="1" applyBorder="1" applyAlignment="1" applyProtection="1">
      <alignment horizontal="center" vertical="center" wrapText="1"/>
    </xf>
    <xf numFmtId="0" fontId="18" fillId="2" borderId="28" xfId="0" applyFont="1" applyFill="1" applyBorder="1" applyAlignment="1" applyProtection="1">
      <alignment horizontal="center" vertical="center" wrapText="1"/>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50">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invertIfNegative val="0"/>
          <c:cat>
            <c:multiLvlStrRef>
              <c:f>'Ficha T Seguimiento'!$C$13:$C$24</c:f>
            </c:multiLvlStrRef>
          </c:cat>
          <c:val>
            <c:numRef>
              <c:f>'Ficha T Seguimiento'!$D$13:$D$24</c:f>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invertIfNegative val="0"/>
          <c:cat>
            <c:multiLvlStrRef>
              <c:f>'Ficha T Seguimiento'!$C$13:$C$24</c:f>
            </c:multiLvlStrRef>
          </c:cat>
          <c:val>
            <c:numRef>
              <c:f>'Ficha T Seguimiento'!$G$13:$G$24</c:f>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34345232"/>
        <c:axId val="234347192"/>
      </c:barChart>
      <c:catAx>
        <c:axId val="234345232"/>
        <c:scaling>
          <c:orientation val="minMax"/>
        </c:scaling>
        <c:delete val="0"/>
        <c:axPos val="b"/>
        <c:numFmt formatCode="General" sourceLinked="1"/>
        <c:majorTickMark val="none"/>
        <c:minorTickMark val="none"/>
        <c:tickLblPos val="nextTo"/>
        <c:txPr>
          <a:bodyPr/>
          <a:lstStyle/>
          <a:p>
            <a:pPr>
              <a:defRPr sz="1100"/>
            </a:pPr>
            <a:endParaRPr lang="es-CO"/>
          </a:p>
        </c:txPr>
        <c:crossAx val="234347192"/>
        <c:crosses val="autoZero"/>
        <c:auto val="1"/>
        <c:lblAlgn val="ctr"/>
        <c:lblOffset val="100"/>
        <c:noMultiLvlLbl val="0"/>
      </c:catAx>
      <c:valAx>
        <c:axId val="234347192"/>
        <c:scaling>
          <c:orientation val="minMax"/>
        </c:scaling>
        <c:delete val="0"/>
        <c:axPos val="l"/>
        <c:majorGridlines/>
        <c:numFmt formatCode="General" sourceLinked="1"/>
        <c:majorTickMark val="none"/>
        <c:minorTickMark val="none"/>
        <c:tickLblPos val="nextTo"/>
        <c:txPr>
          <a:bodyPr/>
          <a:lstStyle/>
          <a:p>
            <a:pPr>
              <a:defRPr sz="1050"/>
            </a:pPr>
            <a:endParaRPr lang="es-CO"/>
          </a:p>
        </c:txPr>
        <c:crossAx val="23434523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 xmlns:a16="http://schemas.microsoft.com/office/drawing/2014/main" id="{00000000-0008-0000-02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36</xdr:row>
      <xdr:rowOff>63500</xdr:rowOff>
    </xdr:from>
    <xdr:to>
      <xdr:col>10</xdr:col>
      <xdr:colOff>1269999</xdr:colOff>
      <xdr:row>56</xdr:row>
      <xdr:rowOff>63499</xdr:rowOff>
    </xdr:to>
    <xdr:graphicFrame macro="">
      <xdr:nvGraphicFramePr>
        <xdr:cNvPr id="13" name="12 Gráfico">
          <a:extLst>
            <a:ext uri="{FF2B5EF4-FFF2-40B4-BE49-F238E27FC236}">
              <a16:creationId xmlns=""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N57"/>
  <sheetViews>
    <sheetView showGridLines="0" topLeftCell="B34" zoomScaleNormal="100" workbookViewId="0">
      <selection activeCell="C37" sqref="C37:M37"/>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0.85546875" style="1" customWidth="1"/>
    <col min="15" max="16384" width="12.28515625" style="1"/>
  </cols>
  <sheetData>
    <row r="1" spans="2:13" ht="15.75" thickBot="1" x14ac:dyDescent="0.3"/>
    <row r="2" spans="2:13" x14ac:dyDescent="0.25">
      <c r="B2" s="91"/>
      <c r="C2" s="92"/>
      <c r="D2" s="92"/>
      <c r="E2" s="92"/>
      <c r="F2" s="92"/>
      <c r="G2" s="92"/>
      <c r="H2" s="92"/>
      <c r="I2" s="92"/>
      <c r="J2" s="92"/>
      <c r="K2" s="92"/>
      <c r="L2" s="92"/>
      <c r="M2" s="93"/>
    </row>
    <row r="3" spans="2:13" x14ac:dyDescent="0.25">
      <c r="B3" s="94"/>
      <c r="C3" s="95"/>
      <c r="D3" s="95"/>
      <c r="E3" s="95"/>
      <c r="F3" s="95"/>
      <c r="G3" s="95"/>
      <c r="H3" s="95"/>
      <c r="I3" s="95"/>
      <c r="J3" s="95"/>
      <c r="K3" s="95"/>
      <c r="L3" s="95"/>
      <c r="M3" s="96"/>
    </row>
    <row r="4" spans="2:13" x14ac:dyDescent="0.25">
      <c r="B4" s="94"/>
      <c r="C4" s="95"/>
      <c r="D4" s="95"/>
      <c r="E4" s="95"/>
      <c r="F4" s="95"/>
      <c r="G4" s="95"/>
      <c r="H4" s="95"/>
      <c r="I4" s="95"/>
      <c r="J4" s="95"/>
      <c r="K4" s="95"/>
      <c r="L4" s="95"/>
      <c r="M4" s="96"/>
    </row>
    <row r="5" spans="2:13" x14ac:dyDescent="0.25">
      <c r="B5" s="94"/>
      <c r="C5" s="95"/>
      <c r="D5" s="95"/>
      <c r="E5" s="95"/>
      <c r="F5" s="95"/>
      <c r="G5" s="95"/>
      <c r="H5" s="95"/>
      <c r="I5" s="95"/>
      <c r="J5" s="95"/>
      <c r="K5" s="95"/>
      <c r="L5" s="95"/>
      <c r="M5" s="96"/>
    </row>
    <row r="6" spans="2:13" x14ac:dyDescent="0.25">
      <c r="B6" s="94"/>
      <c r="C6" s="95"/>
      <c r="D6" s="95"/>
      <c r="E6" s="95"/>
      <c r="F6" s="95"/>
      <c r="G6" s="95"/>
      <c r="H6" s="95"/>
      <c r="I6" s="95"/>
      <c r="J6" s="95"/>
      <c r="K6" s="95"/>
      <c r="L6" s="95"/>
      <c r="M6" s="96"/>
    </row>
    <row r="7" spans="2:13" x14ac:dyDescent="0.25">
      <c r="B7" s="94"/>
      <c r="C7" s="95"/>
      <c r="D7" s="95"/>
      <c r="E7" s="95"/>
      <c r="F7" s="95"/>
      <c r="G7" s="95"/>
      <c r="H7" s="95"/>
      <c r="I7" s="95"/>
      <c r="J7" s="95"/>
      <c r="K7" s="95"/>
      <c r="L7" s="95"/>
      <c r="M7" s="96"/>
    </row>
    <row r="8" spans="2:13" x14ac:dyDescent="0.25">
      <c r="B8" s="94"/>
      <c r="C8" s="95"/>
      <c r="D8" s="95"/>
      <c r="E8" s="95"/>
      <c r="F8" s="95"/>
      <c r="G8" s="95"/>
      <c r="H8" s="95"/>
      <c r="I8" s="95"/>
      <c r="J8" s="95"/>
      <c r="K8" s="95"/>
      <c r="L8" s="95"/>
      <c r="M8" s="96"/>
    </row>
    <row r="9" spans="2:13" x14ac:dyDescent="0.25">
      <c r="B9" s="94"/>
      <c r="C9" s="95"/>
      <c r="D9" s="95"/>
      <c r="E9" s="95"/>
      <c r="F9" s="95"/>
      <c r="G9" s="95"/>
      <c r="H9" s="95"/>
      <c r="I9" s="95"/>
      <c r="J9" s="95"/>
      <c r="K9" s="95"/>
      <c r="L9" s="95"/>
      <c r="M9" s="96"/>
    </row>
    <row r="10" spans="2:13" ht="15.75" thickBot="1" x14ac:dyDescent="0.3">
      <c r="B10" s="97"/>
      <c r="C10" s="98"/>
      <c r="D10" s="98"/>
      <c r="E10" s="98"/>
      <c r="F10" s="98"/>
      <c r="G10" s="98"/>
      <c r="H10" s="98"/>
      <c r="I10" s="98"/>
      <c r="J10" s="98"/>
      <c r="K10" s="98"/>
      <c r="L10" s="98"/>
      <c r="M10" s="99"/>
    </row>
    <row r="11" spans="2:13" ht="12.75" customHeight="1" x14ac:dyDescent="0.25">
      <c r="B11" s="2"/>
      <c r="C11" s="3"/>
      <c r="D11" s="3"/>
      <c r="E11" s="3"/>
      <c r="F11" s="4"/>
      <c r="G11" s="3"/>
      <c r="H11" s="3"/>
      <c r="I11" s="3"/>
      <c r="J11" s="3"/>
      <c r="K11" s="3"/>
      <c r="L11" s="3"/>
      <c r="M11" s="5"/>
    </row>
    <row r="12" spans="2:13" ht="23.25" customHeight="1" x14ac:dyDescent="0.25">
      <c r="B12" s="100" t="s">
        <v>0</v>
      </c>
      <c r="C12" s="101"/>
      <c r="D12" s="101"/>
      <c r="E12" s="101"/>
      <c r="F12" s="101"/>
      <c r="G12" s="101"/>
      <c r="H12" s="101"/>
      <c r="I12" s="101"/>
      <c r="J12" s="101"/>
      <c r="K12" s="101"/>
      <c r="L12" s="101"/>
      <c r="M12" s="102"/>
    </row>
    <row r="13" spans="2:13" ht="15.75" customHeight="1" x14ac:dyDescent="0.25">
      <c r="B13" s="6"/>
      <c r="C13" s="7"/>
      <c r="D13" s="8"/>
      <c r="E13" s="8"/>
      <c r="F13" s="7"/>
      <c r="G13" s="7"/>
      <c r="H13" s="7"/>
      <c r="I13" s="8"/>
      <c r="J13" s="8"/>
      <c r="K13" s="7"/>
      <c r="L13" s="7"/>
      <c r="M13" s="9"/>
    </row>
    <row r="14" spans="2:13" ht="12.75" customHeight="1" x14ac:dyDescent="0.25">
      <c r="B14" s="103" t="s">
        <v>1</v>
      </c>
      <c r="C14" s="104"/>
      <c r="D14" s="10"/>
      <c r="E14" s="10"/>
      <c r="F14" s="105" t="s">
        <v>47</v>
      </c>
      <c r="G14" s="105"/>
      <c r="H14" s="105"/>
      <c r="I14" s="10"/>
      <c r="J14" s="10"/>
      <c r="K14" s="105" t="s">
        <v>2</v>
      </c>
      <c r="L14" s="105"/>
      <c r="M14" s="11"/>
    </row>
    <row r="15" spans="2:13" ht="12.75" customHeight="1" x14ac:dyDescent="0.25">
      <c r="B15" s="103"/>
      <c r="C15" s="104"/>
      <c r="D15" s="10"/>
      <c r="E15" s="10"/>
      <c r="F15" s="105"/>
      <c r="G15" s="105"/>
      <c r="H15" s="105"/>
      <c r="I15" s="10"/>
      <c r="J15" s="10"/>
      <c r="K15" s="105"/>
      <c r="L15" s="105"/>
      <c r="M15" s="11"/>
    </row>
    <row r="16" spans="2:13" ht="14.25" customHeight="1" x14ac:dyDescent="0.25">
      <c r="B16" s="12" t="s">
        <v>3</v>
      </c>
      <c r="C16" s="13"/>
      <c r="D16" s="14"/>
      <c r="E16" s="14"/>
      <c r="F16" s="28" t="s">
        <v>41</v>
      </c>
      <c r="G16" s="84" t="s">
        <v>77</v>
      </c>
      <c r="H16" s="84"/>
      <c r="I16" s="14"/>
      <c r="J16" s="10"/>
      <c r="K16" s="85" t="s">
        <v>78</v>
      </c>
      <c r="L16" s="86"/>
      <c r="M16" s="11"/>
    </row>
    <row r="17" spans="2:13" x14ac:dyDescent="0.25">
      <c r="B17" s="12" t="s">
        <v>4</v>
      </c>
      <c r="C17" s="13" t="s">
        <v>77</v>
      </c>
      <c r="D17" s="14"/>
      <c r="E17" s="14"/>
      <c r="F17" s="28" t="s">
        <v>42</v>
      </c>
      <c r="G17" s="84"/>
      <c r="H17" s="84"/>
      <c r="I17" s="14"/>
      <c r="J17" s="10"/>
      <c r="K17" s="87"/>
      <c r="L17" s="88"/>
      <c r="M17" s="11"/>
    </row>
    <row r="18" spans="2:13" x14ac:dyDescent="0.25">
      <c r="B18" s="12" t="s">
        <v>5</v>
      </c>
      <c r="C18" s="13"/>
      <c r="D18" s="14"/>
      <c r="E18" s="14"/>
      <c r="F18" s="28" t="s">
        <v>43</v>
      </c>
      <c r="G18" s="84"/>
      <c r="H18" s="84"/>
      <c r="I18" s="14"/>
      <c r="J18" s="10"/>
      <c r="K18" s="89"/>
      <c r="L18" s="90"/>
      <c r="M18" s="11"/>
    </row>
    <row r="19" spans="2:13" x14ac:dyDescent="0.25">
      <c r="B19" s="12" t="s">
        <v>40</v>
      </c>
      <c r="C19" s="13"/>
      <c r="D19" s="14"/>
      <c r="E19" s="14"/>
      <c r="F19" s="28" t="s">
        <v>39</v>
      </c>
      <c r="G19" s="84"/>
      <c r="H19" s="84"/>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67" t="s">
        <v>6</v>
      </c>
      <c r="C21" s="68"/>
      <c r="D21" s="68"/>
      <c r="E21" s="68"/>
      <c r="F21" s="68"/>
      <c r="G21" s="68"/>
      <c r="H21" s="68"/>
      <c r="I21" s="68"/>
      <c r="J21" s="68"/>
      <c r="K21" s="68"/>
      <c r="L21" s="68"/>
      <c r="M21" s="69"/>
    </row>
    <row r="22" spans="2:13" ht="14.25" customHeight="1" x14ac:dyDescent="0.25">
      <c r="B22" s="70"/>
      <c r="C22" s="71"/>
      <c r="D22" s="71"/>
      <c r="E22" s="71"/>
      <c r="F22" s="71"/>
      <c r="G22" s="71"/>
      <c r="H22" s="71"/>
      <c r="I22" s="71"/>
      <c r="J22" s="71"/>
      <c r="K22" s="71"/>
      <c r="L22" s="71"/>
      <c r="M22" s="72"/>
    </row>
    <row r="23" spans="2:13" ht="21" customHeight="1" x14ac:dyDescent="0.25">
      <c r="B23" s="73" t="s">
        <v>63</v>
      </c>
      <c r="C23" s="75" t="s">
        <v>7</v>
      </c>
      <c r="D23" s="76"/>
      <c r="E23" s="76"/>
      <c r="F23" s="77"/>
      <c r="G23" s="78" t="s">
        <v>75</v>
      </c>
      <c r="H23" s="79"/>
      <c r="I23" s="79"/>
      <c r="J23" s="79"/>
      <c r="K23" s="79"/>
      <c r="L23" s="79"/>
      <c r="M23" s="80"/>
    </row>
    <row r="24" spans="2:13" ht="20.100000000000001" customHeight="1" x14ac:dyDescent="0.25">
      <c r="B24" s="74"/>
      <c r="C24" s="75" t="s">
        <v>8</v>
      </c>
      <c r="D24" s="76"/>
      <c r="E24" s="76"/>
      <c r="F24" s="77"/>
      <c r="G24" s="78" t="s">
        <v>79</v>
      </c>
      <c r="H24" s="79"/>
      <c r="I24" s="79"/>
      <c r="J24" s="79"/>
      <c r="K24" s="79"/>
      <c r="L24" s="79"/>
      <c r="M24" s="80"/>
    </row>
    <row r="25" spans="2:13" ht="20.100000000000001" customHeight="1" x14ac:dyDescent="0.25">
      <c r="B25" s="74"/>
      <c r="C25" s="75" t="s">
        <v>9</v>
      </c>
      <c r="D25" s="76"/>
      <c r="E25" s="76"/>
      <c r="F25" s="77"/>
      <c r="G25" s="78" t="s">
        <v>80</v>
      </c>
      <c r="H25" s="79"/>
      <c r="I25" s="79"/>
      <c r="J25" s="79"/>
      <c r="K25" s="79"/>
      <c r="L25" s="79"/>
      <c r="M25" s="80"/>
    </row>
    <row r="26" spans="2:13" ht="33.75" customHeight="1" x14ac:dyDescent="0.25">
      <c r="B26" s="74"/>
      <c r="C26" s="75" t="s">
        <v>10</v>
      </c>
      <c r="D26" s="76"/>
      <c r="E26" s="76"/>
      <c r="F26" s="77"/>
      <c r="G26" s="81" t="s">
        <v>85</v>
      </c>
      <c r="H26" s="82"/>
      <c r="I26" s="82"/>
      <c r="J26" s="82"/>
      <c r="K26" s="82"/>
      <c r="L26" s="82"/>
      <c r="M26" s="83"/>
    </row>
    <row r="27" spans="2:13" ht="23.25" customHeight="1" x14ac:dyDescent="0.25">
      <c r="B27" s="73" t="s">
        <v>64</v>
      </c>
      <c r="C27" s="75" t="s">
        <v>11</v>
      </c>
      <c r="D27" s="76"/>
      <c r="E27" s="76"/>
      <c r="F27" s="77"/>
      <c r="G27" s="78" t="s">
        <v>81</v>
      </c>
      <c r="H27" s="79"/>
      <c r="I27" s="79"/>
      <c r="J27" s="79"/>
      <c r="K27" s="79"/>
      <c r="L27" s="79"/>
      <c r="M27" s="80"/>
    </row>
    <row r="28" spans="2:13" ht="23.25" customHeight="1" x14ac:dyDescent="0.25">
      <c r="B28" s="74"/>
      <c r="C28" s="75" t="s">
        <v>12</v>
      </c>
      <c r="D28" s="76"/>
      <c r="E28" s="76"/>
      <c r="F28" s="77"/>
      <c r="G28" s="78" t="s">
        <v>82</v>
      </c>
      <c r="H28" s="79"/>
      <c r="I28" s="79"/>
      <c r="J28" s="79"/>
      <c r="K28" s="79"/>
      <c r="L28" s="79"/>
      <c r="M28" s="80"/>
    </row>
    <row r="29" spans="2:13" ht="23.25" customHeight="1" x14ac:dyDescent="0.25">
      <c r="B29" s="74"/>
      <c r="C29" s="75" t="s">
        <v>13</v>
      </c>
      <c r="D29" s="76"/>
      <c r="E29" s="76"/>
      <c r="F29" s="77"/>
      <c r="G29" s="78" t="s">
        <v>83</v>
      </c>
      <c r="H29" s="79"/>
      <c r="I29" s="79"/>
      <c r="J29" s="79"/>
      <c r="K29" s="79"/>
      <c r="L29" s="79"/>
      <c r="M29" s="80"/>
    </row>
    <row r="30" spans="2:13" ht="33" customHeight="1" x14ac:dyDescent="0.25">
      <c r="B30" s="119"/>
      <c r="C30" s="75" t="s">
        <v>14</v>
      </c>
      <c r="D30" s="76"/>
      <c r="E30" s="76"/>
      <c r="F30" s="77"/>
      <c r="G30" s="81" t="s">
        <v>84</v>
      </c>
      <c r="H30" s="82"/>
      <c r="I30" s="82"/>
      <c r="J30" s="82"/>
      <c r="K30" s="82"/>
      <c r="L30" s="82"/>
      <c r="M30" s="83"/>
    </row>
    <row r="31" spans="2:13" ht="25.5" customHeight="1" x14ac:dyDescent="0.25">
      <c r="B31" s="120" t="s">
        <v>65</v>
      </c>
      <c r="C31" s="134" t="s">
        <v>15</v>
      </c>
      <c r="D31" s="134"/>
      <c r="E31" s="134"/>
      <c r="F31" s="134"/>
      <c r="G31" s="110" t="s">
        <v>76</v>
      </c>
      <c r="H31" s="110"/>
      <c r="I31" s="110"/>
      <c r="J31" s="110"/>
      <c r="K31" s="110"/>
      <c r="L31" s="110"/>
      <c r="M31" s="111"/>
    </row>
    <row r="32" spans="2:13" ht="21" customHeight="1" x14ac:dyDescent="0.25">
      <c r="B32" s="121"/>
      <c r="C32" s="134" t="s">
        <v>16</v>
      </c>
      <c r="D32" s="134"/>
      <c r="E32" s="134"/>
      <c r="F32" s="134"/>
      <c r="G32" s="110" t="s">
        <v>76</v>
      </c>
      <c r="H32" s="110"/>
      <c r="I32" s="110"/>
      <c r="J32" s="110"/>
      <c r="K32" s="110"/>
      <c r="L32" s="110"/>
      <c r="M32" s="111"/>
    </row>
    <row r="33" spans="2:14" ht="33" customHeight="1" x14ac:dyDescent="0.25">
      <c r="B33" s="121"/>
      <c r="C33" s="109" t="s">
        <v>17</v>
      </c>
      <c r="D33" s="109"/>
      <c r="E33" s="109"/>
      <c r="F33" s="109"/>
      <c r="G33" s="110" t="s">
        <v>76</v>
      </c>
      <c r="H33" s="110"/>
      <c r="I33" s="110"/>
      <c r="J33" s="110"/>
      <c r="K33" s="110"/>
      <c r="L33" s="110"/>
      <c r="M33" s="111"/>
    </row>
    <row r="34" spans="2:14" ht="28.5" customHeight="1" x14ac:dyDescent="0.25">
      <c r="B34" s="19" t="s">
        <v>66</v>
      </c>
      <c r="C34" s="109" t="s">
        <v>7</v>
      </c>
      <c r="D34" s="109"/>
      <c r="E34" s="109"/>
      <c r="F34" s="109"/>
      <c r="G34" s="110" t="s">
        <v>76</v>
      </c>
      <c r="H34" s="110"/>
      <c r="I34" s="110"/>
      <c r="J34" s="110"/>
      <c r="K34" s="110"/>
      <c r="L34" s="110"/>
      <c r="M34" s="111"/>
    </row>
    <row r="35" spans="2:14" s="20" customFormat="1" ht="28.5" customHeight="1" x14ac:dyDescent="0.25">
      <c r="B35" s="112" t="s">
        <v>18</v>
      </c>
      <c r="C35" s="113"/>
      <c r="D35" s="113"/>
      <c r="E35" s="113"/>
      <c r="F35" s="113"/>
      <c r="G35" s="113"/>
      <c r="H35" s="113"/>
      <c r="I35" s="113"/>
      <c r="J35" s="113"/>
      <c r="K35" s="113"/>
      <c r="L35" s="113"/>
      <c r="M35" s="114"/>
    </row>
    <row r="36" spans="2:14" s="20" customFormat="1" ht="24.75" customHeight="1" x14ac:dyDescent="0.25">
      <c r="B36" s="21" t="s">
        <v>19</v>
      </c>
      <c r="C36" s="115" t="s">
        <v>20</v>
      </c>
      <c r="D36" s="115"/>
      <c r="E36" s="115"/>
      <c r="F36" s="115"/>
      <c r="G36" s="115"/>
      <c r="H36" s="115"/>
      <c r="I36" s="115"/>
      <c r="J36" s="115"/>
      <c r="K36" s="115"/>
      <c r="L36" s="115"/>
      <c r="M36" s="116"/>
    </row>
    <row r="37" spans="2:14" ht="29.25" customHeight="1" x14ac:dyDescent="0.25">
      <c r="B37" s="22" t="s">
        <v>73</v>
      </c>
      <c r="C37" s="117" t="s">
        <v>114</v>
      </c>
      <c r="D37" s="117"/>
      <c r="E37" s="117"/>
      <c r="F37" s="117"/>
      <c r="G37" s="117"/>
      <c r="H37" s="117"/>
      <c r="I37" s="117"/>
      <c r="J37" s="117"/>
      <c r="K37" s="117"/>
      <c r="L37" s="117"/>
      <c r="M37" s="118"/>
    </row>
    <row r="38" spans="2:14" ht="29.25" customHeight="1" x14ac:dyDescent="0.25">
      <c r="B38" s="46" t="s">
        <v>22</v>
      </c>
      <c r="C38" s="106" t="s">
        <v>86</v>
      </c>
      <c r="D38" s="107"/>
      <c r="E38" s="107"/>
      <c r="F38" s="107"/>
      <c r="G38" s="107"/>
      <c r="H38" s="107"/>
      <c r="I38" s="107"/>
      <c r="J38" s="107"/>
      <c r="K38" s="107"/>
      <c r="L38" s="107"/>
      <c r="M38" s="108"/>
    </row>
    <row r="39" spans="2:14" ht="99.75" customHeight="1" x14ac:dyDescent="0.25">
      <c r="B39" s="23" t="s">
        <v>72</v>
      </c>
      <c r="C39" s="122" t="s">
        <v>115</v>
      </c>
      <c r="D39" s="123"/>
      <c r="E39" s="123"/>
      <c r="F39" s="123"/>
      <c r="G39" s="123"/>
      <c r="H39" s="123"/>
      <c r="I39" s="123"/>
      <c r="J39" s="123"/>
      <c r="K39" s="123"/>
      <c r="L39" s="123"/>
      <c r="M39" s="124"/>
    </row>
    <row r="40" spans="2:14" ht="33" customHeight="1" x14ac:dyDescent="0.25">
      <c r="B40" s="47" t="s">
        <v>23</v>
      </c>
      <c r="C40" s="130" t="s">
        <v>116</v>
      </c>
      <c r="D40" s="130"/>
      <c r="E40" s="130"/>
      <c r="F40" s="130"/>
      <c r="G40" s="130"/>
      <c r="H40" s="130"/>
      <c r="I40" s="130"/>
      <c r="J40" s="130"/>
      <c r="K40" s="130"/>
      <c r="L40" s="130"/>
      <c r="M40" s="131"/>
    </row>
    <row r="41" spans="2:14" ht="62.25" customHeight="1" x14ac:dyDescent="0.25">
      <c r="B41" s="24" t="s">
        <v>24</v>
      </c>
      <c r="C41" s="122" t="s">
        <v>94</v>
      </c>
      <c r="D41" s="123"/>
      <c r="E41" s="123"/>
      <c r="F41" s="123"/>
      <c r="G41" s="123"/>
      <c r="H41" s="123"/>
      <c r="I41" s="123"/>
      <c r="J41" s="123"/>
      <c r="K41" s="123"/>
      <c r="L41" s="123"/>
      <c r="M41" s="124"/>
      <c r="N41" s="49"/>
    </row>
    <row r="42" spans="2:14" ht="47.25" customHeight="1" x14ac:dyDescent="0.25">
      <c r="B42" s="64" t="s">
        <v>25</v>
      </c>
      <c r="C42" s="125" t="s">
        <v>118</v>
      </c>
      <c r="D42" s="126"/>
      <c r="E42" s="126"/>
      <c r="F42" s="126"/>
      <c r="G42" s="126"/>
      <c r="H42" s="126"/>
      <c r="I42" s="126"/>
      <c r="J42" s="126"/>
      <c r="K42" s="126"/>
      <c r="L42" s="126"/>
      <c r="M42" s="43"/>
    </row>
    <row r="43" spans="2:14" ht="26.25" customHeight="1" x14ac:dyDescent="0.25">
      <c r="B43" s="25" t="s">
        <v>26</v>
      </c>
      <c r="C43" s="132" t="s">
        <v>97</v>
      </c>
      <c r="D43" s="132"/>
      <c r="E43" s="132"/>
      <c r="F43" s="132"/>
      <c r="G43" s="132"/>
      <c r="H43" s="132"/>
      <c r="I43" s="132"/>
      <c r="J43" s="132"/>
      <c r="K43" s="132"/>
      <c r="L43" s="132"/>
      <c r="M43" s="133"/>
      <c r="N43" s="49"/>
    </row>
    <row r="44" spans="2:14" ht="32.25" customHeight="1" x14ac:dyDescent="0.25">
      <c r="B44" s="65" t="s">
        <v>27</v>
      </c>
      <c r="C44" s="127" t="s">
        <v>98</v>
      </c>
      <c r="D44" s="128"/>
      <c r="E44" s="128"/>
      <c r="F44" s="128"/>
      <c r="G44" s="128"/>
      <c r="H44" s="128"/>
      <c r="I44" s="128"/>
      <c r="J44" s="128"/>
      <c r="K44" s="128"/>
      <c r="L44" s="128"/>
      <c r="M44" s="129"/>
    </row>
    <row r="45" spans="2:14" ht="32.25" customHeight="1" x14ac:dyDescent="0.25">
      <c r="B45" s="135" t="s">
        <v>28</v>
      </c>
      <c r="C45" s="153" t="s">
        <v>100</v>
      </c>
      <c r="D45" s="154"/>
      <c r="E45" s="154"/>
      <c r="F45" s="154"/>
      <c r="G45" s="154"/>
      <c r="H45" s="154"/>
      <c r="I45" s="154"/>
      <c r="J45" s="154"/>
      <c r="K45" s="154"/>
      <c r="L45" s="154"/>
      <c r="M45" s="155"/>
    </row>
    <row r="46" spans="2:14" ht="33" customHeight="1" x14ac:dyDescent="0.25">
      <c r="B46" s="135"/>
      <c r="C46" s="153" t="s">
        <v>99</v>
      </c>
      <c r="D46" s="154"/>
      <c r="E46" s="154"/>
      <c r="F46" s="154"/>
      <c r="G46" s="154"/>
      <c r="H46" s="154"/>
      <c r="I46" s="154"/>
      <c r="J46" s="154"/>
      <c r="K46" s="154"/>
      <c r="L46" s="154"/>
      <c r="M46" s="155"/>
    </row>
    <row r="47" spans="2:14" ht="26.25" customHeight="1" x14ac:dyDescent="0.25">
      <c r="B47" s="25" t="s">
        <v>29</v>
      </c>
      <c r="C47" s="127" t="s">
        <v>76</v>
      </c>
      <c r="D47" s="128"/>
      <c r="E47" s="128"/>
      <c r="F47" s="128"/>
      <c r="G47" s="128"/>
      <c r="H47" s="128"/>
      <c r="I47" s="128"/>
      <c r="J47" s="128"/>
      <c r="K47" s="128"/>
      <c r="L47" s="128"/>
      <c r="M47" s="129"/>
    </row>
    <row r="48" spans="2:14" ht="33" customHeight="1" x14ac:dyDescent="0.25">
      <c r="B48" s="25" t="s">
        <v>30</v>
      </c>
      <c r="C48" s="106" t="s">
        <v>76</v>
      </c>
      <c r="D48" s="107"/>
      <c r="E48" s="107"/>
      <c r="F48" s="107"/>
      <c r="G48" s="107"/>
      <c r="H48" s="107"/>
      <c r="I48" s="107"/>
      <c r="J48" s="107"/>
      <c r="K48" s="107"/>
      <c r="L48" s="107"/>
      <c r="M48" s="108"/>
    </row>
    <row r="49" spans="2:14" ht="33" customHeight="1" x14ac:dyDescent="0.25">
      <c r="B49" s="25" t="s">
        <v>31</v>
      </c>
      <c r="C49" s="106" t="s">
        <v>76</v>
      </c>
      <c r="D49" s="107"/>
      <c r="E49" s="107"/>
      <c r="F49" s="107"/>
      <c r="G49" s="107"/>
      <c r="H49" s="107"/>
      <c r="I49" s="107"/>
      <c r="J49" s="107"/>
      <c r="K49" s="107"/>
      <c r="L49" s="107"/>
      <c r="M49" s="108"/>
    </row>
    <row r="50" spans="2:14" ht="27" customHeight="1" x14ac:dyDescent="0.25">
      <c r="B50" s="25" t="s">
        <v>32</v>
      </c>
      <c r="C50" s="137" t="s">
        <v>117</v>
      </c>
      <c r="D50" s="138"/>
      <c r="E50" s="138"/>
      <c r="F50" s="138"/>
      <c r="G50" s="138"/>
      <c r="H50" s="138"/>
      <c r="I50" s="138"/>
      <c r="J50" s="138"/>
      <c r="K50" s="138"/>
      <c r="L50" s="138"/>
      <c r="M50" s="139"/>
      <c r="N50" s="49"/>
    </row>
    <row r="51" spans="2:14" ht="42.75" customHeight="1" x14ac:dyDescent="0.25">
      <c r="B51" s="25" t="s">
        <v>62</v>
      </c>
      <c r="C51" s="140" t="s">
        <v>87</v>
      </c>
      <c r="D51" s="141"/>
      <c r="E51" s="141"/>
      <c r="F51" s="141"/>
      <c r="G51" s="141"/>
      <c r="H51" s="141"/>
      <c r="I51" s="141"/>
      <c r="J51" s="141"/>
      <c r="K51" s="141"/>
      <c r="L51" s="141"/>
      <c r="M51" s="142"/>
    </row>
    <row r="52" spans="2:14" ht="24" customHeight="1" x14ac:dyDescent="0.25">
      <c r="B52" s="25" t="s">
        <v>33</v>
      </c>
      <c r="C52" s="132" t="s">
        <v>89</v>
      </c>
      <c r="D52" s="132"/>
      <c r="E52" s="132"/>
      <c r="F52" s="132"/>
      <c r="G52" s="132"/>
      <c r="H52" s="132"/>
      <c r="I52" s="132"/>
      <c r="J52" s="132"/>
      <c r="K52" s="132"/>
      <c r="L52" s="132"/>
      <c r="M52" s="133"/>
    </row>
    <row r="53" spans="2:14" ht="27" customHeight="1" x14ac:dyDescent="0.25">
      <c r="B53" s="25" t="s">
        <v>34</v>
      </c>
      <c r="C53" s="132" t="s">
        <v>96</v>
      </c>
      <c r="D53" s="132"/>
      <c r="E53" s="132"/>
      <c r="F53" s="132"/>
      <c r="G53" s="132"/>
      <c r="H53" s="132"/>
      <c r="I53" s="132"/>
      <c r="J53" s="132"/>
      <c r="K53" s="132"/>
      <c r="L53" s="132"/>
      <c r="M53" s="133"/>
      <c r="N53" s="50"/>
    </row>
    <row r="54" spans="2:14" ht="27" customHeight="1" x14ac:dyDescent="0.25">
      <c r="B54" s="26" t="s">
        <v>35</v>
      </c>
      <c r="C54" s="143"/>
      <c r="D54" s="144"/>
      <c r="E54" s="144"/>
      <c r="F54" s="144"/>
      <c r="G54" s="144"/>
      <c r="H54" s="144"/>
      <c r="I54" s="144"/>
      <c r="J54" s="144"/>
      <c r="K54" s="144"/>
      <c r="L54" s="144"/>
      <c r="M54" s="145"/>
    </row>
    <row r="55" spans="2:14" ht="48" customHeight="1" thickBot="1" x14ac:dyDescent="0.3">
      <c r="B55" s="27" t="s">
        <v>36</v>
      </c>
      <c r="C55" s="146" t="s">
        <v>88</v>
      </c>
      <c r="D55" s="147"/>
      <c r="E55" s="147"/>
      <c r="F55" s="147"/>
      <c r="G55" s="148"/>
      <c r="H55" s="149" t="s">
        <v>37</v>
      </c>
      <c r="I55" s="149"/>
      <c r="J55" s="149"/>
      <c r="K55" s="150"/>
      <c r="L55" s="151"/>
      <c r="M55" s="152"/>
    </row>
    <row r="56" spans="2:14" ht="9" customHeight="1" x14ac:dyDescent="0.25"/>
    <row r="57" spans="2:14" ht="15.75" x14ac:dyDescent="0.25">
      <c r="B57" s="136" t="s">
        <v>38</v>
      </c>
      <c r="C57" s="136"/>
      <c r="D57" s="136"/>
      <c r="E57" s="136"/>
      <c r="F57" s="136"/>
      <c r="G57" s="136"/>
      <c r="H57" s="136"/>
      <c r="I57" s="136"/>
      <c r="J57" s="136"/>
      <c r="K57" s="136"/>
      <c r="L57" s="136"/>
      <c r="M57" s="136"/>
    </row>
  </sheetData>
  <mergeCells count="63">
    <mergeCell ref="B45:B46"/>
    <mergeCell ref="B57:M57"/>
    <mergeCell ref="C47:M47"/>
    <mergeCell ref="C48:M48"/>
    <mergeCell ref="C49:M49"/>
    <mergeCell ref="C50:M50"/>
    <mergeCell ref="C51:M51"/>
    <mergeCell ref="C52:M52"/>
    <mergeCell ref="C53:M53"/>
    <mergeCell ref="C54:M54"/>
    <mergeCell ref="C55:G55"/>
    <mergeCell ref="H55:J55"/>
    <mergeCell ref="K55:M55"/>
    <mergeCell ref="C45:M45"/>
    <mergeCell ref="C46:M46"/>
    <mergeCell ref="C31:F31"/>
    <mergeCell ref="G31:M31"/>
    <mergeCell ref="C32:F32"/>
    <mergeCell ref="G32:M32"/>
    <mergeCell ref="C33:F33"/>
    <mergeCell ref="G33:M33"/>
    <mergeCell ref="C39:M39"/>
    <mergeCell ref="C42:L42"/>
    <mergeCell ref="C44:M44"/>
    <mergeCell ref="C40:M40"/>
    <mergeCell ref="C41:M41"/>
    <mergeCell ref="C43:M43"/>
    <mergeCell ref="C28:F28"/>
    <mergeCell ref="G28:M28"/>
    <mergeCell ref="C29:F29"/>
    <mergeCell ref="G29:M29"/>
    <mergeCell ref="C38:M38"/>
    <mergeCell ref="G30:M30"/>
    <mergeCell ref="C30:F30"/>
    <mergeCell ref="C34:F34"/>
    <mergeCell ref="G34:M34"/>
    <mergeCell ref="B35:M35"/>
    <mergeCell ref="C36:M36"/>
    <mergeCell ref="C37:M37"/>
    <mergeCell ref="B27:B30"/>
    <mergeCell ref="C27:F27"/>
    <mergeCell ref="G27:M27"/>
    <mergeCell ref="B31:B33"/>
    <mergeCell ref="B2:M10"/>
    <mergeCell ref="B12:M12"/>
    <mergeCell ref="B14:C15"/>
    <mergeCell ref="F14:H15"/>
    <mergeCell ref="K14:L15"/>
    <mergeCell ref="G19:H19"/>
    <mergeCell ref="G16:H16"/>
    <mergeCell ref="K16:L18"/>
    <mergeCell ref="G17:H17"/>
    <mergeCell ref="G18:H18"/>
    <mergeCell ref="B21:M22"/>
    <mergeCell ref="B23:B26"/>
    <mergeCell ref="C23:F23"/>
    <mergeCell ref="C26:F26"/>
    <mergeCell ref="G23:M23"/>
    <mergeCell ref="C24:F24"/>
    <mergeCell ref="G24:M24"/>
    <mergeCell ref="C25:F25"/>
    <mergeCell ref="G25:M25"/>
    <mergeCell ref="G26:M2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58"/>
  <sheetViews>
    <sheetView showGridLines="0" tabSelected="1" topLeftCell="A12" zoomScaleNormal="100" workbookViewId="0">
      <selection activeCell="F37" sqref="F37"/>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56" t="s">
        <v>67</v>
      </c>
      <c r="N6" s="156"/>
      <c r="O6" s="156"/>
    </row>
    <row r="7" spans="2:15" x14ac:dyDescent="0.25">
      <c r="B7" s="10"/>
      <c r="C7" s="10"/>
      <c r="D7" s="10"/>
      <c r="E7" s="29"/>
      <c r="F7" s="29"/>
      <c r="G7" s="29"/>
      <c r="H7" s="29"/>
      <c r="I7" s="29"/>
      <c r="J7" s="29"/>
      <c r="K7" s="1"/>
      <c r="M7" s="37" t="s">
        <v>90</v>
      </c>
      <c r="N7" s="44" t="s">
        <v>69</v>
      </c>
      <c r="O7" s="45">
        <v>0.9</v>
      </c>
    </row>
    <row r="8" spans="2:15" x14ac:dyDescent="0.25">
      <c r="B8" s="29"/>
      <c r="C8" s="29"/>
      <c r="D8" s="29"/>
      <c r="E8" s="29"/>
      <c r="F8" s="29"/>
      <c r="G8" s="29"/>
      <c r="H8" s="29"/>
      <c r="I8" s="29"/>
      <c r="J8" s="29"/>
      <c r="K8" s="1"/>
      <c r="M8" s="36" t="s">
        <v>91</v>
      </c>
      <c r="N8" s="44" t="s">
        <v>70</v>
      </c>
      <c r="O8" s="20" t="s">
        <v>68</v>
      </c>
    </row>
    <row r="9" spans="2:15" ht="18.75" customHeight="1" x14ac:dyDescent="0.25">
      <c r="B9" s="29"/>
      <c r="C9" s="29"/>
      <c r="D9" s="29"/>
      <c r="E9" s="29"/>
      <c r="F9" s="29"/>
      <c r="G9" s="29"/>
      <c r="H9" s="29"/>
      <c r="I9" s="29"/>
      <c r="J9" s="29"/>
      <c r="K9" s="1"/>
      <c r="L9" s="30"/>
      <c r="M9" s="38" t="s">
        <v>92</v>
      </c>
      <c r="N9" s="44" t="s">
        <v>71</v>
      </c>
      <c r="O9" s="45">
        <v>0.7</v>
      </c>
    </row>
    <row r="10" spans="2:15" ht="24" customHeight="1" x14ac:dyDescent="0.25">
      <c r="B10" s="164" t="s">
        <v>21</v>
      </c>
      <c r="C10" s="164"/>
      <c r="D10" s="164"/>
      <c r="E10" s="165" t="str">
        <f>'Ficha Técnica Formulación'!C37</f>
        <v>Tiempo promedio de atencion de respuesta a incidentes y/o accidentes de transito</v>
      </c>
      <c r="F10" s="166"/>
      <c r="G10" s="166"/>
      <c r="H10" s="166"/>
      <c r="I10" s="166"/>
      <c r="J10" s="166"/>
      <c r="K10" s="167"/>
      <c r="L10" s="31"/>
    </row>
    <row r="11" spans="2:15" ht="10.5" customHeight="1" x14ac:dyDescent="0.25">
      <c r="L11" s="30"/>
    </row>
    <row r="12" spans="2:15" ht="117.75" customHeight="1" x14ac:dyDescent="0.25">
      <c r="B12" s="41" t="s">
        <v>44</v>
      </c>
      <c r="C12" s="41" t="s">
        <v>74</v>
      </c>
      <c r="D12" s="41" t="s">
        <v>93</v>
      </c>
      <c r="E12" s="42" t="s">
        <v>95</v>
      </c>
      <c r="F12" s="42" t="s">
        <v>133</v>
      </c>
      <c r="G12" s="42" t="s">
        <v>48</v>
      </c>
      <c r="H12" s="163" t="s">
        <v>46</v>
      </c>
      <c r="I12" s="163"/>
      <c r="J12" s="42" t="s">
        <v>45</v>
      </c>
      <c r="K12" s="42" t="s">
        <v>61</v>
      </c>
      <c r="L12" s="30"/>
    </row>
    <row r="13" spans="2:15" hidden="1" x14ac:dyDescent="0.25">
      <c r="B13" s="157">
        <v>2018</v>
      </c>
      <c r="C13" s="39" t="s">
        <v>49</v>
      </c>
      <c r="D13" s="57">
        <v>23</v>
      </c>
      <c r="E13" s="58" t="s">
        <v>101</v>
      </c>
      <c r="F13" s="54"/>
      <c r="G13" s="52" t="str">
        <f>E13</f>
        <v>21:39</v>
      </c>
      <c r="H13" s="40" t="str">
        <f>IF(G13="","",IF((G13-D13)&lt;0,"100%",IF((G13-D13)*13,((G13/D13)*(-1)),((G13/D13)))))</f>
        <v>100%</v>
      </c>
      <c r="I13" s="51" t="str">
        <f>IF(H13&lt;0%,"Critico",IF(H13=100%,"Satisfactorio",IF(H13="","","Medio")))</f>
        <v>Medio</v>
      </c>
      <c r="J13" s="160" t="s">
        <v>106</v>
      </c>
      <c r="K13" s="48"/>
      <c r="L13" s="30"/>
    </row>
    <row r="14" spans="2:15" hidden="1" x14ac:dyDescent="0.25">
      <c r="B14" s="158"/>
      <c r="C14" s="35" t="s">
        <v>50</v>
      </c>
      <c r="D14" s="57">
        <v>23</v>
      </c>
      <c r="E14" s="58" t="s">
        <v>102</v>
      </c>
      <c r="F14" s="54"/>
      <c r="G14" s="52" t="str">
        <f t="shared" ref="G14:G24" si="0">E14</f>
        <v>19:44</v>
      </c>
      <c r="H14" s="40" t="str">
        <f t="shared" ref="H14:H20" si="1">IF(G14="","",IF((G14-D14)&lt;0,"100%",IF((G14-D14)*13,((G14/D14)*(-1)),((G14/D14)))))</f>
        <v>100%</v>
      </c>
      <c r="I14" s="51" t="str">
        <f t="shared" ref="I14" si="2">IF(H14&lt;0%,"Critico",IF(H14=100%,"Satisfactorio",IF(H14="","","Medio")))</f>
        <v>Medio</v>
      </c>
      <c r="J14" s="161"/>
      <c r="K14" s="59"/>
      <c r="L14" s="60"/>
      <c r="M14" s="61" t="s">
        <v>127</v>
      </c>
    </row>
    <row r="15" spans="2:15" hidden="1" x14ac:dyDescent="0.25">
      <c r="B15" s="158"/>
      <c r="C15" s="39" t="s">
        <v>51</v>
      </c>
      <c r="D15" s="57">
        <v>23</v>
      </c>
      <c r="E15" s="58" t="s">
        <v>103</v>
      </c>
      <c r="F15" s="54"/>
      <c r="G15" s="52" t="str">
        <f t="shared" si="0"/>
        <v>20:43</v>
      </c>
      <c r="H15" s="40" t="str">
        <f t="shared" si="1"/>
        <v>100%</v>
      </c>
      <c r="I15" s="51" t="str">
        <f>IF(H15&lt;0%,"Critico",IF(H15=100%,"Satisfactorio",IF(H15="","","Medio")))</f>
        <v>Medio</v>
      </c>
      <c r="J15" s="161"/>
      <c r="K15" s="59"/>
      <c r="L15" s="60"/>
      <c r="M15" s="62" t="s">
        <v>128</v>
      </c>
    </row>
    <row r="16" spans="2:15" hidden="1" x14ac:dyDescent="0.25">
      <c r="B16" s="158"/>
      <c r="C16" s="35" t="s">
        <v>52</v>
      </c>
      <c r="D16" s="57">
        <v>23</v>
      </c>
      <c r="E16" s="58" t="s">
        <v>104</v>
      </c>
      <c r="F16" s="54"/>
      <c r="G16" s="52" t="str">
        <f t="shared" si="0"/>
        <v>19:57</v>
      </c>
      <c r="H16" s="40" t="str">
        <f t="shared" si="1"/>
        <v>100%</v>
      </c>
      <c r="I16" s="51" t="str">
        <f t="shared" ref="I16:I24" si="3">IF(H16&lt;0%,"Critico",IF(H16=100%,"Satisfactorio",IF(H16="","","Medio")))</f>
        <v>Medio</v>
      </c>
      <c r="J16" s="161"/>
      <c r="K16" s="59"/>
      <c r="L16" s="60"/>
      <c r="M16" s="63" t="s">
        <v>129</v>
      </c>
    </row>
    <row r="17" spans="2:13" hidden="1" x14ac:dyDescent="0.25">
      <c r="B17" s="158"/>
      <c r="C17" s="39" t="s">
        <v>53</v>
      </c>
      <c r="D17" s="57">
        <v>23</v>
      </c>
      <c r="E17" s="58" t="s">
        <v>105</v>
      </c>
      <c r="F17" s="54"/>
      <c r="G17" s="52" t="str">
        <f t="shared" si="0"/>
        <v>20:49</v>
      </c>
      <c r="H17" s="40" t="str">
        <f t="shared" si="1"/>
        <v>100%</v>
      </c>
      <c r="I17" s="51" t="str">
        <f t="shared" si="3"/>
        <v>Medio</v>
      </c>
      <c r="J17" s="161"/>
      <c r="K17" s="35"/>
      <c r="L17" s="30"/>
    </row>
    <row r="18" spans="2:13" hidden="1" x14ac:dyDescent="0.25">
      <c r="B18" s="158"/>
      <c r="C18" s="35" t="s">
        <v>54</v>
      </c>
      <c r="D18" s="57">
        <v>23</v>
      </c>
      <c r="E18" s="58" t="s">
        <v>107</v>
      </c>
      <c r="F18" s="54"/>
      <c r="G18" s="52" t="str">
        <f t="shared" si="0"/>
        <v>21:40</v>
      </c>
      <c r="H18" s="40" t="str">
        <f t="shared" si="1"/>
        <v>100%</v>
      </c>
      <c r="I18" s="51" t="str">
        <f t="shared" si="3"/>
        <v>Medio</v>
      </c>
      <c r="J18" s="162"/>
      <c r="K18" s="35"/>
      <c r="L18" s="30"/>
    </row>
    <row r="19" spans="2:13" hidden="1" x14ac:dyDescent="0.25">
      <c r="B19" s="158"/>
      <c r="C19" s="39" t="s">
        <v>55</v>
      </c>
      <c r="D19" s="57">
        <v>23</v>
      </c>
      <c r="E19" s="58" t="s">
        <v>108</v>
      </c>
      <c r="F19" s="54"/>
      <c r="G19" s="52" t="str">
        <f t="shared" si="0"/>
        <v>21:58</v>
      </c>
      <c r="H19" s="40" t="str">
        <f t="shared" si="1"/>
        <v>100%</v>
      </c>
      <c r="I19" s="51" t="str">
        <f t="shared" si="3"/>
        <v>Medio</v>
      </c>
      <c r="J19" s="35"/>
      <c r="K19" s="35"/>
      <c r="L19" s="30"/>
    </row>
    <row r="20" spans="2:13" hidden="1" x14ac:dyDescent="0.25">
      <c r="B20" s="158"/>
      <c r="C20" s="35" t="s">
        <v>56</v>
      </c>
      <c r="D20" s="57">
        <v>23</v>
      </c>
      <c r="E20" s="58" t="s">
        <v>109</v>
      </c>
      <c r="F20" s="54"/>
      <c r="G20" s="52" t="str">
        <f t="shared" si="0"/>
        <v>21:25</v>
      </c>
      <c r="H20" s="40" t="str">
        <f t="shared" si="1"/>
        <v>100%</v>
      </c>
      <c r="I20" s="51" t="str">
        <f t="shared" si="3"/>
        <v>Medio</v>
      </c>
      <c r="J20" s="35"/>
      <c r="K20" s="35"/>
      <c r="L20" s="30"/>
      <c r="M20">
        <v>12</v>
      </c>
    </row>
    <row r="21" spans="2:13" hidden="1" x14ac:dyDescent="0.25">
      <c r="B21" s="158"/>
      <c r="C21" s="39" t="s">
        <v>57</v>
      </c>
      <c r="D21" s="57">
        <v>23</v>
      </c>
      <c r="E21" s="58" t="s">
        <v>110</v>
      </c>
      <c r="F21" s="54"/>
      <c r="G21" s="52" t="str">
        <f t="shared" si="0"/>
        <v>22:00</v>
      </c>
      <c r="H21" s="40" t="str">
        <f t="shared" ref="H21:H33" si="4">IF(G21="","",IF((G21-D21)&lt;0,"100%",IF((G21-D21)*13,((G21/D21)*(-1)),((G21/D21)))))</f>
        <v>100%</v>
      </c>
      <c r="I21" s="51" t="str">
        <f t="shared" si="3"/>
        <v>Medio</v>
      </c>
      <c r="J21" s="35"/>
      <c r="K21" s="35"/>
      <c r="L21" s="30"/>
      <c r="M21">
        <v>10</v>
      </c>
    </row>
    <row r="22" spans="2:13" hidden="1" x14ac:dyDescent="0.25">
      <c r="B22" s="158"/>
      <c r="C22" s="35" t="s">
        <v>58</v>
      </c>
      <c r="D22" s="57">
        <v>23</v>
      </c>
      <c r="E22" s="58" t="s">
        <v>111</v>
      </c>
      <c r="F22" s="54"/>
      <c r="G22" s="52" t="str">
        <f t="shared" si="0"/>
        <v>18:51</v>
      </c>
      <c r="H22" s="40" t="str">
        <f t="shared" si="4"/>
        <v>100%</v>
      </c>
      <c r="I22" s="51" t="str">
        <f t="shared" si="3"/>
        <v>Medio</v>
      </c>
      <c r="J22" s="35"/>
      <c r="K22" s="35"/>
      <c r="L22" s="30"/>
      <c r="M22">
        <v>19</v>
      </c>
    </row>
    <row r="23" spans="2:13" hidden="1" x14ac:dyDescent="0.25">
      <c r="B23" s="158"/>
      <c r="C23" s="39" t="s">
        <v>59</v>
      </c>
      <c r="D23" s="57">
        <v>23</v>
      </c>
      <c r="E23" s="58" t="s">
        <v>112</v>
      </c>
      <c r="F23" s="54"/>
      <c r="G23" s="52" t="str">
        <f t="shared" si="0"/>
        <v>18:15</v>
      </c>
      <c r="H23" s="40" t="str">
        <f t="shared" si="4"/>
        <v>100%</v>
      </c>
      <c r="I23" s="51" t="str">
        <f t="shared" si="3"/>
        <v>Medio</v>
      </c>
      <c r="J23" s="35"/>
      <c r="K23" s="35"/>
      <c r="L23" s="30"/>
    </row>
    <row r="24" spans="2:13" hidden="1" x14ac:dyDescent="0.25">
      <c r="B24" s="159"/>
      <c r="C24" s="35" t="s">
        <v>60</v>
      </c>
      <c r="D24" s="57">
        <v>23</v>
      </c>
      <c r="E24" s="58" t="s">
        <v>113</v>
      </c>
      <c r="F24" s="54"/>
      <c r="G24" s="52" t="str">
        <f t="shared" si="0"/>
        <v>20:32</v>
      </c>
      <c r="H24" s="40" t="str">
        <f t="shared" si="4"/>
        <v>100%</v>
      </c>
      <c r="I24" s="51" t="str">
        <f t="shared" si="3"/>
        <v>Medio</v>
      </c>
      <c r="J24" s="35"/>
      <c r="K24" s="35"/>
      <c r="L24" s="30"/>
    </row>
    <row r="25" spans="2:13" x14ac:dyDescent="0.25">
      <c r="B25" s="56">
        <v>2019</v>
      </c>
      <c r="C25" s="39" t="s">
        <v>49</v>
      </c>
      <c r="D25" s="66">
        <v>0.95833333333333337</v>
      </c>
      <c r="E25" s="53" t="s">
        <v>123</v>
      </c>
      <c r="F25" s="54">
        <v>1033</v>
      </c>
      <c r="G25" s="39">
        <f>E25/D25</f>
        <v>0.98043478260869565</v>
      </c>
      <c r="H25" s="40">
        <f t="shared" si="4"/>
        <v>-1.0230623818525519</v>
      </c>
      <c r="I25" s="55" t="str">
        <f>IF(H25&lt;0%,"Critico",IF(H25=100%,"Satisfactorio",IF(H25="","","Medio")))</f>
        <v>Critico</v>
      </c>
      <c r="J25" s="160" t="s">
        <v>131</v>
      </c>
      <c r="K25" s="56"/>
      <c r="L25" s="30"/>
    </row>
    <row r="26" spans="2:13" x14ac:dyDescent="0.25">
      <c r="B26" s="56"/>
      <c r="C26" s="35" t="s">
        <v>50</v>
      </c>
      <c r="D26" s="66">
        <v>0.95833333333333337</v>
      </c>
      <c r="E26" s="53" t="s">
        <v>124</v>
      </c>
      <c r="F26" s="54">
        <v>1041</v>
      </c>
      <c r="G26" s="39">
        <f t="shared" ref="G26:G36" si="5">E26/D26</f>
        <v>0.93623188405797098</v>
      </c>
      <c r="H26" s="40" t="str">
        <f t="shared" si="4"/>
        <v>100%</v>
      </c>
      <c r="I26" s="55" t="str">
        <f t="shared" ref="I26" si="6">IF(H26&lt;0%,"Critico",IF(H26=100%,"Satisfactorio",IF(H26="","","Medio")))</f>
        <v>Medio</v>
      </c>
      <c r="J26" s="161"/>
      <c r="K26" s="56"/>
      <c r="L26" s="30"/>
    </row>
    <row r="27" spans="2:13" x14ac:dyDescent="0.25">
      <c r="B27" s="56"/>
      <c r="C27" s="39" t="s">
        <v>51</v>
      </c>
      <c r="D27" s="66">
        <v>0.95833333333333337</v>
      </c>
      <c r="E27" s="53" t="s">
        <v>120</v>
      </c>
      <c r="F27" s="54">
        <v>1107</v>
      </c>
      <c r="G27" s="39">
        <f t="shared" si="5"/>
        <v>0.96304347826086945</v>
      </c>
      <c r="H27" s="40">
        <f t="shared" si="4"/>
        <v>-1.004914933837429</v>
      </c>
      <c r="I27" s="55" t="str">
        <f>IF(H27&lt;0%,"Critico",IF(H27=100%,"Satisfactorio",IF(H27="","","Medio")))</f>
        <v>Critico</v>
      </c>
      <c r="J27" s="161"/>
      <c r="K27" s="56"/>
      <c r="L27" s="30"/>
    </row>
    <row r="28" spans="2:13" x14ac:dyDescent="0.25">
      <c r="B28" s="56"/>
      <c r="C28" s="35" t="s">
        <v>52</v>
      </c>
      <c r="D28" s="66">
        <v>0.95833333333333337</v>
      </c>
      <c r="E28" s="53" t="s">
        <v>119</v>
      </c>
      <c r="F28" s="54">
        <v>1043</v>
      </c>
      <c r="G28" s="39">
        <f t="shared" si="5"/>
        <v>1.0050724637681159</v>
      </c>
      <c r="H28" s="40">
        <f t="shared" si="4"/>
        <v>-1.0487712665406426</v>
      </c>
      <c r="I28" s="55" t="str">
        <f t="shared" ref="I28:I30" si="7">IF(H28&lt;0%,"Critico",IF(H28=100%,"Satisfactorio",IF(H28="","","Medio")))</f>
        <v>Critico</v>
      </c>
      <c r="J28" s="161"/>
      <c r="K28" s="56"/>
      <c r="L28" s="30"/>
    </row>
    <row r="29" spans="2:13" x14ac:dyDescent="0.25">
      <c r="B29" s="56"/>
      <c r="C29" s="39" t="s">
        <v>53</v>
      </c>
      <c r="D29" s="66">
        <v>0.95833333333333337</v>
      </c>
      <c r="E29" s="53" t="s">
        <v>121</v>
      </c>
      <c r="F29" s="54">
        <v>1048</v>
      </c>
      <c r="G29" s="39">
        <f t="shared" si="5"/>
        <v>1.008695652173913</v>
      </c>
      <c r="H29" s="40">
        <f t="shared" si="4"/>
        <v>-1.0525519848771265</v>
      </c>
      <c r="I29" s="55" t="str">
        <f t="shared" si="7"/>
        <v>Critico</v>
      </c>
      <c r="J29" s="161"/>
      <c r="K29" s="56"/>
      <c r="L29" s="30"/>
    </row>
    <row r="30" spans="2:13" x14ac:dyDescent="0.25">
      <c r="C30" s="35" t="s">
        <v>54</v>
      </c>
      <c r="D30" s="66">
        <v>0.95833333333333337</v>
      </c>
      <c r="E30" s="53" t="s">
        <v>122</v>
      </c>
      <c r="F30" s="54">
        <v>1043</v>
      </c>
      <c r="G30" s="39">
        <f t="shared" si="5"/>
        <v>1.0057971014492753</v>
      </c>
      <c r="H30" s="40">
        <f t="shared" si="4"/>
        <v>-1.0495274102079393</v>
      </c>
      <c r="I30" s="55" t="str">
        <f t="shared" si="7"/>
        <v>Critico</v>
      </c>
      <c r="J30" s="162"/>
      <c r="K30" s="32"/>
      <c r="L30" s="30"/>
    </row>
    <row r="31" spans="2:13" x14ac:dyDescent="0.25">
      <c r="C31" s="39" t="s">
        <v>55</v>
      </c>
      <c r="D31" s="66">
        <v>0.95833333333333337</v>
      </c>
      <c r="E31" s="53" t="s">
        <v>125</v>
      </c>
      <c r="F31" s="54">
        <v>1152</v>
      </c>
      <c r="G31" s="39">
        <f t="shared" si="5"/>
        <v>0.99275362318840565</v>
      </c>
      <c r="H31" s="40">
        <f t="shared" si="4"/>
        <v>-1.0359168241965973</v>
      </c>
      <c r="I31" s="56"/>
      <c r="J31" s="160" t="s">
        <v>132</v>
      </c>
      <c r="K31" s="32"/>
      <c r="L31" s="30"/>
    </row>
    <row r="32" spans="2:13" x14ac:dyDescent="0.25">
      <c r="C32" s="35" t="s">
        <v>56</v>
      </c>
      <c r="D32" s="66">
        <v>0.95833333333333337</v>
      </c>
      <c r="E32" s="53" t="s">
        <v>126</v>
      </c>
      <c r="F32" s="54">
        <v>1197</v>
      </c>
      <c r="G32" s="39">
        <f t="shared" si="5"/>
        <v>0.98913043478260865</v>
      </c>
      <c r="H32" s="40">
        <f t="shared" si="4"/>
        <v>-1.0321361058601133</v>
      </c>
      <c r="I32" s="56"/>
      <c r="J32" s="161"/>
      <c r="K32" s="32"/>
      <c r="L32" s="30"/>
    </row>
    <row r="33" spans="2:12" x14ac:dyDescent="0.25">
      <c r="C33" s="39" t="s">
        <v>57</v>
      </c>
      <c r="D33" s="66">
        <v>0.95833333333333337</v>
      </c>
      <c r="E33" s="53" t="s">
        <v>130</v>
      </c>
      <c r="F33" s="54">
        <v>1162</v>
      </c>
      <c r="G33" s="39">
        <f t="shared" si="5"/>
        <v>0.97608695652173905</v>
      </c>
      <c r="H33" s="40">
        <f t="shared" si="4"/>
        <v>-1.018525519848771</v>
      </c>
      <c r="I33" s="56"/>
      <c r="J33" s="161"/>
      <c r="K33" s="32"/>
      <c r="L33" s="30"/>
    </row>
    <row r="34" spans="2:12" x14ac:dyDescent="0.25">
      <c r="C34" s="35" t="s">
        <v>58</v>
      </c>
      <c r="D34" s="66">
        <v>0.95833333333333337</v>
      </c>
      <c r="E34" s="53" t="s">
        <v>134</v>
      </c>
      <c r="F34" s="54" t="s">
        <v>135</v>
      </c>
      <c r="G34" s="39">
        <f t="shared" si="5"/>
        <v>0.95072463768115933</v>
      </c>
      <c r="H34" s="40" t="str">
        <f t="shared" ref="H34:H36" si="8">IF(G34="","",IF((G34-D34)&lt;0,"100%",IF((G34-D34)*13,((G34/D34)*(-1)),((G34/D34)))))</f>
        <v>100%</v>
      </c>
      <c r="I34" s="56"/>
      <c r="J34" s="161" t="s">
        <v>136</v>
      </c>
      <c r="K34" s="32"/>
      <c r="L34" s="30"/>
    </row>
    <row r="35" spans="2:12" x14ac:dyDescent="0.25">
      <c r="C35" s="39" t="s">
        <v>59</v>
      </c>
      <c r="D35" s="66">
        <v>0.95833333333333337</v>
      </c>
      <c r="E35" s="53" t="s">
        <v>126</v>
      </c>
      <c r="F35" s="54" t="s">
        <v>139</v>
      </c>
      <c r="G35" s="39">
        <f t="shared" si="5"/>
        <v>0.98913043478260865</v>
      </c>
      <c r="H35" s="40">
        <f t="shared" si="8"/>
        <v>-1.0321361058601133</v>
      </c>
      <c r="I35" s="56"/>
      <c r="J35" s="161"/>
      <c r="K35" s="32"/>
      <c r="L35" s="30"/>
    </row>
    <row r="36" spans="2:12" x14ac:dyDescent="0.25">
      <c r="C36" s="35" t="s">
        <v>60</v>
      </c>
      <c r="D36" s="66">
        <v>0.95833333333333337</v>
      </c>
      <c r="E36" s="53" t="s">
        <v>137</v>
      </c>
      <c r="F36" s="54" t="s">
        <v>138</v>
      </c>
      <c r="G36" s="39">
        <f t="shared" si="5"/>
        <v>0.99637681159420288</v>
      </c>
      <c r="H36" s="40">
        <f t="shared" si="8"/>
        <v>-1.0396975425330812</v>
      </c>
      <c r="I36" s="56"/>
      <c r="J36" s="16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x14ac:dyDescent="0.25">
      <c r="B42" s="32"/>
      <c r="C42" s="32"/>
      <c r="D42" s="32"/>
      <c r="E42" s="32"/>
      <c r="F42" s="32"/>
      <c r="G42" s="32"/>
      <c r="H42" s="32"/>
      <c r="I42" s="32"/>
      <c r="J42" s="32"/>
      <c r="K42" s="32"/>
      <c r="L42" s="30"/>
    </row>
    <row r="43" spans="2:12" x14ac:dyDescent="0.25">
      <c r="B43" s="32"/>
      <c r="C43" s="32"/>
      <c r="D43" s="32"/>
      <c r="E43" s="32"/>
      <c r="F43" s="32"/>
      <c r="G43" s="32"/>
      <c r="H43" s="32"/>
      <c r="I43" s="32"/>
      <c r="J43" s="32"/>
      <c r="K43" s="32"/>
      <c r="L43" s="30"/>
    </row>
    <row r="44" spans="2:12" x14ac:dyDescent="0.25">
      <c r="B44" s="32"/>
      <c r="C44" s="32"/>
      <c r="D44" s="32"/>
      <c r="E44" s="32"/>
      <c r="F44" s="32"/>
      <c r="G44" s="32"/>
      <c r="H44" s="32"/>
      <c r="I44" s="32"/>
      <c r="J44" s="32"/>
      <c r="K44" s="32"/>
      <c r="L44" s="30"/>
    </row>
    <row r="45" spans="2:12" x14ac:dyDescent="0.25">
      <c r="B45" s="32"/>
      <c r="C45" s="32"/>
      <c r="D45" s="32"/>
      <c r="E45" s="32"/>
      <c r="F45" s="32"/>
      <c r="G45" s="32"/>
      <c r="H45" s="32"/>
      <c r="I45" s="32"/>
      <c r="J45" s="32"/>
      <c r="K45" s="32"/>
      <c r="L45" s="30"/>
    </row>
    <row r="46" spans="2:12" x14ac:dyDescent="0.25">
      <c r="B46" s="32"/>
      <c r="C46" s="32"/>
      <c r="D46" s="32"/>
      <c r="E46" s="32"/>
      <c r="F46" s="32"/>
      <c r="G46" s="32"/>
      <c r="H46" s="32"/>
      <c r="I46" s="32"/>
      <c r="J46" s="32"/>
      <c r="K46" s="32"/>
      <c r="L46" s="30"/>
    </row>
    <row r="47" spans="2:12" x14ac:dyDescent="0.25">
      <c r="B47" s="32"/>
      <c r="C47" s="32"/>
      <c r="D47" s="32"/>
      <c r="E47" s="32"/>
      <c r="F47" s="32"/>
      <c r="G47" s="32"/>
      <c r="H47" s="32"/>
      <c r="I47" s="32"/>
      <c r="J47" s="32"/>
      <c r="K47" s="32"/>
      <c r="L47" s="30"/>
    </row>
    <row r="48" spans="2:12" ht="15" customHeight="1" x14ac:dyDescent="0.25">
      <c r="B48" s="32"/>
      <c r="C48" s="32"/>
      <c r="D48" s="32"/>
      <c r="E48" s="32"/>
      <c r="F48" s="32"/>
      <c r="G48" s="32"/>
      <c r="H48" s="32"/>
      <c r="I48" s="32"/>
      <c r="J48" s="32"/>
      <c r="K48" s="32"/>
      <c r="L48" s="30"/>
    </row>
    <row r="49" spans="2:12" x14ac:dyDescent="0.25">
      <c r="B49" s="32"/>
      <c r="C49" s="32"/>
      <c r="D49" s="32"/>
      <c r="E49" s="32"/>
      <c r="F49" s="32"/>
      <c r="G49" s="32"/>
      <c r="H49" s="32"/>
      <c r="I49" s="32"/>
      <c r="J49" s="32"/>
      <c r="K49" s="32"/>
      <c r="L49" s="30"/>
    </row>
    <row r="50" spans="2:12" x14ac:dyDescent="0.25">
      <c r="B50" s="32"/>
      <c r="C50" s="32"/>
      <c r="D50" s="32"/>
      <c r="E50" s="32"/>
      <c r="F50" s="32"/>
      <c r="G50" s="32"/>
      <c r="H50" s="32"/>
      <c r="I50" s="32"/>
      <c r="J50" s="32"/>
      <c r="K50" s="32"/>
      <c r="L50" s="30"/>
    </row>
    <row r="51" spans="2:12" x14ac:dyDescent="0.25">
      <c r="B51" s="32"/>
      <c r="C51" s="32"/>
      <c r="D51" s="32"/>
      <c r="E51" s="32"/>
      <c r="F51" s="32"/>
      <c r="G51" s="32"/>
      <c r="H51" s="32"/>
      <c r="I51" s="32"/>
      <c r="J51" s="32"/>
      <c r="K51" s="32"/>
      <c r="L51" s="30"/>
    </row>
    <row r="52" spans="2:12" x14ac:dyDescent="0.25">
      <c r="B52" s="32"/>
      <c r="C52" s="32"/>
      <c r="D52" s="32"/>
      <c r="E52" s="32"/>
      <c r="F52" s="32"/>
      <c r="G52" s="32"/>
      <c r="H52" s="32"/>
      <c r="I52" s="32"/>
      <c r="J52" s="32"/>
      <c r="K52" s="32"/>
      <c r="L52" s="30"/>
    </row>
    <row r="53" spans="2:12" ht="15" customHeight="1" x14ac:dyDescent="0.25">
      <c r="B53" s="30"/>
      <c r="C53" s="30"/>
      <c r="D53" s="30"/>
      <c r="E53" s="33"/>
      <c r="F53" s="30"/>
      <c r="G53" s="30"/>
      <c r="H53" s="30"/>
      <c r="I53" s="30"/>
      <c r="J53" s="30"/>
      <c r="K53" s="30"/>
      <c r="L53" s="30"/>
    </row>
    <row r="54" spans="2:12" x14ac:dyDescent="0.25">
      <c r="B54" s="30"/>
      <c r="C54" s="30"/>
      <c r="D54" s="30"/>
      <c r="E54" s="34"/>
      <c r="F54" s="30"/>
      <c r="G54" s="30"/>
      <c r="H54" s="30"/>
      <c r="I54" s="30"/>
      <c r="J54" s="30"/>
      <c r="K54" s="30"/>
      <c r="L54" s="30"/>
    </row>
    <row r="55" spans="2:12" x14ac:dyDescent="0.25">
      <c r="B55" s="30"/>
      <c r="C55" s="30"/>
      <c r="D55" s="30"/>
      <c r="E55" s="34"/>
      <c r="F55" s="30"/>
      <c r="G55" s="30"/>
      <c r="H55" s="30"/>
      <c r="I55" s="30"/>
      <c r="J55" s="30"/>
      <c r="K55" s="30"/>
      <c r="L55" s="30"/>
    </row>
    <row r="56" spans="2:12" x14ac:dyDescent="0.25">
      <c r="B56" s="30"/>
      <c r="C56" s="30"/>
      <c r="D56" s="30"/>
      <c r="E56" s="34"/>
      <c r="F56" s="30"/>
      <c r="G56" s="30"/>
      <c r="H56" s="30"/>
      <c r="I56" s="30"/>
      <c r="J56" s="30"/>
      <c r="K56" s="30"/>
      <c r="L56" s="30"/>
    </row>
    <row r="57" spans="2:12" x14ac:dyDescent="0.25">
      <c r="B57" s="30"/>
      <c r="C57" s="30"/>
      <c r="D57" s="30"/>
      <c r="E57" s="34"/>
      <c r="F57" s="30"/>
      <c r="G57" s="30"/>
      <c r="H57" s="30"/>
      <c r="I57" s="30"/>
      <c r="J57" s="30"/>
      <c r="K57" s="30"/>
      <c r="L57" s="30"/>
    </row>
    <row r="58" spans="2:12" x14ac:dyDescent="0.25">
      <c r="B58" s="30"/>
      <c r="C58" s="30"/>
      <c r="D58" s="30"/>
      <c r="E58" s="30"/>
      <c r="F58" s="30"/>
      <c r="G58" s="30"/>
      <c r="H58" s="30"/>
      <c r="I58" s="30"/>
      <c r="J58" s="30"/>
      <c r="K58" s="30"/>
      <c r="L58" s="30"/>
    </row>
  </sheetData>
  <mergeCells count="9">
    <mergeCell ref="J34:J36"/>
    <mergeCell ref="M6:O6"/>
    <mergeCell ref="B13:B24"/>
    <mergeCell ref="J13:J18"/>
    <mergeCell ref="J31:J33"/>
    <mergeCell ref="J25:J30"/>
    <mergeCell ref="H12:I12"/>
    <mergeCell ref="B10:D10"/>
    <mergeCell ref="E10:K10"/>
  </mergeCells>
  <conditionalFormatting sqref="H13:H33">
    <cfRule type="cellIs" dxfId="49" priority="80" stopIfTrue="1" operator="between">
      <formula>0.66</formula>
      <formula>0.79</formula>
    </cfRule>
    <cfRule type="cellIs" dxfId="48" priority="81" stopIfTrue="1" operator="lessThan">
      <formula>0.66</formula>
    </cfRule>
    <cfRule type="cellIs" dxfId="47" priority="82" stopIfTrue="1" operator="between">
      <formula>0.8</formula>
      <formula>1</formula>
    </cfRule>
  </conditionalFormatting>
  <conditionalFormatting sqref="H13:H33">
    <cfRule type="expression" dxfId="46" priority="79">
      <formula>ISERROR(H13)</formula>
    </cfRule>
  </conditionalFormatting>
  <conditionalFormatting sqref="H13:H33">
    <cfRule type="cellIs" dxfId="45" priority="76" stopIfTrue="1" operator="between">
      <formula>0.66</formula>
      <formula>0.79</formula>
    </cfRule>
    <cfRule type="cellIs" dxfId="44" priority="77" stopIfTrue="1" operator="lessThan">
      <formula>0.66</formula>
    </cfRule>
    <cfRule type="cellIs" dxfId="43" priority="78" stopIfTrue="1" operator="greaterThanOrEqual">
      <formula>0.8</formula>
    </cfRule>
  </conditionalFormatting>
  <conditionalFormatting sqref="I13:I24">
    <cfRule type="containsText" dxfId="42" priority="35" operator="containsText" text="Critico">
      <formula>NOT(ISERROR(SEARCH("Critico",I13)))</formula>
    </cfRule>
    <cfRule type="containsText" dxfId="41" priority="36" operator="containsText" text="Satisfactorio">
      <formula>NOT(ISERROR(SEARCH("Satisfactorio",I13)))</formula>
    </cfRule>
    <cfRule type="containsText" dxfId="40" priority="37" operator="containsText" text="Medio">
      <formula>NOT(ISERROR(SEARCH("Medio",I13)))</formula>
    </cfRule>
  </conditionalFormatting>
  <conditionalFormatting sqref="J13:K13 J19:K24 K14:K18 K25:K29">
    <cfRule type="containsText" dxfId="39" priority="23" operator="containsText" text="Critico">
      <formula>NOT(ISERROR(SEARCH("Critico",J13)))</formula>
    </cfRule>
    <cfRule type="containsText" dxfId="38" priority="24" operator="containsText" text="Satisfactorio">
      <formula>NOT(ISERROR(SEARCH("Satisfactorio",J13)))</formula>
    </cfRule>
    <cfRule type="containsText" dxfId="37" priority="25" operator="containsText" text="Medio">
      <formula>NOT(ISERROR(SEARCH("Medio",J13)))</formula>
    </cfRule>
  </conditionalFormatting>
  <conditionalFormatting sqref="B13:D13 C15:C24 C14:D14 D13:D24">
    <cfRule type="containsText" dxfId="36" priority="32" operator="containsText" text="Critico">
      <formula>NOT(ISERROR(SEARCH("Critico",B13)))</formula>
    </cfRule>
    <cfRule type="containsText" dxfId="35" priority="33" operator="containsText" text="Satisfactorio">
      <formula>NOT(ISERROR(SEARCH("Satisfactorio",B13)))</formula>
    </cfRule>
    <cfRule type="containsText" dxfId="34" priority="34" operator="containsText" text="Medio">
      <formula>NOT(ISERROR(SEARCH("Medio",B13)))</formula>
    </cfRule>
  </conditionalFormatting>
  <conditionalFormatting sqref="G13:G36">
    <cfRule type="containsText" dxfId="33" priority="26" operator="containsText" text="Critico">
      <formula>NOT(ISERROR(SEARCH("Critico",G13)))</formula>
    </cfRule>
    <cfRule type="containsText" dxfId="32" priority="27" operator="containsText" text="Satisfactorio">
      <formula>NOT(ISERROR(SEARCH("Satisfactorio",G13)))</formula>
    </cfRule>
    <cfRule type="containsText" dxfId="31" priority="28" operator="containsText" text="Medio">
      <formula>NOT(ISERROR(SEARCH("Medio",G13)))</formula>
    </cfRule>
  </conditionalFormatting>
  <conditionalFormatting sqref="H34:H36">
    <cfRule type="cellIs" dxfId="30" priority="20" stopIfTrue="1" operator="between">
      <formula>0.66</formula>
      <formula>0.79</formula>
    </cfRule>
    <cfRule type="cellIs" dxfId="29" priority="21" stopIfTrue="1" operator="lessThan">
      <formula>0.66</formula>
    </cfRule>
    <cfRule type="cellIs" dxfId="28" priority="22" stopIfTrue="1" operator="between">
      <formula>0.8</formula>
      <formula>1</formula>
    </cfRule>
  </conditionalFormatting>
  <conditionalFormatting sqref="H34:H36">
    <cfRule type="expression" dxfId="27" priority="19">
      <formula>ISERROR(H34)</formula>
    </cfRule>
  </conditionalFormatting>
  <conditionalFormatting sqref="H34:H36">
    <cfRule type="cellIs" dxfId="26" priority="16" stopIfTrue="1" operator="between">
      <formula>0.66</formula>
      <formula>0.79</formula>
    </cfRule>
    <cfRule type="cellIs" dxfId="25" priority="17" stopIfTrue="1" operator="lessThan">
      <formula>0.66</formula>
    </cfRule>
    <cfRule type="cellIs" dxfId="24" priority="18" stopIfTrue="1" operator="greaterThanOrEqual">
      <formula>0.8</formula>
    </cfRule>
  </conditionalFormatting>
  <conditionalFormatting sqref="I25:I36">
    <cfRule type="containsText" dxfId="23" priority="13" operator="containsText" text="Critico">
      <formula>NOT(ISERROR(SEARCH("Critico",I25)))</formula>
    </cfRule>
    <cfRule type="containsText" dxfId="22" priority="14" operator="containsText" text="Satisfactorio">
      <formula>NOT(ISERROR(SEARCH("Satisfactorio",I25)))</formula>
    </cfRule>
    <cfRule type="containsText" dxfId="21" priority="15" operator="containsText" text="Medio">
      <formula>NOT(ISERROR(SEARCH("Medio",I25)))</formula>
    </cfRule>
  </conditionalFormatting>
  <conditionalFormatting sqref="J25 J31">
    <cfRule type="containsText" dxfId="20" priority="4" operator="containsText" text="Critico">
      <formula>NOT(ISERROR(SEARCH("Critico",J25)))</formula>
    </cfRule>
    <cfRule type="containsText" dxfId="19" priority="5" operator="containsText" text="Satisfactorio">
      <formula>NOT(ISERROR(SEARCH("Satisfactorio",J25)))</formula>
    </cfRule>
    <cfRule type="containsText" dxfId="18" priority="6" operator="containsText" text="Medio">
      <formula>NOT(ISERROR(SEARCH("Medio",J25)))</formula>
    </cfRule>
  </conditionalFormatting>
  <conditionalFormatting sqref="C25:D25 C26:C30 D26:D36">
    <cfRule type="containsText" dxfId="17" priority="10" operator="containsText" text="Critico">
      <formula>NOT(ISERROR(SEARCH("Critico",C25)))</formula>
    </cfRule>
    <cfRule type="containsText" dxfId="16" priority="11" operator="containsText" text="Satisfactorio">
      <formula>NOT(ISERROR(SEARCH("Satisfactorio",C25)))</formula>
    </cfRule>
    <cfRule type="containsText" dxfId="15" priority="12" operator="containsText" text="Medio">
      <formula>NOT(ISERROR(SEARCH("Medio",C25)))</formula>
    </cfRule>
  </conditionalFormatting>
  <conditionalFormatting sqref="C31:C36">
    <cfRule type="containsText" dxfId="11" priority="1" operator="containsText" text="Critico">
      <formula>NOT(ISERROR(SEARCH("Critico",C31)))</formula>
    </cfRule>
    <cfRule type="containsText" dxfId="10" priority="2" operator="containsText" text="Satisfactorio">
      <formula>NOT(ISERROR(SEARCH("Satisfactorio",C31)))</formula>
    </cfRule>
    <cfRule type="containsText" dxfId="9" priority="3" operator="containsText" text="Medio">
      <formula>NOT(ISERROR(SEARCH("Medio",C31)))</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Formulación</vt:lpstr>
      <vt:lpstr>Ficha T Seguimiento</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Carlos Aristizabal</cp:lastModifiedBy>
  <cp:lastPrinted>2018-03-14T12:18:52Z</cp:lastPrinted>
  <dcterms:created xsi:type="dcterms:W3CDTF">2017-09-28T15:09:54Z</dcterms:created>
  <dcterms:modified xsi:type="dcterms:W3CDTF">2019-11-25T22:45:12Z</dcterms:modified>
</cp:coreProperties>
</file>