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rist\Documents\Carlos\Empresas\STTM\2018\Indicadores\Revisados DADII\"/>
    </mc:Choice>
  </mc:AlternateContent>
  <bookViews>
    <workbookView xWindow="0" yWindow="0" windowWidth="20490" windowHeight="7545" activeTab="1"/>
  </bookViews>
  <sheets>
    <sheet name="Ficha Técnica Formulación" sheetId="1" r:id="rId1"/>
    <sheet name="Ficha T Seguimiento" sheetId="3" r:id="rId2"/>
  </sheets>
  <definedNames>
    <definedName name="_xlnm.Print_Area" localSheetId="0">'Ficha Técnica Formulación'!$B$2:$M$56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0" i="3" l="1"/>
  <c r="F19" i="3"/>
  <c r="E19" i="3"/>
  <c r="F18" i="3"/>
  <c r="E18" i="3"/>
  <c r="G20" i="3"/>
  <c r="H20" i="3" s="1"/>
  <c r="I20" i="3" s="1"/>
  <c r="G19" i="3" l="1"/>
  <c r="H19" i="3" s="1"/>
  <c r="I19" i="3" l="1"/>
  <c r="G18" i="3" l="1"/>
  <c r="H18" i="3" s="1"/>
  <c r="G17" i="3" l="1"/>
  <c r="H17" i="3" s="1"/>
  <c r="I17" i="3" s="1"/>
  <c r="G16" i="3" l="1"/>
  <c r="F15" i="3" l="1"/>
  <c r="E15" i="3"/>
  <c r="G13" i="3" l="1"/>
  <c r="E14" i="3"/>
  <c r="G14" i="3" l="1"/>
  <c r="H14" i="3" s="1"/>
  <c r="I14" i="3" s="1"/>
  <c r="G15" i="3"/>
  <c r="H15" i="3" s="1"/>
  <c r="I15" i="3" s="1"/>
  <c r="H16" i="3"/>
  <c r="I16" i="3" s="1"/>
  <c r="I18" i="3"/>
  <c r="G21" i="3"/>
  <c r="H21" i="3" s="1"/>
  <c r="I21" i="3" s="1"/>
  <c r="G22" i="3"/>
  <c r="H22" i="3" s="1"/>
  <c r="I22" i="3" s="1"/>
  <c r="G23" i="3"/>
  <c r="H23" i="3" s="1"/>
  <c r="I23" i="3" s="1"/>
  <c r="G24" i="3"/>
  <c r="H24" i="3"/>
  <c r="I24" i="3"/>
  <c r="E10" i="3"/>
  <c r="H13" i="3" l="1"/>
  <c r="I13" i="3" s="1"/>
</calcChain>
</file>

<file path=xl/comments1.xml><?xml version="1.0" encoding="utf-8"?>
<comments xmlns="http://schemas.openxmlformats.org/spreadsheetml/2006/main">
  <authors>
    <author>Leidy Lorena Torres Ramirez</author>
    <author>Leidy torres</author>
    <author>Jessica Alejandra Muñoz</author>
  </authors>
  <commentList>
    <comment ref="B14" authorId="0" shapeId="0">
      <text>
        <r>
          <rPr>
            <sz val="9"/>
            <color indexed="81"/>
            <rFont val="Tahoma"/>
            <family val="2"/>
          </rPr>
          <t>se refiere al contexto de medición, es decir, bajo que enfoque está dado el indicador que se está registrando; por lo cual, seleccione con una “X”, en:</t>
        </r>
      </text>
    </comment>
    <comment ref="F14" authorId="0" shapeId="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text>
        <r>
          <rPr>
            <sz val="9"/>
            <color indexed="81"/>
            <rFont val="Tahoma"/>
            <family val="2"/>
          </rPr>
          <t>si el indicador corresponde a un indicador de producto o resultado del Plan de Desarrollo vigente.</t>
        </r>
      </text>
    </comment>
    <comment ref="F16" authorId="0" shapeId="0">
      <text>
        <r>
          <rPr>
            <sz val="9"/>
            <color indexed="81"/>
            <rFont val="Tahoma"/>
            <family val="2"/>
          </rPr>
          <t xml:space="preserve">si el indicador expresa el logro de los objetivos, metas y resultados de un proceso, plan, programa, proyecto o política. (DANE)
</t>
        </r>
      </text>
    </comment>
    <comment ref="B17" authorId="0" shapeId="0">
      <text>
        <r>
          <rPr>
            <sz val="9"/>
            <color indexed="81"/>
            <rFont val="Tahoma"/>
            <family val="2"/>
          </rPr>
          <t>si el indicador corresponde a la medición de un Proceso determinado en el Modelo de Operación por Procesos - MOP de la Entidad.</t>
        </r>
      </text>
    </comment>
    <comment ref="F17" authorId="0" shapeId="0">
      <text>
        <r>
          <rPr>
            <sz val="9"/>
            <color indexed="81"/>
            <rFont val="Tahoma"/>
            <family val="2"/>
          </rPr>
          <t>si el indicador permite establecer la relación de productividad en el uso de los recursos. (DANE)</t>
        </r>
      </text>
    </comment>
    <comment ref="B18" authorId="0" shapeId="0">
      <text>
        <r>
          <rPr>
            <sz val="9"/>
            <color indexed="81"/>
            <rFont val="Tahoma"/>
            <family val="2"/>
          </rPr>
          <t>si el indicador corresponde a la medición de un trámite o un servicio priorizado por la entidad.</t>
        </r>
      </text>
    </comment>
    <comment ref="F18" authorId="0" shapeId="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text>
        <r>
          <rPr>
            <sz val="9"/>
            <color indexed="81"/>
            <rFont val="Tahoma"/>
            <family val="2"/>
          </rPr>
          <t>Diligenciar otra  clasificación para el indicador, por ejemplo:indicadores de gestión, estatégicos, tácticos, insumos, productos y resultado.</t>
        </r>
      </text>
    </comment>
    <comment ref="B21" authorId="0" shapeId="0">
      <text>
        <r>
          <rPr>
            <sz val="9"/>
            <color indexed="81"/>
            <rFont val="Tahoma"/>
            <family val="2"/>
          </rPr>
          <t>pretende identificar a mayor detalle el contexto donde se realiza la medición del indicador; diligencie en el campo:</t>
        </r>
      </text>
    </comment>
    <comment ref="B23" authorId="1" shapeId="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text>
        <r>
          <rPr>
            <sz val="9"/>
            <color indexed="81"/>
            <rFont val="Tahoma"/>
            <family val="2"/>
          </rPr>
          <t>Se diligencia la expresión verbal, precisa y concreta que identifica el indicador.</t>
        </r>
      </text>
    </comment>
    <comment ref="B38" authorId="2" shapeId="0">
      <text>
        <r>
          <rPr>
            <sz val="9"/>
            <color indexed="81"/>
            <rFont val="Tahoma"/>
            <family val="2"/>
          </rPr>
          <t xml:space="preserve">Se especifican el término abreviado que representa el nombre del indicador. De ser complejo o no ser posible, se diligencia no aplica. </t>
        </r>
      </text>
    </comment>
    <comment ref="B39" authorId="2" shapeId="0">
      <text>
        <r>
          <rPr>
            <sz val="9"/>
            <color indexed="81"/>
            <rFont val="Tahoma"/>
            <family val="2"/>
          </rPr>
          <t xml:space="preserve">Se diligencia la explicación conceptual de cada uno de los términos utilizados en el indicador. </t>
        </r>
      </text>
    </comment>
    <comment ref="B40" authorId="2" shapeId="0">
      <text>
        <r>
          <rPr>
            <sz val="9"/>
            <color indexed="81"/>
            <rFont val="Tahoma"/>
            <family val="2"/>
          </rPr>
          <t>Se diligencia el propósito que se persigue con la medición del indicador, es decir, la finalidad e importancia del indicador.</t>
        </r>
      </text>
    </comment>
    <comment ref="B41" authorId="2" shapeId="0">
      <text>
        <r>
          <rPr>
            <sz val="9"/>
            <color indexed="81"/>
            <rFont val="Tahoma"/>
            <family val="2"/>
          </rPr>
          <t xml:space="preserve">Se registra una explicación técnica sobre los pasos que se deben realizar para la obtención de los datos y del cálculo del indicador.
</t>
        </r>
      </text>
    </comment>
    <comment ref="B42" authorId="2" shapeId="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text>
        <r>
          <rPr>
            <sz val="9"/>
            <color indexed="81"/>
            <rFont val="Tahoma"/>
            <family val="2"/>
          </rPr>
          <t>se diligencia el parámetro de referencia para la medición, de acuerdo con la(s) variable(s) establecidas, ejemplo: porcentaje, número, kilo, grados, etc.</t>
        </r>
      </text>
    </comment>
    <comment ref="B44" authorId="2" shapeId="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text>
        <r>
          <rPr>
            <sz val="9"/>
            <color indexed="81"/>
            <rFont val="Tahoma"/>
            <family val="2"/>
          </rPr>
          <t xml:space="preserve">Diligenciar la descripción de cada variable de la fórmula. Se especifica claramente cada una de las variables con su respectiva sigla. </t>
        </r>
      </text>
    </comment>
    <comment ref="B47" authorId="2" shapeId="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shapeId="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shapeId="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shapeId="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shapeId="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shapeId="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shapeId="0">
      <text>
        <r>
          <rPr>
            <sz val="9"/>
            <color indexed="81"/>
            <rFont val="Tahoma"/>
            <family val="2"/>
          </rPr>
          <t>Se diligencia el organismo  encargado de la elaboración del indicador.</t>
        </r>
      </text>
    </comment>
    <comment ref="B54" authorId="2" shapeId="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shapeId="0">
      <text>
        <r>
          <rPr>
            <sz val="9"/>
            <color indexed="81"/>
            <rFont val="Tahoma"/>
            <family val="2"/>
          </rPr>
          <t>Se diligencia la fecha en que formula el indicador.</t>
        </r>
      </text>
    </comment>
    <comment ref="H55" authorId="2" shapeId="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<sst xmlns="http://schemas.openxmlformats.org/spreadsheetml/2006/main" count="118" uniqueCount="108">
  <si>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</si>
  <si>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</si>
  <si>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</si>
  <si>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</si>
  <si>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</si>
  <si>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</si>
  <si>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</si>
  <si>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</si>
  <si>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</si>
  <si>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</si>
  <si>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</si>
  <si>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</si>
  <si>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</si>
  <si>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</si>
  <si>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</si>
  <si>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</si>
  <si>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</si>
  <si>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</si>
  <si>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</si>
  <si>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</si>
  <si>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</si>
  <si>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</si>
  <si>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</si>
  <si>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</si>
  <si>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</si>
  <si>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</si>
  <si>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</si>
  <si>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</si>
  <si>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</si>
  <si>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</si>
  <si>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</si>
  <si>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</si>
  <si>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</si>
  <si>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</si>
  <si>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</si>
  <si>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</si>
  <si>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</si>
  <si>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</si>
  <si>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</si>
  <si>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</si>
  <si>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</si>
  <si>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Eficiencia</t>
  </si>
  <si>
    <t>Eficacia</t>
  </si>
  <si>
    <t>Efectividad</t>
  </si>
  <si>
    <t>Vigencia 
(Año del seguiminto)</t>
  </si>
  <si>
    <t>Análisis y Observaciones</t>
  </si>
  <si>
    <t>% de Cumplimiento de la meta</t>
  </si>
  <si>
    <t>Tipo de Indicador</t>
  </si>
  <si>
    <t>Meta según Periodicidad de medición</t>
  </si>
  <si>
    <t>Resultado del Indicador</t>
  </si>
  <si>
    <t>Mejora</t>
  </si>
  <si>
    <t>Periodicidad de  medición (Mes/trimestre/Semestre/Anual)</t>
  </si>
  <si>
    <t>Plan de Desarrollo Municipal</t>
  </si>
  <si>
    <t>Modelo de operación por procesos</t>
  </si>
  <si>
    <t>Tramites y Servicios</t>
  </si>
  <si>
    <t>Otro</t>
  </si>
  <si>
    <t>% Cumplimiento</t>
  </si>
  <si>
    <t xml:space="preserve">&gt; </t>
  </si>
  <si>
    <t xml:space="preserve">entre </t>
  </si>
  <si>
    <t>&lt;</t>
  </si>
  <si>
    <t>Definiciones y conceptos</t>
  </si>
  <si>
    <t>Nombre del indicador</t>
  </si>
  <si>
    <t>Periodicidad de  medición (Mes/Trimestre/Semestre/Año)</t>
  </si>
  <si>
    <t>"Cali progresa contigo"  y 2016 - 2019</t>
  </si>
  <si>
    <t>No aplica</t>
  </si>
  <si>
    <t>X</t>
  </si>
  <si>
    <t>2. Cali Amable y Sostenible</t>
  </si>
  <si>
    <t>2.1. Movilidad sostenible, saludable,  segura y accesible</t>
  </si>
  <si>
    <t>MMCS03 Convivencia y Seguridad</t>
  </si>
  <si>
    <t xml:space="preserve">MMCS03.03 Gestión del Tránsito y Transporte </t>
  </si>
  <si>
    <t xml:space="preserve">2.1.5. Regulación, control y gestión para  la optimización del tráfico y la seguridad vial </t>
  </si>
  <si>
    <t>16/May/2018</t>
  </si>
  <si>
    <t>MMCS03.10.18.FT03</t>
  </si>
  <si>
    <t>MMCS03.03.04  Servicio integral a conductores, infractores y demás usuarios de las vías</t>
  </si>
  <si>
    <t>MMCS03.03.04.18P03 Campañas educativas</t>
  </si>
  <si>
    <t xml:space="preserve">Cumplimiento de la programación de aulas móviles </t>
  </si>
  <si>
    <t xml:space="preserve">No aplica </t>
  </si>
  <si>
    <t>Porcentaje</t>
  </si>
  <si>
    <t>V1/V2 x100</t>
  </si>
  <si>
    <t xml:space="preserve">V1 = Número de aulas moviles realizadas </t>
  </si>
  <si>
    <t>V2 = Número de aulas moviles programadas</t>
  </si>
  <si>
    <t>Cumplimiento satisfactorio mayor a 90% 
Cumplimiento medio entre 80% y 90%
Cumplimiento crítico menor a 80%</t>
  </si>
  <si>
    <t>Trimestral</t>
  </si>
  <si>
    <t>Reporte de estadisticas de los servicios de educación y cultura de secretaria de movilidad</t>
  </si>
  <si>
    <t>satisfactorio</t>
  </si>
  <si>
    <t>medio</t>
  </si>
  <si>
    <t>critico</t>
  </si>
  <si>
    <t xml:space="preserve">Aulas moviles: Estrategia utilizada para realizar campañas educativas en la vía </t>
  </si>
  <si>
    <t>Medir el porcentaje de cumplimiento de las aulas moviles realizadas respecto a las aulas moviles programadas</t>
  </si>
  <si>
    <t>85% (2017)</t>
  </si>
  <si>
    <t>Secretaria de Movilidad / Lider de Proceso</t>
  </si>
  <si>
    <t>Enero - Marzo</t>
  </si>
  <si>
    <t>Enero - Junio</t>
  </si>
  <si>
    <t>Enero - Septiembre</t>
  </si>
  <si>
    <t>Enero - Diciembre</t>
  </si>
  <si>
    <t>V1 = Número de aulas moviles realizadas al trimestre</t>
  </si>
  <si>
    <t>V2 = Número de aulas moviles programadas al trimestre</t>
  </si>
  <si>
    <t>80% y 90%</t>
  </si>
  <si>
    <t>Sacar el dato de aulas moviles programas para el periodo segùn cronograma de actividades en excel 
Revisar el número de aulas moviles ejecutadas y realizar el calculo del indicador segùn informe de Gestiòn Mensual</t>
  </si>
  <si>
    <t xml:space="preserve">Para el primer trimestre los resultados son satisfactorios ya que se cumple con la meta, la contratación de los instructores de manera oportuna ha permitido el cumplimiento de la meta </t>
  </si>
  <si>
    <t xml:space="preserve">Al igual que el trimestre anterior se cumple con la meta esperada,  el cumplimiento es altamente satisfactorio </t>
  </si>
  <si>
    <t xml:space="preserve">Para el tercer trimestre se cumplen con el número de aulas moviles conforme a la programación establecida </t>
  </si>
  <si>
    <t>Se cumple con la meta esperada</t>
  </si>
  <si>
    <t>El indicador cumple con la meta esperada, durante el mes de enero s erealiza la planificación de actividades para la vigencia y el proceso de contratación de los PS por lo que el número de campañas planificads disminuyo.</t>
  </si>
  <si>
    <t xml:space="preserve">Abril a Junio </t>
  </si>
  <si>
    <t xml:space="preserve">Julio a Septiembre </t>
  </si>
  <si>
    <t>Se cumple con los resulados esperados</t>
  </si>
  <si>
    <t>Octubre a Diciembre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</si>
</sst>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00\ &quot;€&quot;_-;\-* #,##0.00\ &quot;€&quot;_-;_-* &quot;-&quot;??\ &quot;€&quot;_-;_-@_-"/>
    <numFmt numFmtId="165" formatCode="0.0%"/>
    <numFmt numFmtId="166" formatCode="0.0"/>
  </numFmts>
  <fonts count="23"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
      <b/>
      <sz val="12"/>
      <color theme="1"/>
      <name val="Arial"/>
      <family val="2"/>
    </font>
    <font>
      <sz val="11"/>
      <color rgb="FF0000FF"/>
      <name val="Arial"/>
      <family val="2"/>
    </font>
    <font>
      <sz val="8"/>
      <color rgb="FFFF0000"/>
      <name val="Calibri"/>
      <family val="2"/>
      <scheme val="minor"/>
    </font>
    <font>
      <sz val="9"/>
      <color theme="1"/>
      <name val="Calibri"/>
      <family val="2"/>
      <scheme val="minor"/>
    </font>
    <font>
      <sz val="9"/>
      <name val="Arial"/>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medium">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s>
  <cellStyleXfs count="12">
    <xf numFmtId="0" fontId="0" fillId="0" borderId="0"/>
    <xf numFmtId="9" fontId="11" fillId="0" borderId="0" applyFont="0" applyFill="0" applyBorder="0" applyAlignment="0" applyProtection="0"/>
    <xf numFmtId="0" fontId="13" fillId="0" borderId="0"/>
    <xf numFmtId="43" fontId="11" fillId="0" borderId="0" applyFont="0" applyFill="0" applyBorder="0" applyAlignment="0" applyProtection="0"/>
    <xf numFmtId="164" fontId="15" fillId="0" borderId="0" applyFont="0" applyFill="0" applyBorder="0" applyAlignment="0" applyProtection="0"/>
    <xf numFmtId="0" fontId="16" fillId="0" borderId="0"/>
    <xf numFmtId="0" fontId="11" fillId="0" borderId="0"/>
    <xf numFmtId="0" fontId="17" fillId="0" borderId="0"/>
    <xf numFmtId="0" fontId="16" fillId="0" borderId="0"/>
    <xf numFmtId="9" fontId="13" fillId="0" borderId="0" applyFont="0" applyFill="0" applyBorder="0" applyAlignment="0" applyProtection="0"/>
    <xf numFmtId="9" fontId="13" fillId="0" borderId="0" applyFill="0" applyBorder="0" applyAlignment="0" applyProtection="0"/>
    <xf numFmtId="9" fontId="15" fillId="0" borderId="0" applyFont="0" applyFill="0" applyBorder="0" applyAlignment="0" applyProtection="0"/>
  </cellStyleXfs>
  <cellXfs count="156">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0" fontId="7" fillId="0" borderId="39" xfId="0"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0"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0" xfId="0" applyFont="1" applyBorder="1" applyAlignment="1">
      <alignment horizontal="center" vertical="center"/>
    </xf>
    <xf numFmtId="3" fontId="1" fillId="7" borderId="40" xfId="0" applyNumberFormat="1" applyFont="1" applyFill="1" applyBorder="1" applyAlignment="1">
      <alignment horizontal="center" vertical="center"/>
    </xf>
    <xf numFmtId="0" fontId="14" fillId="6" borderId="15" xfId="2" applyFont="1" applyFill="1" applyBorder="1" applyAlignment="1" applyProtection="1">
      <alignment horizontal="center" vertical="center" wrapText="1"/>
      <protection hidden="1"/>
    </xf>
    <xf numFmtId="0" fontId="14" fillId="6" borderId="15" xfId="0" applyFont="1" applyFill="1" applyBorder="1" applyAlignment="1" applyProtection="1">
      <alignment horizontal="center" vertical="center" wrapText="1"/>
      <protection hidden="1"/>
    </xf>
    <xf numFmtId="0" fontId="1" fillId="0" borderId="11" xfId="0" applyFont="1" applyBorder="1" applyAlignment="1" applyProtection="1">
      <alignment horizontal="left" vertical="center" wrapText="1"/>
      <protection locked="0"/>
    </xf>
    <xf numFmtId="0" fontId="0" fillId="0" borderId="0" xfId="0" applyAlignment="1">
      <alignment horizontal="right"/>
    </xf>
    <xf numFmtId="9" fontId="0" fillId="0" borderId="0" xfId="0" applyNumberFormat="1" applyAlignment="1">
      <alignment horizontal="left" vertical="center"/>
    </xf>
    <xf numFmtId="0" fontId="5" fillId="5" borderId="26" xfId="0" applyFont="1" applyFill="1" applyBorder="1" applyAlignment="1">
      <alignment vertical="center"/>
    </xf>
    <xf numFmtId="0" fontId="6" fillId="5" borderId="30" xfId="0" applyFont="1" applyFill="1" applyBorder="1" applyAlignment="1" applyProtection="1">
      <alignment horizontal="left" vertical="center" wrapText="1"/>
    </xf>
    <xf numFmtId="0" fontId="16" fillId="0" borderId="40" xfId="0" applyFont="1" applyBorder="1" applyAlignment="1">
      <alignment horizontal="center" vertical="center"/>
    </xf>
    <xf numFmtId="0" fontId="20" fillId="0" borderId="0" xfId="0" applyFont="1" applyAlignment="1">
      <alignment horizontal="justify" vertical="center" wrapText="1"/>
    </xf>
    <xf numFmtId="0" fontId="7" fillId="10" borderId="39" xfId="0" applyFont="1" applyFill="1" applyBorder="1" applyAlignment="1">
      <alignment horizontal="center" vertical="center"/>
    </xf>
    <xf numFmtId="9" fontId="7" fillId="10" borderId="39" xfId="1" applyFont="1" applyFill="1" applyBorder="1" applyAlignment="1">
      <alignment horizontal="center" vertical="center"/>
    </xf>
    <xf numFmtId="0" fontId="21" fillId="0" borderId="0" xfId="0" applyFont="1" applyAlignment="1">
      <alignment wrapText="1"/>
    </xf>
    <xf numFmtId="0" fontId="22" fillId="0" borderId="39" xfId="0" applyFont="1" applyBorder="1" applyAlignment="1">
      <alignment horizontal="left" vertical="center" wrapText="1"/>
    </xf>
    <xf numFmtId="0" fontId="7" fillId="0" borderId="40" xfId="0" applyFont="1" applyBorder="1" applyAlignment="1">
      <alignment horizontal="center" vertical="center"/>
    </xf>
    <xf numFmtId="0" fontId="7" fillId="0" borderId="40" xfId="0" applyFont="1" applyBorder="1" applyAlignment="1">
      <alignment horizontal="center" vertical="center"/>
    </xf>
    <xf numFmtId="0" fontId="7" fillId="0" borderId="39" xfId="0" applyFont="1" applyFill="1" applyBorder="1" applyAlignment="1">
      <alignment horizontal="center" vertical="center"/>
    </xf>
    <xf numFmtId="0" fontId="7" fillId="0" borderId="40" xfId="0" applyFont="1" applyBorder="1" applyAlignment="1">
      <alignment horizontal="center" vertical="center"/>
    </xf>
    <xf numFmtId="0" fontId="7" fillId="0" borderId="39" xfId="0" applyFont="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7" fillId="2" borderId="27" xfId="0" applyFont="1" applyFill="1" applyBorder="1" applyAlignment="1" applyProtection="1">
      <alignment horizontal="left" vertical="center" wrapText="1"/>
    </xf>
    <xf numFmtId="0" fontId="7" fillId="2" borderId="10" xfId="0" applyFont="1" applyFill="1" applyBorder="1" applyAlignment="1" applyProtection="1">
      <alignment horizontal="left" vertical="center" wrapText="1"/>
    </xf>
    <xf numFmtId="0" fontId="7" fillId="2" borderId="11" xfId="0" applyFont="1" applyFill="1" applyBorder="1" applyAlignment="1" applyProtection="1">
      <alignment horizontal="left" vertical="center" wrapText="1"/>
    </xf>
    <xf numFmtId="0" fontId="0" fillId="0" borderId="15" xfId="0" applyBorder="1" applyAlignment="1">
      <alignment horizontal="center" vertical="center"/>
    </xf>
    <xf numFmtId="0" fontId="7" fillId="2" borderId="16" xfId="0" applyFont="1" applyFill="1" applyBorder="1" applyAlignment="1">
      <alignment horizontal="center" vertical="center" wrapText="1"/>
    </xf>
    <xf numFmtId="0" fontId="19" fillId="2" borderId="17" xfId="0" applyFont="1" applyFill="1" applyBorder="1" applyAlignment="1">
      <alignment horizontal="center" vertical="center" wrapText="1"/>
    </xf>
    <xf numFmtId="0" fontId="19" fillId="2" borderId="18"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19" fillId="2" borderId="20" xfId="0" applyFont="1" applyFill="1" applyBorder="1" applyAlignment="1">
      <alignment horizontal="center" vertical="center" wrapText="1"/>
    </xf>
    <xf numFmtId="0" fontId="19" fillId="2" borderId="2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6" fillId="2" borderId="15" xfId="0" applyFont="1" applyFill="1" applyBorder="1" applyAlignment="1">
      <alignment horizontal="left" vertical="center" wrapText="1"/>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30" xfId="0" applyFont="1" applyFill="1" applyBorder="1" applyAlignment="1">
      <alignment horizontal="left" vertical="center" wrapText="1"/>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1" fillId="0" borderId="38" xfId="0" applyFont="1" applyBorder="1" applyAlignment="1" applyProtection="1">
      <alignment horizontal="left" vertical="center" wrapText="1"/>
      <protection locked="0"/>
    </xf>
    <xf numFmtId="0" fontId="1" fillId="0" borderId="4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27" xfId="0" applyFont="1" applyFill="1" applyBorder="1" applyAlignment="1" applyProtection="1">
      <alignment horizontal="left" vertical="center" wrapText="1"/>
      <protection locked="0"/>
    </xf>
    <xf numFmtId="0" fontId="1" fillId="0" borderId="10" xfId="0" applyFont="1" applyFill="1" applyBorder="1" applyAlignment="1" applyProtection="1">
      <alignment horizontal="left" vertical="center" wrapText="1"/>
      <protection locked="0"/>
    </xf>
    <xf numFmtId="0" fontId="1" fillId="0" borderId="11" xfId="0" applyFont="1" applyFill="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6" fillId="2" borderId="15" xfId="0" applyFont="1" applyFill="1" applyBorder="1" applyAlignment="1">
      <alignment horizontal="left" vertical="center"/>
    </xf>
    <xf numFmtId="0" fontId="6" fillId="5" borderId="14" xfId="0" applyFont="1" applyFill="1" applyBorder="1" applyAlignment="1" applyProtection="1">
      <alignment vertical="center" wrapText="1"/>
    </xf>
    <xf numFmtId="0" fontId="8" fillId="0" borderId="0" xfId="0" applyFont="1" applyAlignment="1">
      <alignment horizontal="left" vertical="center"/>
    </xf>
    <xf numFmtId="0" fontId="7" fillId="0" borderId="27" xfId="0" applyFont="1" applyFill="1" applyBorder="1" applyAlignment="1" applyProtection="1">
      <alignment horizontal="left" vertical="center" wrapText="1"/>
      <protection locked="0"/>
    </xf>
    <xf numFmtId="0" fontId="7" fillId="0" borderId="10" xfId="0" applyFont="1" applyFill="1" applyBorder="1" applyAlignment="1" applyProtection="1">
      <alignment horizontal="left" vertical="center" wrapText="1"/>
      <protection locked="0"/>
    </xf>
    <xf numFmtId="0" fontId="7" fillId="0" borderId="11" xfId="0" applyFont="1" applyFill="1" applyBorder="1" applyAlignment="1" applyProtection="1">
      <alignment horizontal="left" vertical="center" wrapText="1"/>
      <protection locked="0"/>
    </xf>
    <xf numFmtId="9" fontId="1" fillId="0" borderId="15" xfId="1" applyFont="1" applyBorder="1" applyAlignment="1" applyProtection="1">
      <alignment horizontal="left" vertical="center" wrapText="1"/>
      <protection locked="0"/>
    </xf>
    <xf numFmtId="9" fontId="1" fillId="0" borderId="31" xfId="1" applyFont="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Fill="1" applyBorder="1" applyAlignment="1" applyProtection="1">
      <alignment horizontal="center" vertical="center" wrapText="1"/>
      <protection locked="0"/>
    </xf>
    <xf numFmtId="49" fontId="1" fillId="0" borderId="34" xfId="0" applyNumberFormat="1" applyFont="1" applyFill="1" applyBorder="1" applyAlignment="1" applyProtection="1">
      <alignment horizontal="center" vertical="center" wrapText="1"/>
      <protection locked="0"/>
    </xf>
    <xf numFmtId="49" fontId="1" fillId="0" borderId="37" xfId="0" applyNumberFormat="1" applyFont="1" applyFill="1" applyBorder="1" applyAlignment="1" applyProtection="1">
      <alignment horizontal="center" vertical="center" wrapText="1"/>
      <protection locked="0"/>
    </xf>
    <xf numFmtId="0" fontId="14"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8" fillId="2" borderId="27" xfId="0" applyFont="1" applyFill="1" applyBorder="1" applyAlignment="1" applyProtection="1">
      <alignment horizontal="center" vertical="center" wrapText="1"/>
    </xf>
    <xf numFmtId="0" fontId="18" fillId="2" borderId="10" xfId="0" applyFont="1" applyFill="1" applyBorder="1" applyAlignment="1" applyProtection="1">
      <alignment horizontal="center" vertical="center" wrapText="1"/>
    </xf>
    <xf numFmtId="0" fontId="18" fillId="2" borderId="28" xfId="0" applyFont="1" applyFill="1" applyBorder="1" applyAlignment="1" applyProtection="1">
      <alignment horizontal="center" vertical="center" wrapText="1"/>
    </xf>
    <xf numFmtId="0" fontId="0" fillId="0" borderId="0" xfId="0" applyAlignment="1">
      <alignment horizontal="center" vertical="center"/>
    </xf>
    <xf numFmtId="0" fontId="7" fillId="0" borderId="42" xfId="0" applyFont="1" applyBorder="1" applyAlignment="1">
      <alignment horizontal="center" vertical="center"/>
    </xf>
    <xf numFmtId="0" fontId="7" fillId="0" borderId="43" xfId="0" applyFont="1" applyBorder="1" applyAlignment="1">
      <alignment horizontal="center" vertical="center"/>
    </xf>
    <xf numFmtId="0" fontId="7" fillId="0" borderId="40" xfId="0" applyFont="1" applyBorder="1" applyAlignment="1">
      <alignment horizontal="center" vertical="center"/>
    </xf>
  </cellXfs>
  <cellStyles count="12">
    <cellStyle name="Euro" xfId="4"/>
    <cellStyle name="Millares 2" xfId="3"/>
    <cellStyle name="Normal" xfId="0" builtinId="0"/>
    <cellStyle name="Normal 2" xfId="2"/>
    <cellStyle name="Normal 2 2" xfId="5"/>
    <cellStyle name="Normal 2 3" xfId="6"/>
    <cellStyle name="Normal 2 4" xfId="7"/>
    <cellStyle name="Normal 3" xfId="8"/>
    <cellStyle name="Porcentaje" xfId="1" builtinId="5"/>
    <cellStyle name="Porcentaje 2" xfId="9"/>
    <cellStyle name="Porcentual 2" xfId="10"/>
    <cellStyle name="Porcentual 2 2" xfId="11"/>
  </cellStyles>
  <dxfs count="86">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layout/>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Seguimiento'!$C$13:$C$24</c:f>
              <c:strCache>
                <c:ptCount val="8"/>
                <c:pt idx="0">
                  <c:v>Enero - Marzo</c:v>
                </c:pt>
                <c:pt idx="1">
                  <c:v>Enero - Junio</c:v>
                </c:pt>
                <c:pt idx="2">
                  <c:v>Enero - Septiembre</c:v>
                </c:pt>
                <c:pt idx="3">
                  <c:v>Enero - Diciembre</c:v>
                </c:pt>
                <c:pt idx="4">
                  <c:v>Enero - Marzo</c:v>
                </c:pt>
                <c:pt idx="5">
                  <c:v>Abril a Junio </c:v>
                </c:pt>
                <c:pt idx="6">
                  <c:v>Julio a Septiembre </c:v>
                </c:pt>
                <c:pt idx="7">
                  <c:v>Octubre a Diciembre</c:v>
                </c:pt>
              </c:strCache>
            </c:strRef>
          </c:cat>
          <c:val>
            <c:numRef>
              <c:f>'Ficha T Seguimiento'!$D$13:$D$24</c:f>
              <c:numCache>
                <c:formatCode>0%</c:formatCode>
                <c:ptCount val="12"/>
                <c:pt idx="0">
                  <c:v>0.9</c:v>
                </c:pt>
                <c:pt idx="1">
                  <c:v>0.9</c:v>
                </c:pt>
                <c:pt idx="2">
                  <c:v>0.9</c:v>
                </c:pt>
                <c:pt idx="3">
                  <c:v>0.9</c:v>
                </c:pt>
                <c:pt idx="4">
                  <c:v>0.9</c:v>
                </c:pt>
                <c:pt idx="5">
                  <c:v>0.9</c:v>
                </c:pt>
                <c:pt idx="6">
                  <c:v>0.9</c:v>
                </c:pt>
                <c:pt idx="7">
                  <c:v>0.9</c:v>
                </c:pt>
              </c:numCache>
            </c:numRef>
          </c:val>
          <c:extLst xmlns:c16r2="http://schemas.microsoft.com/office/drawing/2015/06/char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'Ficha T Seguimiento'!$C$13:$C$24</c:f>
              <c:strCache>
                <c:ptCount val="8"/>
                <c:pt idx="0">
                  <c:v>Enero - Marzo</c:v>
                </c:pt>
                <c:pt idx="1">
                  <c:v>Enero - Junio</c:v>
                </c:pt>
                <c:pt idx="2">
                  <c:v>Enero - Septiembre</c:v>
                </c:pt>
                <c:pt idx="3">
                  <c:v>Enero - Diciembre</c:v>
                </c:pt>
                <c:pt idx="4">
                  <c:v>Enero - Marzo</c:v>
                </c:pt>
                <c:pt idx="5">
                  <c:v>Abril a Junio </c:v>
                </c:pt>
                <c:pt idx="6">
                  <c:v>Julio a Septiembre </c:v>
                </c:pt>
                <c:pt idx="7">
                  <c:v>Octubre a Diciembre</c:v>
                </c:pt>
              </c:strCache>
            </c:strRef>
          </c:cat>
          <c:val>
            <c:numRef>
              <c:f>'Ficha T Seguimiento'!$G$13:$G$24</c:f>
              <c:numCache>
                <c:formatCode>0%</c:formatCode>
                <c:ptCount val="12"/>
                <c:pt idx="0">
                  <c:v>0.96666666666666667</c:v>
                </c:pt>
                <c:pt idx="1">
                  <c:v>0.91666666666666663</c:v>
                </c:pt>
                <c:pt idx="2">
                  <c:v>0.94285714285714284</c:v>
                </c:pt>
                <c:pt idx="3">
                  <c:v>0.90588235294117647</c:v>
                </c:pt>
                <c:pt idx="4">
                  <c:v>0.92307692307692313</c:v>
                </c:pt>
                <c:pt idx="5">
                  <c:v>0.90909090909090906</c:v>
                </c:pt>
                <c:pt idx="6">
                  <c:v>0.92753623188405798</c:v>
                </c:pt>
                <c:pt idx="7">
                  <c:v>1</c:v>
                </c:pt>
                <c:pt idx="8">
                  <c:v>0</c:v>
                </c:pt>
                <c:pt idx="9">
                  <c:v>0</c:v>
                </c:pt>
                <c:pt idx="10">
                  <c:v>0</c:v>
                </c:pt>
                <c:pt idx="11">
                  <c:v>0</c:v>
                </c:pt>
              </c:numCache>
            </c:numRef>
          </c:val>
          <c:extLst xmlns:c16r2="http://schemas.microsoft.com/office/drawing/2015/06/char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338274776"/>
        <c:axId val="338277128"/>
      </c:barChart>
      <c:catAx>
        <c:axId val="338274776"/>
        <c:scaling>
          <c:orientation val="minMax"/>
        </c:scaling>
        <c:delete val="0"/>
        <c:axPos val="b"/>
        <c:numFmt formatCode="General" sourceLinked="1"/>
        <c:majorTickMark val="none"/>
        <c:minorTickMark val="none"/>
        <c:tickLblPos val="nextTo"/>
        <c:txPr>
          <a:bodyPr/>
          <a:lstStyle/>
          <a:p>
            <a:pPr>
              <a:defRPr sz="1100"/>
            </a:pPr>
            <a:endParaRPr lang="es-CO"/>
          </a:p>
        </c:txPr>
        <c:crossAx val="338277128"/>
        <c:crosses val="autoZero"/>
        <c:auto val="1"/>
        <c:lblAlgn val="ctr"/>
        <c:lblOffset val="100"/>
        <c:noMultiLvlLbl val="0"/>
      </c:catAx>
      <c:valAx>
        <c:axId val="338277128"/>
        <c:scaling>
          <c:orientation val="minMax"/>
        </c:scaling>
        <c:delete val="0"/>
        <c:axPos val="l"/>
        <c:majorGridlines/>
        <c:numFmt formatCode="0%" sourceLinked="1"/>
        <c:majorTickMark val="none"/>
        <c:minorTickMark val="none"/>
        <c:tickLblPos val="nextTo"/>
        <c:txPr>
          <a:bodyPr/>
          <a:lstStyle/>
          <a:p>
            <a:pPr>
              <a:defRPr sz="1050"/>
            </a:pPr>
            <a:endParaRPr lang="es-CO"/>
          </a:p>
        </c:txPr>
        <c:crossAx val="338274776"/>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xmlns="" id="{00000000-0008-0000-0000-000002000000}"/>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xmlns=""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xmlns=""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xmlns=""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xmlns=""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xmlns=""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xmlns="" id="{00000000-0008-0000-0200-000002000000}"/>
            </a:ext>
          </a:extLst>
        </xdr:cNvPr>
        <xdr:cNvGrpSpPr>
          <a:grpSpLocks/>
        </xdr:cNvGrpSpPr>
      </xdr:nvGrpSpPr>
      <xdr:grpSpPr bwMode="auto">
        <a:xfrm>
          <a:off x="361950" y="381000"/>
          <a:ext cx="10467975" cy="1304925"/>
          <a:chOff x="596900" y="2852737"/>
          <a:chExt cx="7950200" cy="1152527"/>
        </a:xfrm>
      </xdr:grpSpPr>
      <xdr:grpSp>
        <xdr:nvGrpSpPr>
          <xdr:cNvPr id="3" name="37 Grupo">
            <a:extLst>
              <a:ext uri="{FF2B5EF4-FFF2-40B4-BE49-F238E27FC236}">
                <a16:creationId xmlns:a16="http://schemas.microsoft.com/office/drawing/2014/main" xmlns=""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xmlns=""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xmlns=""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xmlns=""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xmlns=""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xmlns=""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xmlns=""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57"/>
  <sheetViews>
    <sheetView showGridLines="0" topLeftCell="A12" zoomScale="85" zoomScaleNormal="85" workbookViewId="0">
      <selection activeCell="K16" sqref="K16:L18"/>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4" width="45.7109375" style="1" customWidth="1"/>
    <col min="15" max="16384" width="12.28515625" style="1"/>
  </cols>
  <sheetData>
    <row r="1" spans="2:13" ht="15.75" thickBot="1" x14ac:dyDescent="0.3"/>
    <row r="2" spans="2:13" x14ac:dyDescent="0.25">
      <c r="B2" s="88"/>
      <c r="C2" s="89"/>
      <c r="D2" s="89"/>
      <c r="E2" s="89"/>
      <c r="F2" s="89"/>
      <c r="G2" s="89"/>
      <c r="H2" s="89"/>
      <c r="I2" s="89"/>
      <c r="J2" s="89"/>
      <c r="K2" s="89"/>
      <c r="L2" s="89"/>
      <c r="M2" s="90"/>
    </row>
    <row r="3" spans="2:13" x14ac:dyDescent="0.25">
      <c r="B3" s="91"/>
      <c r="C3" s="92"/>
      <c r="D3" s="92"/>
      <c r="E3" s="92"/>
      <c r="F3" s="92"/>
      <c r="G3" s="92"/>
      <c r="H3" s="92"/>
      <c r="I3" s="92"/>
      <c r="J3" s="92"/>
      <c r="K3" s="92"/>
      <c r="L3" s="92"/>
      <c r="M3" s="93"/>
    </row>
    <row r="4" spans="2:13" x14ac:dyDescent="0.25">
      <c r="B4" s="91"/>
      <c r="C4" s="92"/>
      <c r="D4" s="92"/>
      <c r="E4" s="92"/>
      <c r="F4" s="92"/>
      <c r="G4" s="92"/>
      <c r="H4" s="92"/>
      <c r="I4" s="92"/>
      <c r="J4" s="92"/>
      <c r="K4" s="92"/>
      <c r="L4" s="92"/>
      <c r="M4" s="93"/>
    </row>
    <row r="5" spans="2:13" x14ac:dyDescent="0.25">
      <c r="B5" s="91"/>
      <c r="C5" s="92"/>
      <c r="D5" s="92"/>
      <c r="E5" s="92"/>
      <c r="F5" s="92"/>
      <c r="G5" s="92"/>
      <c r="H5" s="92"/>
      <c r="I5" s="92"/>
      <c r="J5" s="92"/>
      <c r="K5" s="92"/>
      <c r="L5" s="92"/>
      <c r="M5" s="93"/>
    </row>
    <row r="6" spans="2:13" x14ac:dyDescent="0.25">
      <c r="B6" s="91"/>
      <c r="C6" s="92"/>
      <c r="D6" s="92"/>
      <c r="E6" s="92"/>
      <c r="F6" s="92"/>
      <c r="G6" s="92"/>
      <c r="H6" s="92"/>
      <c r="I6" s="92"/>
      <c r="J6" s="92"/>
      <c r="K6" s="92"/>
      <c r="L6" s="92"/>
      <c r="M6" s="93"/>
    </row>
    <row r="7" spans="2:13" x14ac:dyDescent="0.25">
      <c r="B7" s="91"/>
      <c r="C7" s="92"/>
      <c r="D7" s="92"/>
      <c r="E7" s="92"/>
      <c r="F7" s="92"/>
      <c r="G7" s="92"/>
      <c r="H7" s="92"/>
      <c r="I7" s="92"/>
      <c r="J7" s="92"/>
      <c r="K7" s="92"/>
      <c r="L7" s="92"/>
      <c r="M7" s="93"/>
    </row>
    <row r="8" spans="2:13" x14ac:dyDescent="0.25">
      <c r="B8" s="91"/>
      <c r="C8" s="92"/>
      <c r="D8" s="92"/>
      <c r="E8" s="92"/>
      <c r="F8" s="92"/>
      <c r="G8" s="92"/>
      <c r="H8" s="92"/>
      <c r="I8" s="92"/>
      <c r="J8" s="92"/>
      <c r="K8" s="92"/>
      <c r="L8" s="92"/>
      <c r="M8" s="93"/>
    </row>
    <row r="9" spans="2:13" x14ac:dyDescent="0.25">
      <c r="B9" s="91"/>
      <c r="C9" s="92"/>
      <c r="D9" s="92"/>
      <c r="E9" s="92"/>
      <c r="F9" s="92"/>
      <c r="G9" s="92"/>
      <c r="H9" s="92"/>
      <c r="I9" s="92"/>
      <c r="J9" s="92"/>
      <c r="K9" s="92"/>
      <c r="L9" s="92"/>
      <c r="M9" s="93"/>
    </row>
    <row r="10" spans="2:13" ht="15.75" thickBot="1" x14ac:dyDescent="0.3">
      <c r="B10" s="94"/>
      <c r="C10" s="95"/>
      <c r="D10" s="95"/>
      <c r="E10" s="95"/>
      <c r="F10" s="95"/>
      <c r="G10" s="95"/>
      <c r="H10" s="95"/>
      <c r="I10" s="95"/>
      <c r="J10" s="95"/>
      <c r="K10" s="95"/>
      <c r="L10" s="95"/>
      <c r="M10" s="96"/>
    </row>
    <row r="11" spans="2:13" ht="12.75" customHeight="1" x14ac:dyDescent="0.25">
      <c r="B11" s="2"/>
      <c r="C11" s="3"/>
      <c r="D11" s="3"/>
      <c r="E11" s="3"/>
      <c r="F11" s="4"/>
      <c r="G11" s="3"/>
      <c r="H11" s="3"/>
      <c r="I11" s="3"/>
      <c r="J11" s="3"/>
      <c r="K11" s="3"/>
      <c r="L11" s="3"/>
      <c r="M11" s="5"/>
    </row>
    <row r="12" spans="2:13" ht="23.25" customHeight="1" x14ac:dyDescent="0.25">
      <c r="B12" s="97" t="s">
        <v>0</v>
      </c>
      <c r="C12" s="98"/>
      <c r="D12" s="98"/>
      <c r="E12" s="98"/>
      <c r="F12" s="98"/>
      <c r="G12" s="98"/>
      <c r="H12" s="98"/>
      <c r="I12" s="98"/>
      <c r="J12" s="98"/>
      <c r="K12" s="98"/>
      <c r="L12" s="98"/>
      <c r="M12" s="99"/>
    </row>
    <row r="13" spans="2:13" ht="15.75" customHeight="1" x14ac:dyDescent="0.25">
      <c r="B13" s="6"/>
      <c r="C13" s="7"/>
      <c r="D13" s="8"/>
      <c r="E13" s="8"/>
      <c r="F13" s="7"/>
      <c r="G13" s="7"/>
      <c r="H13" s="7"/>
      <c r="I13" s="8"/>
      <c r="J13" s="8"/>
      <c r="K13" s="7"/>
      <c r="L13" s="7"/>
      <c r="M13" s="9"/>
    </row>
    <row r="14" spans="2:13" ht="12.75" customHeight="1" x14ac:dyDescent="0.25">
      <c r="B14" s="100" t="s">
        <v>1</v>
      </c>
      <c r="C14" s="101"/>
      <c r="D14" s="10"/>
      <c r="E14" s="10"/>
      <c r="F14" s="102" t="s">
        <v>47</v>
      </c>
      <c r="G14" s="102"/>
      <c r="H14" s="102"/>
      <c r="I14" s="10"/>
      <c r="J14" s="10"/>
      <c r="K14" s="102" t="s">
        <v>2</v>
      </c>
      <c r="L14" s="102"/>
      <c r="M14" s="11"/>
    </row>
    <row r="15" spans="2:13" ht="12.75" customHeight="1" x14ac:dyDescent="0.25">
      <c r="B15" s="100"/>
      <c r="C15" s="101"/>
      <c r="D15" s="10"/>
      <c r="E15" s="10"/>
      <c r="F15" s="102"/>
      <c r="G15" s="102"/>
      <c r="H15" s="102"/>
      <c r="I15" s="10"/>
      <c r="J15" s="10"/>
      <c r="K15" s="102"/>
      <c r="L15" s="102"/>
      <c r="M15" s="11"/>
    </row>
    <row r="16" spans="2:13" ht="14.25" customHeight="1" x14ac:dyDescent="0.25">
      <c r="B16" s="12" t="s">
        <v>3</v>
      </c>
      <c r="C16" s="13"/>
      <c r="D16" s="14"/>
      <c r="E16" s="14"/>
      <c r="F16" s="28" t="s">
        <v>41</v>
      </c>
      <c r="G16" s="81"/>
      <c r="H16" s="81"/>
      <c r="I16" s="14"/>
      <c r="J16" s="10"/>
      <c r="K16" s="82" t="s">
        <v>72</v>
      </c>
      <c r="L16" s="83"/>
      <c r="M16" s="11"/>
    </row>
    <row r="17" spans="2:13" x14ac:dyDescent="0.25">
      <c r="B17" s="12" t="s">
        <v>4</v>
      </c>
      <c r="C17" s="13" t="s">
        <v>65</v>
      </c>
      <c r="D17" s="14"/>
      <c r="E17" s="14"/>
      <c r="F17" s="28" t="s">
        <v>42</v>
      </c>
      <c r="G17" s="81" t="s">
        <v>65</v>
      </c>
      <c r="H17" s="81"/>
      <c r="I17" s="14"/>
      <c r="J17" s="10"/>
      <c r="K17" s="84"/>
      <c r="L17" s="85"/>
      <c r="M17" s="11"/>
    </row>
    <row r="18" spans="2:13" x14ac:dyDescent="0.25">
      <c r="B18" s="12" t="s">
        <v>5</v>
      </c>
      <c r="C18" s="13"/>
      <c r="D18" s="14"/>
      <c r="E18" s="14"/>
      <c r="F18" s="28" t="s">
        <v>43</v>
      </c>
      <c r="G18" s="81"/>
      <c r="H18" s="81"/>
      <c r="I18" s="14"/>
      <c r="J18" s="10"/>
      <c r="K18" s="86"/>
      <c r="L18" s="87"/>
      <c r="M18" s="11"/>
    </row>
    <row r="19" spans="2:13" x14ac:dyDescent="0.25">
      <c r="B19" s="12" t="s">
        <v>40</v>
      </c>
      <c r="C19" s="13"/>
      <c r="D19" s="14"/>
      <c r="E19" s="14"/>
      <c r="F19" s="28" t="s">
        <v>39</v>
      </c>
      <c r="G19" s="81"/>
      <c r="H19" s="81"/>
      <c r="I19" s="10"/>
      <c r="J19" s="16"/>
      <c r="K19" s="16"/>
      <c r="L19" s="16"/>
      <c r="M19" s="11"/>
    </row>
    <row r="20" spans="2:13" ht="10.5" customHeight="1" x14ac:dyDescent="0.25">
      <c r="B20" s="17"/>
      <c r="C20" s="18"/>
      <c r="D20" s="10"/>
      <c r="E20" s="10"/>
      <c r="F20" s="10"/>
      <c r="G20" s="10"/>
      <c r="H20" s="15"/>
      <c r="I20" s="10"/>
      <c r="J20" s="16"/>
      <c r="K20" s="16"/>
      <c r="L20" s="16"/>
      <c r="M20" s="11"/>
    </row>
    <row r="21" spans="2:13" ht="17.25" customHeight="1" x14ac:dyDescent="0.25">
      <c r="B21" s="64" t="s">
        <v>6</v>
      </c>
      <c r="C21" s="65"/>
      <c r="D21" s="65"/>
      <c r="E21" s="65"/>
      <c r="F21" s="65"/>
      <c r="G21" s="65"/>
      <c r="H21" s="65"/>
      <c r="I21" s="65"/>
      <c r="J21" s="65"/>
      <c r="K21" s="65"/>
      <c r="L21" s="65"/>
      <c r="M21" s="66"/>
    </row>
    <row r="22" spans="2:13" ht="14.25" customHeight="1" x14ac:dyDescent="0.25">
      <c r="B22" s="67"/>
      <c r="C22" s="68"/>
      <c r="D22" s="68"/>
      <c r="E22" s="68"/>
      <c r="F22" s="68"/>
      <c r="G22" s="68"/>
      <c r="H22" s="68"/>
      <c r="I22" s="68"/>
      <c r="J22" s="68"/>
      <c r="K22" s="68"/>
      <c r="L22" s="68"/>
      <c r="M22" s="69"/>
    </row>
    <row r="23" spans="2:13" ht="21" customHeight="1" x14ac:dyDescent="0.25">
      <c r="B23" s="70" t="s">
        <v>52</v>
      </c>
      <c r="C23" s="72" t="s">
        <v>7</v>
      </c>
      <c r="D23" s="73"/>
      <c r="E23" s="73"/>
      <c r="F23" s="74"/>
      <c r="G23" s="75" t="s">
        <v>63</v>
      </c>
      <c r="H23" s="76"/>
      <c r="I23" s="76"/>
      <c r="J23" s="76"/>
      <c r="K23" s="76"/>
      <c r="L23" s="76"/>
      <c r="M23" s="77"/>
    </row>
    <row r="24" spans="2:13" ht="20.100000000000001" customHeight="1" x14ac:dyDescent="0.25">
      <c r="B24" s="71"/>
      <c r="C24" s="72" t="s">
        <v>8</v>
      </c>
      <c r="D24" s="73"/>
      <c r="E24" s="73"/>
      <c r="F24" s="74"/>
      <c r="G24" s="75" t="s">
        <v>66</v>
      </c>
      <c r="H24" s="76"/>
      <c r="I24" s="76"/>
      <c r="J24" s="76"/>
      <c r="K24" s="76"/>
      <c r="L24" s="76"/>
      <c r="M24" s="77"/>
    </row>
    <row r="25" spans="2:13" ht="20.100000000000001" customHeight="1" x14ac:dyDescent="0.25">
      <c r="B25" s="71"/>
      <c r="C25" s="72" t="s">
        <v>9</v>
      </c>
      <c r="D25" s="73"/>
      <c r="E25" s="73"/>
      <c r="F25" s="74"/>
      <c r="G25" s="75" t="s">
        <v>67</v>
      </c>
      <c r="H25" s="76"/>
      <c r="I25" s="76"/>
      <c r="J25" s="76"/>
      <c r="K25" s="76"/>
      <c r="L25" s="76"/>
      <c r="M25" s="77"/>
    </row>
    <row r="26" spans="2:13" ht="33.75" customHeight="1" x14ac:dyDescent="0.25">
      <c r="B26" s="71"/>
      <c r="C26" s="72" t="s">
        <v>10</v>
      </c>
      <c r="D26" s="73"/>
      <c r="E26" s="73"/>
      <c r="F26" s="74"/>
      <c r="G26" s="78" t="s">
        <v>70</v>
      </c>
      <c r="H26" s="79"/>
      <c r="I26" s="79"/>
      <c r="J26" s="79"/>
      <c r="K26" s="79"/>
      <c r="L26" s="79"/>
      <c r="M26" s="80"/>
    </row>
    <row r="27" spans="2:13" ht="23.25" customHeight="1" x14ac:dyDescent="0.25">
      <c r="B27" s="70" t="s">
        <v>53</v>
      </c>
      <c r="C27" s="72" t="s">
        <v>11</v>
      </c>
      <c r="D27" s="73"/>
      <c r="E27" s="73"/>
      <c r="F27" s="74"/>
      <c r="G27" s="75" t="s">
        <v>68</v>
      </c>
      <c r="H27" s="76"/>
      <c r="I27" s="76"/>
      <c r="J27" s="76"/>
      <c r="K27" s="76"/>
      <c r="L27" s="76"/>
      <c r="M27" s="77"/>
    </row>
    <row r="28" spans="2:13" ht="23.25" customHeight="1" x14ac:dyDescent="0.25">
      <c r="B28" s="71"/>
      <c r="C28" s="72" t="s">
        <v>12</v>
      </c>
      <c r="D28" s="73"/>
      <c r="E28" s="73"/>
      <c r="F28" s="74"/>
      <c r="G28" s="75" t="s">
        <v>69</v>
      </c>
      <c r="H28" s="76"/>
      <c r="I28" s="76"/>
      <c r="J28" s="76"/>
      <c r="K28" s="76"/>
      <c r="L28" s="76"/>
      <c r="M28" s="77"/>
    </row>
    <row r="29" spans="2:13" ht="23.25" customHeight="1" x14ac:dyDescent="0.25">
      <c r="B29" s="71"/>
      <c r="C29" s="72" t="s">
        <v>13</v>
      </c>
      <c r="D29" s="73"/>
      <c r="E29" s="73"/>
      <c r="F29" s="74"/>
      <c r="G29" s="75" t="s">
        <v>73</v>
      </c>
      <c r="H29" s="76"/>
      <c r="I29" s="76"/>
      <c r="J29" s="76"/>
      <c r="K29" s="76"/>
      <c r="L29" s="76"/>
      <c r="M29" s="77"/>
    </row>
    <row r="30" spans="2:13" ht="33" customHeight="1" x14ac:dyDescent="0.25">
      <c r="B30" s="116"/>
      <c r="C30" s="72" t="s">
        <v>14</v>
      </c>
      <c r="D30" s="73"/>
      <c r="E30" s="73"/>
      <c r="F30" s="74"/>
      <c r="G30" s="78" t="s">
        <v>74</v>
      </c>
      <c r="H30" s="79"/>
      <c r="I30" s="79"/>
      <c r="J30" s="79"/>
      <c r="K30" s="79"/>
      <c r="L30" s="79"/>
      <c r="M30" s="80"/>
    </row>
    <row r="31" spans="2:13" ht="25.5" customHeight="1" x14ac:dyDescent="0.25">
      <c r="B31" s="117" t="s">
        <v>54</v>
      </c>
      <c r="C31" s="128" t="s">
        <v>15</v>
      </c>
      <c r="D31" s="128"/>
      <c r="E31" s="128"/>
      <c r="F31" s="128"/>
      <c r="G31" s="107" t="s">
        <v>64</v>
      </c>
      <c r="H31" s="107"/>
      <c r="I31" s="107"/>
      <c r="J31" s="107"/>
      <c r="K31" s="107"/>
      <c r="L31" s="107"/>
      <c r="M31" s="108"/>
    </row>
    <row r="32" spans="2:13" ht="21" customHeight="1" x14ac:dyDescent="0.25">
      <c r="B32" s="118"/>
      <c r="C32" s="128" t="s">
        <v>16</v>
      </c>
      <c r="D32" s="128"/>
      <c r="E32" s="128"/>
      <c r="F32" s="128"/>
      <c r="G32" s="107" t="s">
        <v>64</v>
      </c>
      <c r="H32" s="107"/>
      <c r="I32" s="107"/>
      <c r="J32" s="107"/>
      <c r="K32" s="107"/>
      <c r="L32" s="107"/>
      <c r="M32" s="108"/>
    </row>
    <row r="33" spans="2:14" ht="33" customHeight="1" x14ac:dyDescent="0.25">
      <c r="B33" s="118"/>
      <c r="C33" s="106" t="s">
        <v>17</v>
      </c>
      <c r="D33" s="106"/>
      <c r="E33" s="106"/>
      <c r="F33" s="106"/>
      <c r="G33" s="107" t="s">
        <v>64</v>
      </c>
      <c r="H33" s="107"/>
      <c r="I33" s="107"/>
      <c r="J33" s="107"/>
      <c r="K33" s="107"/>
      <c r="L33" s="107"/>
      <c r="M33" s="108"/>
    </row>
    <row r="34" spans="2:14" ht="28.5" customHeight="1" x14ac:dyDescent="0.25">
      <c r="B34" s="19" t="s">
        <v>55</v>
      </c>
      <c r="C34" s="106" t="s">
        <v>7</v>
      </c>
      <c r="D34" s="106"/>
      <c r="E34" s="106"/>
      <c r="F34" s="106"/>
      <c r="G34" s="107" t="s">
        <v>64</v>
      </c>
      <c r="H34" s="107"/>
      <c r="I34" s="107"/>
      <c r="J34" s="107"/>
      <c r="K34" s="107"/>
      <c r="L34" s="107"/>
      <c r="M34" s="108"/>
    </row>
    <row r="35" spans="2:14" s="20" customFormat="1" ht="28.5" customHeight="1" x14ac:dyDescent="0.25">
      <c r="B35" s="109" t="s">
        <v>18</v>
      </c>
      <c r="C35" s="110"/>
      <c r="D35" s="110"/>
      <c r="E35" s="110"/>
      <c r="F35" s="110"/>
      <c r="G35" s="110"/>
      <c r="H35" s="110"/>
      <c r="I35" s="110"/>
      <c r="J35" s="110"/>
      <c r="K35" s="110"/>
      <c r="L35" s="110"/>
      <c r="M35" s="111"/>
    </row>
    <row r="36" spans="2:14" s="20" customFormat="1" ht="24.75" customHeight="1" x14ac:dyDescent="0.25">
      <c r="B36" s="21" t="s">
        <v>19</v>
      </c>
      <c r="C36" s="112" t="s">
        <v>20</v>
      </c>
      <c r="D36" s="112"/>
      <c r="E36" s="112"/>
      <c r="F36" s="112"/>
      <c r="G36" s="112"/>
      <c r="H36" s="112"/>
      <c r="I36" s="112"/>
      <c r="J36" s="112"/>
      <c r="K36" s="112"/>
      <c r="L36" s="112"/>
      <c r="M36" s="113"/>
    </row>
    <row r="37" spans="2:14" ht="29.25" customHeight="1" x14ac:dyDescent="0.25">
      <c r="B37" s="22" t="s">
        <v>61</v>
      </c>
      <c r="C37" s="114" t="s">
        <v>75</v>
      </c>
      <c r="D37" s="114"/>
      <c r="E37" s="114"/>
      <c r="F37" s="114"/>
      <c r="G37" s="114"/>
      <c r="H37" s="114"/>
      <c r="I37" s="114"/>
      <c r="J37" s="114"/>
      <c r="K37" s="114"/>
      <c r="L37" s="114"/>
      <c r="M37" s="115"/>
    </row>
    <row r="38" spans="2:14" ht="29.25" customHeight="1" x14ac:dyDescent="0.25">
      <c r="B38" s="51" t="s">
        <v>22</v>
      </c>
      <c r="C38" s="103" t="s">
        <v>76</v>
      </c>
      <c r="D38" s="104"/>
      <c r="E38" s="104"/>
      <c r="F38" s="104"/>
      <c r="G38" s="104"/>
      <c r="H38" s="104"/>
      <c r="I38" s="104"/>
      <c r="J38" s="104"/>
      <c r="K38" s="104"/>
      <c r="L38" s="104"/>
      <c r="M38" s="105"/>
    </row>
    <row r="39" spans="2:14" ht="26.25" customHeight="1" x14ac:dyDescent="0.25">
      <c r="B39" s="23" t="s">
        <v>60</v>
      </c>
      <c r="C39" s="119" t="s">
        <v>87</v>
      </c>
      <c r="D39" s="119"/>
      <c r="E39" s="119"/>
      <c r="F39" s="119"/>
      <c r="G39" s="119"/>
      <c r="H39" s="119"/>
      <c r="I39" s="119"/>
      <c r="J39" s="119"/>
      <c r="K39" s="119"/>
      <c r="L39" s="119"/>
      <c r="M39" s="120"/>
    </row>
    <row r="40" spans="2:14" ht="33" customHeight="1" x14ac:dyDescent="0.25">
      <c r="B40" s="52" t="s">
        <v>23</v>
      </c>
      <c r="C40" s="119" t="s">
        <v>88</v>
      </c>
      <c r="D40" s="119"/>
      <c r="E40" s="119"/>
      <c r="F40" s="119"/>
      <c r="G40" s="119"/>
      <c r="H40" s="119"/>
      <c r="I40" s="119"/>
      <c r="J40" s="119"/>
      <c r="K40" s="119"/>
      <c r="L40" s="119"/>
      <c r="M40" s="120"/>
    </row>
    <row r="41" spans="2:14" ht="39" customHeight="1" x14ac:dyDescent="0.25">
      <c r="B41" s="24" t="s">
        <v>24</v>
      </c>
      <c r="C41" s="123" t="s">
        <v>98</v>
      </c>
      <c r="D41" s="124"/>
      <c r="E41" s="124"/>
      <c r="F41" s="124"/>
      <c r="G41" s="124"/>
      <c r="H41" s="124"/>
      <c r="I41" s="124"/>
      <c r="J41" s="124"/>
      <c r="K41" s="124"/>
      <c r="L41" s="124"/>
      <c r="M41" s="125"/>
      <c r="N41" s="54"/>
    </row>
    <row r="42" spans="2:14" ht="47.25" customHeight="1" x14ac:dyDescent="0.25">
      <c r="B42" s="24" t="s">
        <v>25</v>
      </c>
      <c r="C42" s="121" t="s">
        <v>81</v>
      </c>
      <c r="D42" s="122"/>
      <c r="E42" s="122"/>
      <c r="F42" s="122"/>
      <c r="G42" s="122"/>
      <c r="H42" s="122"/>
      <c r="I42" s="122"/>
      <c r="J42" s="122"/>
      <c r="K42" s="122"/>
      <c r="L42" s="122"/>
      <c r="M42" s="48"/>
    </row>
    <row r="43" spans="2:14" ht="26.25" customHeight="1" x14ac:dyDescent="0.25">
      <c r="B43" s="25" t="s">
        <v>26</v>
      </c>
      <c r="C43" s="126" t="s">
        <v>77</v>
      </c>
      <c r="D43" s="126"/>
      <c r="E43" s="126"/>
      <c r="F43" s="126"/>
      <c r="G43" s="126"/>
      <c r="H43" s="126"/>
      <c r="I43" s="126"/>
      <c r="J43" s="126"/>
      <c r="K43" s="126"/>
      <c r="L43" s="126"/>
      <c r="M43" s="127"/>
    </row>
    <row r="44" spans="2:14" ht="32.25" customHeight="1" x14ac:dyDescent="0.25">
      <c r="B44" s="25" t="s">
        <v>27</v>
      </c>
      <c r="C44" s="103" t="s">
        <v>78</v>
      </c>
      <c r="D44" s="104"/>
      <c r="E44" s="104"/>
      <c r="F44" s="104"/>
      <c r="G44" s="104"/>
      <c r="H44" s="104"/>
      <c r="I44" s="104"/>
      <c r="J44" s="104"/>
      <c r="K44" s="104"/>
      <c r="L44" s="104"/>
      <c r="M44" s="105"/>
    </row>
    <row r="45" spans="2:14" ht="32.25" customHeight="1" x14ac:dyDescent="0.25">
      <c r="B45" s="129" t="s">
        <v>28</v>
      </c>
      <c r="C45" s="121" t="s">
        <v>95</v>
      </c>
      <c r="D45" s="122"/>
      <c r="E45" s="122"/>
      <c r="F45" s="122"/>
      <c r="G45" s="122"/>
      <c r="H45" s="122"/>
      <c r="I45" s="122"/>
      <c r="J45" s="122"/>
      <c r="K45" s="122"/>
      <c r="L45" s="122"/>
      <c r="M45" s="139"/>
    </row>
    <row r="46" spans="2:14" ht="33" customHeight="1" x14ac:dyDescent="0.25">
      <c r="B46" s="129"/>
      <c r="C46" s="121" t="s">
        <v>96</v>
      </c>
      <c r="D46" s="122"/>
      <c r="E46" s="122"/>
      <c r="F46" s="122"/>
      <c r="G46" s="122"/>
      <c r="H46" s="122"/>
      <c r="I46" s="122"/>
      <c r="J46" s="122"/>
      <c r="K46" s="122"/>
      <c r="L46" s="122"/>
      <c r="M46" s="139"/>
    </row>
    <row r="47" spans="2:14" ht="26.25" customHeight="1" x14ac:dyDescent="0.25">
      <c r="B47" s="25" t="s">
        <v>29</v>
      </c>
      <c r="C47" s="131" t="s">
        <v>64</v>
      </c>
      <c r="D47" s="132"/>
      <c r="E47" s="132"/>
      <c r="F47" s="132"/>
      <c r="G47" s="132"/>
      <c r="H47" s="132"/>
      <c r="I47" s="132"/>
      <c r="J47" s="132"/>
      <c r="K47" s="132"/>
      <c r="L47" s="132"/>
      <c r="M47" s="133"/>
    </row>
    <row r="48" spans="2:14" ht="33" customHeight="1" x14ac:dyDescent="0.25">
      <c r="B48" s="25" t="s">
        <v>30</v>
      </c>
      <c r="C48" s="103" t="s">
        <v>64</v>
      </c>
      <c r="D48" s="104"/>
      <c r="E48" s="104"/>
      <c r="F48" s="104"/>
      <c r="G48" s="104"/>
      <c r="H48" s="104"/>
      <c r="I48" s="104"/>
      <c r="J48" s="104"/>
      <c r="K48" s="104"/>
      <c r="L48" s="104"/>
      <c r="M48" s="105"/>
    </row>
    <row r="49" spans="2:14" ht="33" customHeight="1" x14ac:dyDescent="0.25">
      <c r="B49" s="25" t="s">
        <v>31</v>
      </c>
      <c r="C49" s="103" t="s">
        <v>64</v>
      </c>
      <c r="D49" s="104"/>
      <c r="E49" s="104"/>
      <c r="F49" s="104"/>
      <c r="G49" s="104"/>
      <c r="H49" s="104"/>
      <c r="I49" s="104"/>
      <c r="J49" s="104"/>
      <c r="K49" s="104"/>
      <c r="L49" s="104"/>
      <c r="M49" s="105"/>
    </row>
    <row r="50" spans="2:14" ht="27" customHeight="1" x14ac:dyDescent="0.25">
      <c r="B50" s="25" t="s">
        <v>32</v>
      </c>
      <c r="C50" s="134" t="s">
        <v>89</v>
      </c>
      <c r="D50" s="134"/>
      <c r="E50" s="134"/>
      <c r="F50" s="134"/>
      <c r="G50" s="134"/>
      <c r="H50" s="134"/>
      <c r="I50" s="134"/>
      <c r="J50" s="134"/>
      <c r="K50" s="134"/>
      <c r="L50" s="134"/>
      <c r="M50" s="135"/>
      <c r="N50" s="54"/>
    </row>
    <row r="51" spans="2:14" ht="42.75" customHeight="1" x14ac:dyDescent="0.25">
      <c r="B51" s="25" t="s">
        <v>51</v>
      </c>
      <c r="C51" s="136" t="s">
        <v>82</v>
      </c>
      <c r="D51" s="137"/>
      <c r="E51" s="137"/>
      <c r="F51" s="137"/>
      <c r="G51" s="137"/>
      <c r="H51" s="137"/>
      <c r="I51" s="137"/>
      <c r="J51" s="137"/>
      <c r="K51" s="137"/>
      <c r="L51" s="137"/>
      <c r="M51" s="138"/>
    </row>
    <row r="52" spans="2:14" ht="24" customHeight="1" x14ac:dyDescent="0.25">
      <c r="B52" s="25" t="s">
        <v>33</v>
      </c>
      <c r="C52" s="126" t="s">
        <v>83</v>
      </c>
      <c r="D52" s="126"/>
      <c r="E52" s="126"/>
      <c r="F52" s="126"/>
      <c r="G52" s="126"/>
      <c r="H52" s="126"/>
      <c r="I52" s="126"/>
      <c r="J52" s="126"/>
      <c r="K52" s="126"/>
      <c r="L52" s="126"/>
      <c r="M52" s="127"/>
      <c r="N52" s="54"/>
    </row>
    <row r="53" spans="2:14" ht="27" customHeight="1" x14ac:dyDescent="0.25">
      <c r="B53" s="25" t="s">
        <v>34</v>
      </c>
      <c r="C53" s="126" t="s">
        <v>90</v>
      </c>
      <c r="D53" s="126"/>
      <c r="E53" s="126"/>
      <c r="F53" s="126"/>
      <c r="G53" s="126"/>
      <c r="H53" s="126"/>
      <c r="I53" s="126"/>
      <c r="J53" s="126"/>
      <c r="K53" s="126"/>
      <c r="L53" s="126"/>
      <c r="M53" s="127"/>
      <c r="N53" s="54"/>
    </row>
    <row r="54" spans="2:14" ht="27" customHeight="1" x14ac:dyDescent="0.25">
      <c r="B54" s="26" t="s">
        <v>35</v>
      </c>
      <c r="C54" s="121"/>
      <c r="D54" s="122"/>
      <c r="E54" s="122"/>
      <c r="F54" s="122"/>
      <c r="G54" s="122"/>
      <c r="H54" s="122"/>
      <c r="I54" s="122"/>
      <c r="J54" s="122"/>
      <c r="K54" s="122"/>
      <c r="L54" s="122"/>
      <c r="M54" s="139"/>
    </row>
    <row r="55" spans="2:14" ht="48" customHeight="1" thickBot="1" x14ac:dyDescent="0.3">
      <c r="B55" s="27" t="s">
        <v>36</v>
      </c>
      <c r="C55" s="140" t="s">
        <v>71</v>
      </c>
      <c r="D55" s="141"/>
      <c r="E55" s="141"/>
      <c r="F55" s="141"/>
      <c r="G55" s="142"/>
      <c r="H55" s="143" t="s">
        <v>37</v>
      </c>
      <c r="I55" s="143"/>
      <c r="J55" s="143"/>
      <c r="K55" s="144"/>
      <c r="L55" s="145"/>
      <c r="M55" s="146"/>
    </row>
    <row r="56" spans="2:14" ht="9" customHeight="1" x14ac:dyDescent="0.25"/>
    <row r="57" spans="2:14" ht="15.75" x14ac:dyDescent="0.25">
      <c r="B57" s="130" t="s">
        <v>38</v>
      </c>
      <c r="C57" s="130"/>
      <c r="D57" s="130"/>
      <c r="E57" s="130"/>
      <c r="F57" s="130"/>
      <c r="G57" s="130"/>
      <c r="H57" s="130"/>
      <c r="I57" s="130"/>
      <c r="J57" s="130"/>
      <c r="K57" s="130"/>
      <c r="L57" s="130"/>
      <c r="M57" s="130"/>
    </row>
  </sheetData>
  <mergeCells count="63">
    <mergeCell ref="B45:B46"/>
    <mergeCell ref="B57:M57"/>
    <mergeCell ref="C47:M47"/>
    <mergeCell ref="C48:M48"/>
    <mergeCell ref="C49:M49"/>
    <mergeCell ref="C50:M50"/>
    <mergeCell ref="C51:M51"/>
    <mergeCell ref="C52:M52"/>
    <mergeCell ref="C53:M53"/>
    <mergeCell ref="C54:M54"/>
    <mergeCell ref="C55:G55"/>
    <mergeCell ref="H55:J55"/>
    <mergeCell ref="K55:M55"/>
    <mergeCell ref="C45:M45"/>
    <mergeCell ref="C46:M46"/>
    <mergeCell ref="C31:F31"/>
    <mergeCell ref="G31:M31"/>
    <mergeCell ref="C32:F32"/>
    <mergeCell ref="G32:M32"/>
    <mergeCell ref="C33:F33"/>
    <mergeCell ref="G33:M33"/>
    <mergeCell ref="C39:M39"/>
    <mergeCell ref="C42:L42"/>
    <mergeCell ref="C44:M44"/>
    <mergeCell ref="C40:M40"/>
    <mergeCell ref="C41:M41"/>
    <mergeCell ref="C43:M43"/>
    <mergeCell ref="C28:F28"/>
    <mergeCell ref="G28:M28"/>
    <mergeCell ref="C29:F29"/>
    <mergeCell ref="G29:M29"/>
    <mergeCell ref="C38:M38"/>
    <mergeCell ref="G30:M30"/>
    <mergeCell ref="C30:F30"/>
    <mergeCell ref="C34:F34"/>
    <mergeCell ref="G34:M34"/>
    <mergeCell ref="B35:M35"/>
    <mergeCell ref="C36:M36"/>
    <mergeCell ref="C37:M37"/>
    <mergeCell ref="B27:B30"/>
    <mergeCell ref="C27:F27"/>
    <mergeCell ref="G27:M27"/>
    <mergeCell ref="B31:B33"/>
    <mergeCell ref="B2:M10"/>
    <mergeCell ref="B12:M12"/>
    <mergeCell ref="B14:C15"/>
    <mergeCell ref="F14:H15"/>
    <mergeCell ref="K14:L15"/>
    <mergeCell ref="G19:H19"/>
    <mergeCell ref="G16:H16"/>
    <mergeCell ref="K16:L18"/>
    <mergeCell ref="G17:H17"/>
    <mergeCell ref="G18:H18"/>
    <mergeCell ref="B21:M22"/>
    <mergeCell ref="B23:B26"/>
    <mergeCell ref="C23:F23"/>
    <mergeCell ref="C26:F26"/>
    <mergeCell ref="G23:M23"/>
    <mergeCell ref="C24:F24"/>
    <mergeCell ref="G24:M24"/>
    <mergeCell ref="C25:F25"/>
    <mergeCell ref="G25:M25"/>
    <mergeCell ref="G26:M26"/>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47"/>
  <sheetViews>
    <sheetView showGridLines="0" tabSelected="1" topLeftCell="A14" zoomScaleNormal="100" workbookViewId="0">
      <selection activeCell="E21" sqref="E21"/>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0" width="22.85546875" customWidth="1"/>
    <col min="11"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9"/>
      <c r="F3" s="29"/>
      <c r="G3" s="29"/>
      <c r="H3" s="29"/>
      <c r="I3" s="29"/>
      <c r="J3" s="29"/>
      <c r="K3" s="1"/>
    </row>
    <row r="4" spans="2:15" x14ac:dyDescent="0.25">
      <c r="B4" s="10"/>
      <c r="C4" s="10"/>
      <c r="D4" s="10"/>
      <c r="E4" s="29"/>
      <c r="F4" s="29"/>
      <c r="G4" s="29"/>
      <c r="H4" s="29"/>
      <c r="I4" s="29"/>
      <c r="J4" s="29"/>
      <c r="K4" s="1"/>
    </row>
    <row r="5" spans="2:15" x14ac:dyDescent="0.25">
      <c r="B5" s="10"/>
      <c r="C5" s="10"/>
      <c r="D5" s="10"/>
      <c r="E5" s="29"/>
      <c r="F5" s="29"/>
      <c r="G5" s="29"/>
      <c r="H5" s="29"/>
      <c r="I5" s="29"/>
      <c r="J5" s="29"/>
      <c r="K5" s="1"/>
    </row>
    <row r="6" spans="2:15" ht="18" customHeight="1" x14ac:dyDescent="0.25">
      <c r="B6" s="10"/>
      <c r="C6" s="10"/>
      <c r="D6" s="10"/>
      <c r="E6" s="29"/>
      <c r="F6" s="29"/>
      <c r="G6" s="29"/>
      <c r="H6" s="29"/>
      <c r="I6" s="29"/>
      <c r="J6" s="29"/>
      <c r="K6" s="1"/>
      <c r="M6" s="152" t="s">
        <v>56</v>
      </c>
      <c r="N6" s="152"/>
      <c r="O6" s="152"/>
    </row>
    <row r="7" spans="2:15" x14ac:dyDescent="0.25">
      <c r="B7" s="10"/>
      <c r="C7" s="10"/>
      <c r="D7" s="10"/>
      <c r="E7" s="29"/>
      <c r="F7" s="29"/>
      <c r="G7" s="29"/>
      <c r="H7" s="29"/>
      <c r="I7" s="29"/>
      <c r="J7" s="29"/>
      <c r="K7" s="1"/>
      <c r="M7" s="40" t="s">
        <v>84</v>
      </c>
      <c r="N7" s="49" t="s">
        <v>57</v>
      </c>
      <c r="O7" s="50">
        <v>0.9</v>
      </c>
    </row>
    <row r="8" spans="2:15" x14ac:dyDescent="0.25">
      <c r="B8" s="29"/>
      <c r="C8" s="29"/>
      <c r="D8" s="29"/>
      <c r="E8" s="29"/>
      <c r="F8" s="29"/>
      <c r="G8" s="29"/>
      <c r="H8" s="29"/>
      <c r="I8" s="29"/>
      <c r="J8" s="29"/>
      <c r="K8" s="1"/>
      <c r="M8" s="39" t="s">
        <v>85</v>
      </c>
      <c r="N8" s="49" t="s">
        <v>58</v>
      </c>
      <c r="O8" s="20" t="s">
        <v>97</v>
      </c>
    </row>
    <row r="9" spans="2:15" ht="18.75" customHeight="1" x14ac:dyDescent="0.25">
      <c r="B9" s="29"/>
      <c r="C9" s="29"/>
      <c r="D9" s="29"/>
      <c r="E9" s="29"/>
      <c r="F9" s="29"/>
      <c r="G9" s="29"/>
      <c r="H9" s="29"/>
      <c r="I9" s="29"/>
      <c r="J9" s="29"/>
      <c r="K9" s="1"/>
      <c r="L9" s="30"/>
      <c r="M9" s="41" t="s">
        <v>86</v>
      </c>
      <c r="N9" s="49" t="s">
        <v>59</v>
      </c>
      <c r="O9" s="50">
        <v>0.8</v>
      </c>
    </row>
    <row r="10" spans="2:15" ht="24" customHeight="1" x14ac:dyDescent="0.25">
      <c r="B10" s="148" t="s">
        <v>21</v>
      </c>
      <c r="C10" s="148"/>
      <c r="D10" s="148"/>
      <c r="E10" s="149" t="str">
        <f>'Ficha Técnica Formulación'!C37</f>
        <v xml:space="preserve">Cumplimiento de la programación de aulas móviles </v>
      </c>
      <c r="F10" s="150"/>
      <c r="G10" s="150"/>
      <c r="H10" s="150"/>
      <c r="I10" s="150"/>
      <c r="J10" s="150"/>
      <c r="K10" s="151"/>
      <c r="L10" s="31"/>
    </row>
    <row r="11" spans="2:15" ht="10.5" customHeight="1" x14ac:dyDescent="0.25">
      <c r="L11" s="30"/>
    </row>
    <row r="12" spans="2:15" ht="117.75" customHeight="1" x14ac:dyDescent="0.25">
      <c r="B12" s="46" t="s">
        <v>44</v>
      </c>
      <c r="C12" s="46" t="s">
        <v>62</v>
      </c>
      <c r="D12" s="46" t="s">
        <v>48</v>
      </c>
      <c r="E12" s="47" t="s">
        <v>79</v>
      </c>
      <c r="F12" s="47" t="s">
        <v>80</v>
      </c>
      <c r="G12" s="47" t="s">
        <v>49</v>
      </c>
      <c r="H12" s="147" t="s">
        <v>46</v>
      </c>
      <c r="I12" s="147"/>
      <c r="J12" s="47" t="s">
        <v>45</v>
      </c>
      <c r="K12" s="47" t="s">
        <v>50</v>
      </c>
      <c r="L12" s="30"/>
    </row>
    <row r="13" spans="2:15" ht="93.75" customHeight="1" x14ac:dyDescent="0.25">
      <c r="B13" s="153">
        <v>2018</v>
      </c>
      <c r="C13" s="42" t="s">
        <v>91</v>
      </c>
      <c r="D13" s="42">
        <v>0.9</v>
      </c>
      <c r="E13" s="45">
        <v>29</v>
      </c>
      <c r="F13" s="36">
        <v>30</v>
      </c>
      <c r="G13" s="42">
        <f>E13/F13</f>
        <v>0.96666666666666667</v>
      </c>
      <c r="H13" s="43">
        <f>IF(G13="","",G13/D13)</f>
        <v>1.074074074074074</v>
      </c>
      <c r="I13" s="44" t="str">
        <f>IF(H13&lt;$O$9,"Critico",IF(H13&lt;$O$7,"Medio",IF(H13="","","Satisfactorio")))</f>
        <v>Satisfactorio</v>
      </c>
      <c r="J13" s="57" t="s">
        <v>99</v>
      </c>
      <c r="K13" s="53"/>
      <c r="L13" s="30"/>
    </row>
    <row r="14" spans="2:15" ht="57.75" customHeight="1" x14ac:dyDescent="0.25">
      <c r="B14" s="154"/>
      <c r="C14" s="42" t="s">
        <v>92</v>
      </c>
      <c r="D14" s="42">
        <v>0.9</v>
      </c>
      <c r="E14" s="36">
        <f>29+15</f>
        <v>44</v>
      </c>
      <c r="F14" s="36">
        <v>48</v>
      </c>
      <c r="G14" s="35">
        <f t="shared" ref="G14:G19" si="0">IF(E14="","",E14/F14)</f>
        <v>0.91666666666666663</v>
      </c>
      <c r="H14" s="38">
        <f t="shared" ref="H14" si="1">IF(G14="","",G14/D14)</f>
        <v>1.0185185185185184</v>
      </c>
      <c r="I14" s="44" t="str">
        <f t="shared" ref="I14:I24" si="2">IF(H14&lt;$O$9,"Critico",IF(H14&lt;$O$7,"Medio",IF(H14="","","Satisfactorio")))</f>
        <v>Satisfactorio</v>
      </c>
      <c r="J14" s="57" t="s">
        <v>100</v>
      </c>
      <c r="K14" s="37"/>
      <c r="L14" s="30"/>
    </row>
    <row r="15" spans="2:15" ht="52.5" customHeight="1" x14ac:dyDescent="0.25">
      <c r="B15" s="154"/>
      <c r="C15" s="42" t="s">
        <v>93</v>
      </c>
      <c r="D15" s="42">
        <v>0.9</v>
      </c>
      <c r="E15" s="36">
        <f>44+22</f>
        <v>66</v>
      </c>
      <c r="F15" s="36">
        <f>48+22</f>
        <v>70</v>
      </c>
      <c r="G15" s="35">
        <f t="shared" si="0"/>
        <v>0.94285714285714284</v>
      </c>
      <c r="H15" s="38">
        <f>IF(G15="","",G15/D15)</f>
        <v>1.0476190476190477</v>
      </c>
      <c r="I15" s="44" t="str">
        <f t="shared" si="2"/>
        <v>Satisfactorio</v>
      </c>
      <c r="J15" s="58" t="s">
        <v>101</v>
      </c>
      <c r="K15" s="37"/>
      <c r="L15" s="30"/>
    </row>
    <row r="16" spans="2:15" ht="41.25" customHeight="1" x14ac:dyDescent="0.25">
      <c r="B16" s="155"/>
      <c r="C16" s="42" t="s">
        <v>94</v>
      </c>
      <c r="D16" s="42">
        <v>0.9</v>
      </c>
      <c r="E16" s="36">
        <v>77</v>
      </c>
      <c r="F16" s="36">
        <v>85</v>
      </c>
      <c r="G16" s="35">
        <f t="shared" si="0"/>
        <v>0.90588235294117647</v>
      </c>
      <c r="H16" s="38">
        <f t="shared" ref="H16:H24" si="3">IF(G16="","",G16/D16)</f>
        <v>1.0065359477124183</v>
      </c>
      <c r="I16" s="44" t="str">
        <f t="shared" si="2"/>
        <v>Satisfactorio</v>
      </c>
      <c r="J16" s="58" t="s">
        <v>102</v>
      </c>
      <c r="K16" s="37"/>
      <c r="L16" s="30"/>
    </row>
    <row r="17" spans="2:12" ht="41.25" customHeight="1" x14ac:dyDescent="0.25">
      <c r="B17" s="61">
        <v>2019</v>
      </c>
      <c r="C17" s="42" t="s">
        <v>91</v>
      </c>
      <c r="D17" s="42">
        <v>0.9</v>
      </c>
      <c r="E17" s="36">
        <v>12</v>
      </c>
      <c r="F17" s="36">
        <v>13</v>
      </c>
      <c r="G17" s="35">
        <f t="shared" si="0"/>
        <v>0.92307692307692313</v>
      </c>
      <c r="H17" s="38">
        <f t="shared" ref="H17" si="4">IF(G17="","",G17/D17)</f>
        <v>1.0256410256410258</v>
      </c>
      <c r="I17" s="59" t="str">
        <f t="shared" ref="I17" si="5">IF(H17&lt;$O$9,"Critico",IF(H17&lt;$O$7,"Medio",IF(H17="","","Satisfactorio")))</f>
        <v>Satisfactorio</v>
      </c>
      <c r="J17" s="58" t="s">
        <v>103</v>
      </c>
      <c r="K17" s="37"/>
      <c r="L17" s="30"/>
    </row>
    <row r="18" spans="2:12" x14ac:dyDescent="0.25">
      <c r="B18" s="61">
        <v>2019</v>
      </c>
      <c r="C18" s="42" t="s">
        <v>104</v>
      </c>
      <c r="D18" s="42">
        <v>0.9</v>
      </c>
      <c r="E18" s="36">
        <f>18+12</f>
        <v>30</v>
      </c>
      <c r="F18" s="36">
        <f>20+13</f>
        <v>33</v>
      </c>
      <c r="G18" s="35">
        <f t="shared" si="0"/>
        <v>0.90909090909090906</v>
      </c>
      <c r="H18" s="38">
        <f t="shared" ref="H18" si="6">IF(G18="","",G18/D18)</f>
        <v>1.0101010101010099</v>
      </c>
      <c r="I18" s="44" t="str">
        <f t="shared" si="2"/>
        <v>Satisfactorio</v>
      </c>
      <c r="J18" s="37"/>
      <c r="K18" s="37"/>
      <c r="L18" s="30"/>
    </row>
    <row r="19" spans="2:12" ht="28.5" x14ac:dyDescent="0.25">
      <c r="B19" s="61">
        <v>2019</v>
      </c>
      <c r="C19" s="42" t="s">
        <v>105</v>
      </c>
      <c r="D19" s="42">
        <v>0.9</v>
      </c>
      <c r="E19" s="36">
        <f>34+E18</f>
        <v>64</v>
      </c>
      <c r="F19" s="36">
        <f>36+F18</f>
        <v>69</v>
      </c>
      <c r="G19" s="35">
        <f t="shared" si="0"/>
        <v>0.92753623188405798</v>
      </c>
      <c r="H19" s="38">
        <f t="shared" ref="H19" si="7">IF(G19="","",G19/D19)</f>
        <v>1.0305958132045088</v>
      </c>
      <c r="I19" s="60" t="str">
        <f t="shared" si="2"/>
        <v>Satisfactorio</v>
      </c>
      <c r="J19" s="63" t="s">
        <v>106</v>
      </c>
      <c r="K19" s="37"/>
      <c r="L19" s="30"/>
    </row>
    <row r="20" spans="2:12" ht="28.5" x14ac:dyDescent="0.25">
      <c r="B20" s="61">
        <v>2019</v>
      </c>
      <c r="C20" s="42" t="s">
        <v>107</v>
      </c>
      <c r="D20" s="42">
        <v>0.9</v>
      </c>
      <c r="E20" s="36">
        <f>13+E19</f>
        <v>77</v>
      </c>
      <c r="F20" s="36">
        <v>77</v>
      </c>
      <c r="G20" s="35">
        <f t="shared" ref="G20" si="8">IF(E20="","",E20/F20)</f>
        <v>1</v>
      </c>
      <c r="H20" s="38">
        <f t="shared" ref="H20" si="9">IF(G20="","",G20/D20)</f>
        <v>1.1111111111111112</v>
      </c>
      <c r="I20" s="62" t="str">
        <f t="shared" ref="I20" si="10">IF(H20&lt;$O$9,"Critico",IF(H20&lt;$O$7,"Medio",IF(H20="","","Satisfactorio")))</f>
        <v>Satisfactorio</v>
      </c>
      <c r="J20" s="63" t="s">
        <v>106</v>
      </c>
      <c r="K20" s="37"/>
      <c r="L20" s="30"/>
    </row>
    <row r="21" spans="2:12" x14ac:dyDescent="0.25">
      <c r="B21" s="55"/>
      <c r="C21" s="55"/>
      <c r="D21" s="56"/>
      <c r="E21" s="36"/>
      <c r="F21" s="36"/>
      <c r="G21" s="35" t="str">
        <f t="shared" ref="G20:G24" si="11">IF(E21="","",E145/F21)</f>
        <v/>
      </c>
      <c r="H21" s="38" t="str">
        <f t="shared" si="3"/>
        <v/>
      </c>
      <c r="I21" s="44" t="str">
        <f t="shared" si="2"/>
        <v/>
      </c>
      <c r="J21" s="37"/>
      <c r="K21" s="37"/>
      <c r="L21" s="30"/>
    </row>
    <row r="22" spans="2:12" x14ac:dyDescent="0.25">
      <c r="B22" s="55"/>
      <c r="C22" s="55"/>
      <c r="D22" s="56"/>
      <c r="E22" s="36"/>
      <c r="F22" s="36"/>
      <c r="G22" s="35" t="str">
        <f t="shared" si="11"/>
        <v/>
      </c>
      <c r="H22" s="38" t="str">
        <f t="shared" si="3"/>
        <v/>
      </c>
      <c r="I22" s="44" t="str">
        <f t="shared" si="2"/>
        <v/>
      </c>
      <c r="J22" s="37"/>
      <c r="K22" s="37"/>
      <c r="L22" s="30"/>
    </row>
    <row r="23" spans="2:12" x14ac:dyDescent="0.25">
      <c r="B23" s="55"/>
      <c r="C23" s="55"/>
      <c r="D23" s="56"/>
      <c r="E23" s="36"/>
      <c r="F23" s="36"/>
      <c r="G23" s="35" t="str">
        <f t="shared" si="11"/>
        <v/>
      </c>
      <c r="H23" s="38" t="str">
        <f t="shared" si="3"/>
        <v/>
      </c>
      <c r="I23" s="44" t="str">
        <f t="shared" si="2"/>
        <v/>
      </c>
      <c r="J23" s="37"/>
      <c r="K23" s="37"/>
      <c r="L23" s="30"/>
    </row>
    <row r="24" spans="2:12" x14ac:dyDescent="0.25">
      <c r="B24" s="55"/>
      <c r="C24" s="55"/>
      <c r="D24" s="56"/>
      <c r="E24" s="36"/>
      <c r="F24" s="36"/>
      <c r="G24" s="35" t="str">
        <f t="shared" si="11"/>
        <v/>
      </c>
      <c r="H24" s="38" t="str">
        <f t="shared" si="3"/>
        <v/>
      </c>
      <c r="I24" s="44" t="str">
        <f t="shared" si="2"/>
        <v/>
      </c>
      <c r="J24" s="37"/>
      <c r="K24" s="37"/>
      <c r="L24" s="30"/>
    </row>
    <row r="25" spans="2:12" x14ac:dyDescent="0.25">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ht="15" customHeight="1" x14ac:dyDescent="0.25">
      <c r="B37" s="32"/>
      <c r="C37" s="32"/>
      <c r="D37" s="32"/>
      <c r="E37" s="32"/>
      <c r="F37" s="32"/>
      <c r="G37" s="32"/>
      <c r="H37" s="32"/>
      <c r="I37" s="32"/>
      <c r="J37" s="32"/>
      <c r="K37" s="32"/>
      <c r="L37" s="30"/>
    </row>
    <row r="38" spans="2:12" x14ac:dyDescent="0.25">
      <c r="B38" s="32"/>
      <c r="C38" s="32"/>
      <c r="D38" s="32"/>
      <c r="E38" s="32"/>
      <c r="F38" s="32"/>
      <c r="G38" s="32"/>
      <c r="H38" s="32"/>
      <c r="I38" s="32"/>
      <c r="J38" s="32"/>
      <c r="K38" s="32"/>
      <c r="L38" s="30"/>
    </row>
    <row r="39" spans="2:12" x14ac:dyDescent="0.25">
      <c r="B39" s="32"/>
      <c r="C39" s="32"/>
      <c r="D39" s="32"/>
      <c r="E39" s="32"/>
      <c r="F39" s="32"/>
      <c r="G39" s="32"/>
      <c r="H39" s="32"/>
      <c r="I39" s="32"/>
      <c r="J39" s="32"/>
      <c r="K39" s="32"/>
      <c r="L39" s="30"/>
    </row>
    <row r="40" spans="2:12" x14ac:dyDescent="0.25">
      <c r="B40" s="32"/>
      <c r="C40" s="32"/>
      <c r="D40" s="32"/>
      <c r="E40" s="32"/>
      <c r="F40" s="32"/>
      <c r="G40" s="32"/>
      <c r="H40" s="32"/>
      <c r="I40" s="32"/>
      <c r="J40" s="32"/>
      <c r="K40" s="32"/>
      <c r="L40" s="30"/>
    </row>
    <row r="41" spans="2:12" x14ac:dyDescent="0.25">
      <c r="B41" s="32"/>
      <c r="C41" s="32"/>
      <c r="D41" s="32"/>
      <c r="E41" s="32"/>
      <c r="F41" s="32"/>
      <c r="G41" s="32"/>
      <c r="H41" s="32"/>
      <c r="I41" s="32"/>
      <c r="J41" s="32"/>
      <c r="K41" s="32"/>
      <c r="L41" s="30"/>
    </row>
    <row r="42" spans="2:12" ht="15" customHeight="1" x14ac:dyDescent="0.25">
      <c r="B42" s="30"/>
      <c r="C42" s="30"/>
      <c r="D42" s="30"/>
      <c r="E42" s="33"/>
      <c r="F42" s="30"/>
      <c r="G42" s="30"/>
      <c r="H42" s="30"/>
      <c r="I42" s="30"/>
      <c r="J42" s="30"/>
      <c r="K42" s="30"/>
      <c r="L42" s="30"/>
    </row>
    <row r="43" spans="2:12" x14ac:dyDescent="0.25">
      <c r="B43" s="30"/>
      <c r="C43" s="30"/>
      <c r="D43" s="30"/>
      <c r="E43" s="34"/>
      <c r="F43" s="30"/>
      <c r="G43" s="30"/>
      <c r="H43" s="30"/>
      <c r="I43" s="30"/>
      <c r="J43" s="30"/>
      <c r="K43" s="30"/>
      <c r="L43" s="30"/>
    </row>
    <row r="44" spans="2:12" x14ac:dyDescent="0.25">
      <c r="B44" s="30"/>
      <c r="C44" s="30"/>
      <c r="D44" s="30"/>
      <c r="E44" s="34"/>
      <c r="F44" s="30"/>
      <c r="G44" s="30"/>
      <c r="H44" s="30"/>
      <c r="I44" s="30"/>
      <c r="J44" s="30"/>
      <c r="K44" s="30"/>
      <c r="L44" s="30"/>
    </row>
    <row r="45" spans="2:12" x14ac:dyDescent="0.25">
      <c r="B45" s="30"/>
      <c r="C45" s="30"/>
      <c r="D45" s="30"/>
      <c r="E45" s="34"/>
      <c r="F45" s="30"/>
      <c r="G45" s="30"/>
      <c r="H45" s="30"/>
      <c r="I45" s="30"/>
      <c r="J45" s="30"/>
      <c r="K45" s="30"/>
      <c r="L45" s="30"/>
    </row>
    <row r="46" spans="2:12" x14ac:dyDescent="0.25">
      <c r="B46" s="30"/>
      <c r="C46" s="30"/>
      <c r="D46" s="30"/>
      <c r="E46" s="34"/>
      <c r="F46" s="30"/>
      <c r="G46" s="30"/>
      <c r="H46" s="30"/>
      <c r="I46" s="30"/>
      <c r="J46" s="30"/>
      <c r="K46" s="30"/>
      <c r="L46" s="30"/>
    </row>
    <row r="47" spans="2:12" x14ac:dyDescent="0.25">
      <c r="B47" s="30"/>
      <c r="C47" s="30"/>
      <c r="D47" s="30"/>
      <c r="E47" s="30"/>
      <c r="F47" s="30"/>
      <c r="G47" s="30"/>
      <c r="H47" s="30"/>
      <c r="I47" s="30"/>
      <c r="J47" s="30"/>
      <c r="K47" s="30"/>
      <c r="L47" s="30"/>
    </row>
  </sheetData>
  <mergeCells count="5">
    <mergeCell ref="H12:I12"/>
    <mergeCell ref="B10:D10"/>
    <mergeCell ref="E10:K10"/>
    <mergeCell ref="M6:O6"/>
    <mergeCell ref="B13:B16"/>
  </mergeCells>
  <conditionalFormatting sqref="H13:H17 H21:H24">
    <cfRule type="cellIs" dxfId="85" priority="103" stopIfTrue="1" operator="between">
      <formula>0.66</formula>
      <formula>0.79</formula>
    </cfRule>
    <cfRule type="cellIs" dxfId="84" priority="104" stopIfTrue="1" operator="lessThan">
      <formula>0.66</formula>
    </cfRule>
    <cfRule type="cellIs" dxfId="83" priority="105" stopIfTrue="1" operator="between">
      <formula>0.8</formula>
      <formula>1</formula>
    </cfRule>
  </conditionalFormatting>
  <conditionalFormatting sqref="H13:H17 H21:H24">
    <cfRule type="expression" dxfId="82" priority="102">
      <formula>ISERROR(H13)</formula>
    </cfRule>
  </conditionalFormatting>
  <conditionalFormatting sqref="H13:H17 H21:H24">
    <cfRule type="cellIs" dxfId="81" priority="99" stopIfTrue="1" operator="between">
      <formula>0.66</formula>
      <formula>0.79</formula>
    </cfRule>
    <cfRule type="cellIs" dxfId="80" priority="100" stopIfTrue="1" operator="lessThan">
      <formula>0.66</formula>
    </cfRule>
    <cfRule type="cellIs" dxfId="79" priority="101" stopIfTrue="1" operator="greaterThanOrEqual">
      <formula>0.8</formula>
    </cfRule>
  </conditionalFormatting>
  <conditionalFormatting sqref="I13:I19 I21:I24">
    <cfRule type="containsText" dxfId="78" priority="58" operator="containsText" text="Critico">
      <formula>NOT(ISERROR(SEARCH("Critico",I13)))</formula>
    </cfRule>
    <cfRule type="containsText" dxfId="77" priority="59" operator="containsText" text="Satisfactorio">
      <formula>NOT(ISERROR(SEARCH("Satisfactorio",I13)))</formula>
    </cfRule>
    <cfRule type="containsText" dxfId="76" priority="60" operator="containsText" text="Medio">
      <formula>NOT(ISERROR(SEARCH("Medio",I13)))</formula>
    </cfRule>
  </conditionalFormatting>
  <conditionalFormatting sqref="K13:K14 J15:K19 J21:K24 K20">
    <cfRule type="containsText" dxfId="75" priority="46" operator="containsText" text="Critico">
      <formula>NOT(ISERROR(SEARCH("Critico",J13)))</formula>
    </cfRule>
    <cfRule type="containsText" dxfId="74" priority="47" operator="containsText" text="Satisfactorio">
      <formula>NOT(ISERROR(SEARCH("Satisfactorio",J13)))</formula>
    </cfRule>
    <cfRule type="containsText" dxfId="73" priority="48" operator="containsText" text="Medio">
      <formula>NOT(ISERROR(SEARCH("Medio",J13)))</formula>
    </cfRule>
  </conditionalFormatting>
  <conditionalFormatting sqref="D13:D17 B13:D13 B17:D17 C14:D17 D21:D24 B21:D23">
    <cfRule type="containsText" dxfId="72" priority="55" operator="containsText" text="Critico">
      <formula>NOT(ISERROR(SEARCH("Critico",B13)))</formula>
    </cfRule>
    <cfRule type="containsText" dxfId="71" priority="56" operator="containsText" text="Satisfactorio">
      <formula>NOT(ISERROR(SEARCH("Satisfactorio",B13)))</formula>
    </cfRule>
    <cfRule type="containsText" dxfId="70" priority="57" operator="containsText" text="Medio">
      <formula>NOT(ISERROR(SEARCH("Medio",B13)))</formula>
    </cfRule>
  </conditionalFormatting>
  <conditionalFormatting sqref="B24:C24">
    <cfRule type="containsText" dxfId="69" priority="52" operator="containsText" text="Critico">
      <formula>NOT(ISERROR(SEARCH("Critico",B24)))</formula>
    </cfRule>
    <cfRule type="containsText" dxfId="68" priority="53" operator="containsText" text="Satisfactorio">
      <formula>NOT(ISERROR(SEARCH("Satisfactorio",B24)))</formula>
    </cfRule>
    <cfRule type="containsText" dxfId="67" priority="54" operator="containsText" text="Medio">
      <formula>NOT(ISERROR(SEARCH("Medio",B24)))</formula>
    </cfRule>
  </conditionalFormatting>
  <conditionalFormatting sqref="G13:G17 G21:G24">
    <cfRule type="containsText" dxfId="66" priority="49" operator="containsText" text="Critico">
      <formula>NOT(ISERROR(SEARCH("Critico",G13)))</formula>
    </cfRule>
    <cfRule type="containsText" dxfId="65" priority="50" operator="containsText" text="Satisfactorio">
      <formula>NOT(ISERROR(SEARCH("Satisfactorio",G13)))</formula>
    </cfRule>
    <cfRule type="containsText" dxfId="64" priority="51" operator="containsText" text="Medio">
      <formula>NOT(ISERROR(SEARCH("Medio",G13)))</formula>
    </cfRule>
  </conditionalFormatting>
  <conditionalFormatting sqref="H18">
    <cfRule type="cellIs" dxfId="63" priority="43" stopIfTrue="1" operator="between">
      <formula>0.66</formula>
      <formula>0.79</formula>
    </cfRule>
    <cfRule type="cellIs" dxfId="62" priority="44" stopIfTrue="1" operator="lessThan">
      <formula>0.66</formula>
    </cfRule>
    <cfRule type="cellIs" dxfId="61" priority="45" stopIfTrue="1" operator="between">
      <formula>0.8</formula>
      <formula>1</formula>
    </cfRule>
  </conditionalFormatting>
  <conditionalFormatting sqref="H18">
    <cfRule type="expression" dxfId="60" priority="42">
      <formula>ISERROR(H18)</formula>
    </cfRule>
  </conditionalFormatting>
  <conditionalFormatting sqref="H18">
    <cfRule type="cellIs" dxfId="59" priority="39" stopIfTrue="1" operator="between">
      <formula>0.66</formula>
      <formula>0.79</formula>
    </cfRule>
    <cfRule type="cellIs" dxfId="58" priority="40" stopIfTrue="1" operator="lessThan">
      <formula>0.66</formula>
    </cfRule>
    <cfRule type="cellIs" dxfId="57" priority="41" stopIfTrue="1" operator="greaterThanOrEqual">
      <formula>0.8</formula>
    </cfRule>
  </conditionalFormatting>
  <conditionalFormatting sqref="B18:D18">
    <cfRule type="containsText" dxfId="56" priority="36" operator="containsText" text="Critico">
      <formula>NOT(ISERROR(SEARCH("Critico",B18)))</formula>
    </cfRule>
    <cfRule type="containsText" dxfId="55" priority="37" operator="containsText" text="Satisfactorio">
      <formula>NOT(ISERROR(SEARCH("Satisfactorio",B18)))</formula>
    </cfRule>
    <cfRule type="containsText" dxfId="54" priority="38" operator="containsText" text="Medio">
      <formula>NOT(ISERROR(SEARCH("Medio",B18)))</formula>
    </cfRule>
  </conditionalFormatting>
  <conditionalFormatting sqref="G18">
    <cfRule type="containsText" dxfId="53" priority="33" operator="containsText" text="Critico">
      <formula>NOT(ISERROR(SEARCH("Critico",G18)))</formula>
    </cfRule>
    <cfRule type="containsText" dxfId="52" priority="34" operator="containsText" text="Satisfactorio">
      <formula>NOT(ISERROR(SEARCH("Satisfactorio",G18)))</formula>
    </cfRule>
    <cfRule type="containsText" dxfId="51" priority="35" operator="containsText" text="Medio">
      <formula>NOT(ISERROR(SEARCH("Medio",G18)))</formula>
    </cfRule>
  </conditionalFormatting>
  <conditionalFormatting sqref="H19">
    <cfRule type="cellIs" dxfId="50" priority="30" stopIfTrue="1" operator="between">
      <formula>0.66</formula>
      <formula>0.79</formula>
    </cfRule>
    <cfRule type="cellIs" dxfId="49" priority="31" stopIfTrue="1" operator="lessThan">
      <formula>0.66</formula>
    </cfRule>
    <cfRule type="cellIs" dxfId="48" priority="32" stopIfTrue="1" operator="between">
      <formula>0.8</formula>
      <formula>1</formula>
    </cfRule>
  </conditionalFormatting>
  <conditionalFormatting sqref="H19">
    <cfRule type="expression" dxfId="47" priority="29">
      <formula>ISERROR(H19)</formula>
    </cfRule>
  </conditionalFormatting>
  <conditionalFormatting sqref="H19">
    <cfRule type="cellIs" dxfId="46" priority="26" stopIfTrue="1" operator="between">
      <formula>0.66</formula>
      <formula>0.79</formula>
    </cfRule>
    <cfRule type="cellIs" dxfId="45" priority="27" stopIfTrue="1" operator="lessThan">
      <formula>0.66</formula>
    </cfRule>
    <cfRule type="cellIs" dxfId="44" priority="28" stopIfTrue="1" operator="greaterThanOrEqual">
      <formula>0.8</formula>
    </cfRule>
  </conditionalFormatting>
  <conditionalFormatting sqref="B19:D19">
    <cfRule type="containsText" dxfId="43" priority="23" operator="containsText" text="Critico">
      <formula>NOT(ISERROR(SEARCH("Critico",B19)))</formula>
    </cfRule>
    <cfRule type="containsText" dxfId="42" priority="24" operator="containsText" text="Satisfactorio">
      <formula>NOT(ISERROR(SEARCH("Satisfactorio",B19)))</formula>
    </cfRule>
    <cfRule type="containsText" dxfId="41" priority="25" operator="containsText" text="Medio">
      <formula>NOT(ISERROR(SEARCH("Medio",B19)))</formula>
    </cfRule>
  </conditionalFormatting>
  <conditionalFormatting sqref="G19">
    <cfRule type="containsText" dxfId="40" priority="20" operator="containsText" text="Critico">
      <formula>NOT(ISERROR(SEARCH("Critico",G19)))</formula>
    </cfRule>
    <cfRule type="containsText" dxfId="39" priority="21" operator="containsText" text="Satisfactorio">
      <formula>NOT(ISERROR(SEARCH("Satisfactorio",G19)))</formula>
    </cfRule>
    <cfRule type="containsText" dxfId="38" priority="22" operator="containsText" text="Medio">
      <formula>NOT(ISERROR(SEARCH("Medio",G19)))</formula>
    </cfRule>
  </conditionalFormatting>
  <conditionalFormatting sqref="I20">
    <cfRule type="containsText" dxfId="37" priority="17" operator="containsText" text="Critico">
      <formula>NOT(ISERROR(SEARCH("Critico",I20)))</formula>
    </cfRule>
    <cfRule type="containsText" dxfId="36" priority="18" operator="containsText" text="Satisfactorio">
      <formula>NOT(ISERROR(SEARCH("Satisfactorio",I20)))</formula>
    </cfRule>
    <cfRule type="containsText" dxfId="35" priority="19" operator="containsText" text="Medio">
      <formula>NOT(ISERROR(SEARCH("Medio",I20)))</formula>
    </cfRule>
  </conditionalFormatting>
  <conditionalFormatting sqref="J20">
    <cfRule type="containsText" dxfId="31" priority="14" operator="containsText" text="Critico">
      <formula>NOT(ISERROR(SEARCH("Critico",J20)))</formula>
    </cfRule>
    <cfRule type="containsText" dxfId="30" priority="15" operator="containsText" text="Satisfactorio">
      <formula>NOT(ISERROR(SEARCH("Satisfactorio",J20)))</formula>
    </cfRule>
    <cfRule type="containsText" dxfId="29" priority="16" operator="containsText" text="Medio">
      <formula>NOT(ISERROR(SEARCH("Medio",J20)))</formula>
    </cfRule>
  </conditionalFormatting>
  <conditionalFormatting sqref="H20">
    <cfRule type="cellIs" dxfId="25" priority="11" stopIfTrue="1" operator="between">
      <formula>0.66</formula>
      <formula>0.79</formula>
    </cfRule>
    <cfRule type="cellIs" dxfId="24" priority="12" stopIfTrue="1" operator="lessThan">
      <formula>0.66</formula>
    </cfRule>
    <cfRule type="cellIs" dxfId="23" priority="13" stopIfTrue="1" operator="between">
      <formula>0.8</formula>
      <formula>1</formula>
    </cfRule>
  </conditionalFormatting>
  <conditionalFormatting sqref="H20">
    <cfRule type="expression" dxfId="19" priority="10">
      <formula>ISERROR(H20)</formula>
    </cfRule>
  </conditionalFormatting>
  <conditionalFormatting sqref="H20">
    <cfRule type="cellIs" dxfId="17" priority="7" stopIfTrue="1" operator="between">
      <formula>0.66</formula>
      <formula>0.79</formula>
    </cfRule>
    <cfRule type="cellIs" dxfId="16" priority="8" stopIfTrue="1" operator="lessThan">
      <formula>0.66</formula>
    </cfRule>
    <cfRule type="cellIs" dxfId="15" priority="9" stopIfTrue="1" operator="greaterThanOrEqual">
      <formula>0.8</formula>
    </cfRule>
  </conditionalFormatting>
  <conditionalFormatting sqref="B20:D20">
    <cfRule type="containsText" dxfId="11" priority="4" operator="containsText" text="Critico">
      <formula>NOT(ISERROR(SEARCH("Critico",B20)))</formula>
    </cfRule>
    <cfRule type="containsText" dxfId="10" priority="5" operator="containsText" text="Satisfactorio">
      <formula>NOT(ISERROR(SEARCH("Satisfactorio",B20)))</formula>
    </cfRule>
    <cfRule type="containsText" dxfId="9" priority="6" operator="containsText" text="Medio">
      <formula>NOT(ISERROR(SEARCH("Medio",B20)))</formula>
    </cfRule>
  </conditionalFormatting>
  <conditionalFormatting sqref="G20">
    <cfRule type="containsText" dxfId="5" priority="1" operator="containsText" text="Critico">
      <formula>NOT(ISERROR(SEARCH("Critico",G20)))</formula>
    </cfRule>
    <cfRule type="containsText" dxfId="4" priority="2" operator="containsText" text="Satisfactorio">
      <formula>NOT(ISERROR(SEARCH("Satisfactorio",G20)))</formula>
    </cfRule>
    <cfRule type="containsText" dxfId="3" priority="3" operator="containsText" text="Medio">
      <formula>NOT(ISERROR(SEARCH("Medio",G20)))</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Carlos Aristizabal</cp:lastModifiedBy>
  <cp:lastPrinted>2018-03-14T12:18:52Z</cp:lastPrinted>
  <dcterms:created xsi:type="dcterms:W3CDTF">2017-09-28T15:09:54Z</dcterms:created>
  <dcterms:modified xsi:type="dcterms:W3CDTF">2019-11-25T22:48:52Z</dcterms:modified>
</cp:coreProperties>
</file>