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2"/>
  <workbookPr/>
  <mc:AlternateContent xmlns:mc="http://schemas.openxmlformats.org/markup-compatibility/2006">
    <mc:Choice Requires="x15">
      <x15ac:absPath xmlns:x15ac="http://schemas.microsoft.com/office/spreadsheetml/2010/11/ac" url="C:\Users\leidy.portilla\Desktop\SGO\ARCHIVOS LEIDY PORTILLA\SEGUIMIENTOS 2019\SEGUIMIENTO IV TRIMESTRE 2019\16. DESARROLLO ECONÓMICO Y COMPETITIVIDAD\"/>
    </mc:Choice>
  </mc:AlternateContent>
  <xr:revisionPtr revIDLastSave="0" documentId="13_ncr:1_{7941E1EF-E67C-4433-B3E8-1396D604FEDE}" xr6:coauthVersionLast="36" xr6:coauthVersionMax="36" xr10:uidLastSave="{00000000-0000-0000-0000-000000000000}"/>
  <bookViews>
    <workbookView xWindow="0" yWindow="0" windowWidth="21600" windowHeight="9525" activeTab="1" xr2:uid="{00000000-000D-0000-FFFF-FFFF00000000}"/>
  </bookViews>
  <sheets>
    <sheet name="Ficha Técnica Formulación 1" sheetId="1" r:id="rId1"/>
    <sheet name="Ficha T Seguimiento 1" sheetId="3" r:id="rId2"/>
  </sheets>
  <definedNames>
    <definedName name="_xlnm.Print_Area" localSheetId="0">'Ficha Técnica Formulación 1'!$B$2:$M$55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9" i="3" l="1"/>
  <c r="H38" i="3"/>
  <c r="E38" i="3"/>
  <c r="E39" i="3"/>
  <c r="E36" i="3" l="1"/>
  <c r="E35" i="3" l="1"/>
  <c r="F26" i="3" l="1"/>
  <c r="G26" i="3" s="1"/>
  <c r="D39" i="3"/>
  <c r="F37" i="3"/>
  <c r="G37" i="3" s="1"/>
  <c r="H37" i="3" s="1"/>
  <c r="F36" i="3"/>
  <c r="G36" i="3" s="1"/>
  <c r="H36" i="3" s="1"/>
  <c r="F35" i="3"/>
  <c r="G35" i="3" s="1"/>
  <c r="H35" i="3" s="1"/>
  <c r="F34" i="3"/>
  <c r="G34" i="3" s="1"/>
  <c r="H34" i="3" s="1"/>
  <c r="F33" i="3"/>
  <c r="G33" i="3" s="1"/>
  <c r="H33" i="3" s="1"/>
  <c r="F32" i="3"/>
  <c r="G32" i="3" s="1"/>
  <c r="H32" i="3" s="1"/>
  <c r="F31" i="3"/>
  <c r="G31" i="3" s="1"/>
  <c r="H31" i="3" s="1"/>
  <c r="F30" i="3"/>
  <c r="G30" i="3" s="1"/>
  <c r="H30" i="3" s="1"/>
  <c r="F29" i="3"/>
  <c r="G29" i="3" s="1"/>
  <c r="H29" i="3" s="1"/>
  <c r="F28" i="3"/>
  <c r="G28" i="3" s="1"/>
  <c r="H28" i="3" s="1"/>
  <c r="F27" i="3"/>
  <c r="G27" i="3"/>
  <c r="H27" i="3" s="1"/>
  <c r="E25" i="3"/>
  <c r="F25" i="3" s="1"/>
  <c r="D25" i="3"/>
  <c r="E23" i="3"/>
  <c r="F14" i="3"/>
  <c r="G14" i="3" s="1"/>
  <c r="H14" i="3" s="1"/>
  <c r="F15" i="3"/>
  <c r="G15" i="3" s="1"/>
  <c r="H15" i="3" s="1"/>
  <c r="F16" i="3"/>
  <c r="G16" i="3" s="1"/>
  <c r="H16" i="3" s="1"/>
  <c r="F17" i="3"/>
  <c r="F18" i="3"/>
  <c r="G18" i="3" s="1"/>
  <c r="H18" i="3" s="1"/>
  <c r="F19" i="3"/>
  <c r="G19" i="3" s="1"/>
  <c r="H19" i="3" s="1"/>
  <c r="F20" i="3"/>
  <c r="G20" i="3" s="1"/>
  <c r="H20" i="3" s="1"/>
  <c r="F21" i="3"/>
  <c r="F22" i="3"/>
  <c r="G22" i="3" s="1"/>
  <c r="H22" i="3" s="1"/>
  <c r="F23" i="3"/>
  <c r="G23" i="3" s="1"/>
  <c r="H23" i="3" s="1"/>
  <c r="F24" i="3"/>
  <c r="G24" i="3" s="1"/>
  <c r="H24" i="3" s="1"/>
  <c r="G17" i="3"/>
  <c r="H17" i="3" s="1"/>
  <c r="G21" i="3"/>
  <c r="H21" i="3" s="1"/>
  <c r="G13" i="3"/>
  <c r="H13" i="3" s="1"/>
  <c r="E10" i="3"/>
  <c r="G25" i="3" l="1"/>
  <c r="G3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Aguirre, Millan Diana Marcela</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se refiere al campo que ayudará al control documental de los indicadores; por lo cual, diligencie considerando que:</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K16" authorId="1" shapeId="0" xr:uid="{00000000-0006-0000-0000-000006000000}">
      <text>
        <r>
          <rPr>
            <b/>
            <sz val="9"/>
            <color indexed="81"/>
            <rFont val="Tahoma"/>
            <family val="2"/>
          </rPr>
          <t>Aguirre, Millan Diana Marcela:</t>
        </r>
        <r>
          <rPr>
            <sz val="9"/>
            <color indexed="81"/>
            <rFont val="Tahoma"/>
            <family val="2"/>
          </rPr>
          <t xml:space="preserve">
incluir codigo</t>
        </r>
      </text>
    </comment>
    <comment ref="B17" authorId="0" shapeId="0" xr:uid="{00000000-0006-0000-0000-000007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8000000}">
      <text>
        <r>
          <rPr>
            <sz val="9"/>
            <color indexed="81"/>
            <rFont val="Tahoma"/>
            <family val="2"/>
          </rPr>
          <t>si el indicador permite establecer la relación de productividad en el uso de los recursos. (DANE)</t>
        </r>
      </text>
    </comment>
    <comment ref="B18" authorId="0" shapeId="0" xr:uid="{00000000-0006-0000-0000-000009000000}">
      <text>
        <r>
          <rPr>
            <sz val="9"/>
            <color indexed="81"/>
            <rFont val="Tahoma"/>
            <family val="2"/>
          </rPr>
          <t>si el indicador corresponde a la medición de un trámite o un servicio priorizado por la entidad.</t>
        </r>
      </text>
    </comment>
    <comment ref="F18" authorId="0" shapeId="0" xr:uid="{00000000-0006-0000-0000-00000A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B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C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D000000}">
      <text>
        <r>
          <rPr>
            <sz val="9"/>
            <color indexed="81"/>
            <rFont val="Tahoma"/>
            <family val="2"/>
          </rPr>
          <t>pretende identificar a mayor detalle el contexto donde se realiza la medición del indicador; diligencie en el campo:</t>
        </r>
      </text>
    </comment>
    <comment ref="B23" authorId="2" shapeId="0" xr:uid="{00000000-0006-0000-0000-00000E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2" shapeId="0" xr:uid="{00000000-0006-0000-0000-00000F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2" shapeId="0" xr:uid="{00000000-0006-0000-0000-000010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2" shapeId="0" xr:uid="{00000000-0006-0000-0000-000011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2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3" shapeId="0" xr:uid="{00000000-0006-0000-0000-000013000000}">
      <text>
        <r>
          <rPr>
            <sz val="9"/>
            <color indexed="81"/>
            <rFont val="Tahoma"/>
            <family val="2"/>
          </rPr>
          <t>Se diligencia la expresión verbal, precisa y concreta que identifica el indicador.</t>
        </r>
      </text>
    </comment>
    <comment ref="B38" authorId="3" shapeId="0" xr:uid="{00000000-0006-0000-0000-000014000000}">
      <text>
        <r>
          <rPr>
            <sz val="9"/>
            <color indexed="81"/>
            <rFont val="Tahoma"/>
            <family val="2"/>
          </rPr>
          <t xml:space="preserve">Se especifican el término abreviado que representa el nombre del indicador. De ser complejo o no ser posible, se diligencia no aplica. </t>
        </r>
      </text>
    </comment>
    <comment ref="B39" authorId="3" shapeId="0" xr:uid="{00000000-0006-0000-0000-000015000000}">
      <text>
        <r>
          <rPr>
            <sz val="9"/>
            <color indexed="81"/>
            <rFont val="Tahoma"/>
            <family val="2"/>
          </rPr>
          <t xml:space="preserve">Se diligencia la explicación conceptual de cada uno de los términos utilizados en el indicador. </t>
        </r>
      </text>
    </comment>
    <comment ref="B40" authorId="3" shapeId="0" xr:uid="{00000000-0006-0000-0000-000016000000}">
      <text>
        <r>
          <rPr>
            <sz val="9"/>
            <color indexed="81"/>
            <rFont val="Tahoma"/>
            <family val="2"/>
          </rPr>
          <t>Se diligencia el propósito que se persigue con la medición del indicador, es decir, la finalidad e importancia del indicador.</t>
        </r>
      </text>
    </comment>
    <comment ref="B41" authorId="3" shapeId="0" xr:uid="{00000000-0006-0000-0000-000017000000}">
      <text>
        <r>
          <rPr>
            <sz val="9"/>
            <color indexed="81"/>
            <rFont val="Tahoma"/>
            <family val="2"/>
          </rPr>
          <t xml:space="preserve">Se registra una explicación técnica sobre los pasos que se deben realizar para la obtención de los datos y del cálculo del indicador.
</t>
        </r>
      </text>
    </comment>
    <comment ref="B42" authorId="3" shapeId="0" xr:uid="{00000000-0006-0000-0000-000018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3" shapeId="0" xr:uid="{00000000-0006-0000-0000-000019000000}">
      <text>
        <r>
          <rPr>
            <sz val="9"/>
            <color indexed="81"/>
            <rFont val="Tahoma"/>
            <family val="2"/>
          </rPr>
          <t>se diligencia el parámetro de referencia para la medición, de acuerdo con la(s) variable(s) establecidas, ejemplo: porcentaje, número, kilo, grados, etc.</t>
        </r>
      </text>
    </comment>
    <comment ref="B44" authorId="3" shapeId="0" xr:uid="{00000000-0006-0000-0000-00001A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3" shapeId="0" xr:uid="{00000000-0006-0000-0000-00001B000000}">
      <text>
        <r>
          <rPr>
            <sz val="9"/>
            <color indexed="81"/>
            <rFont val="Tahoma"/>
            <family val="2"/>
          </rPr>
          <t xml:space="preserve">Diligenciar la descripción de cada variable de la fórmula. Se especifica claramente cada una de las variables con su respectiva sigla. </t>
        </r>
      </text>
    </comment>
    <comment ref="B46" authorId="3" shapeId="0" xr:uid="{00000000-0006-0000-0000-00001C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7" authorId="3" shapeId="0" xr:uid="{00000000-0006-0000-0000-00001D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8" authorId="3" shapeId="0" xr:uid="{00000000-0006-0000-0000-00001E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49" authorId="3" shapeId="0" xr:uid="{00000000-0006-0000-0000-00001F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0" authorId="3" shapeId="0" xr:uid="{00000000-0006-0000-0000-000020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1" authorId="3" shapeId="0" xr:uid="{00000000-0006-0000-0000-000021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2" authorId="3" shapeId="0" xr:uid="{00000000-0006-0000-0000-000022000000}">
      <text>
        <r>
          <rPr>
            <sz val="9"/>
            <color indexed="81"/>
            <rFont val="Tahoma"/>
            <family val="2"/>
          </rPr>
          <t>Se diligencia el organismo  encargado de la elaboración del indicador.</t>
        </r>
      </text>
    </comment>
    <comment ref="B53" authorId="3" shapeId="0" xr:uid="{00000000-0006-0000-0000-000023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4" authorId="3" shapeId="0" xr:uid="{00000000-0006-0000-0000-000024000000}">
      <text>
        <r>
          <rPr>
            <sz val="9"/>
            <color indexed="81"/>
            <rFont val="Tahoma"/>
            <family val="2"/>
          </rPr>
          <t>Se diligencia la fecha en que formula el indicador.</t>
        </r>
      </text>
    </comment>
    <comment ref="H54" authorId="3" shapeId="0" xr:uid="{00000000-0006-0000-0000-000025000000}">
      <text>
        <r>
          <rPr>
            <sz val="9"/>
            <color indexed="81"/>
            <rFont val="Tahoma"/>
            <family val="2"/>
          </rPr>
          <t>Se diligencia la fecha en la se realizan ajustes o modificaciones a la ficha.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Aguirre, Millan Diana Marcela</author>
    <author>Ospina, Francisco Javier</author>
  </authors>
  <commentList>
    <comment ref="D13" authorId="0" shapeId="0" xr:uid="{00000000-0006-0000-0100-000001000000}">
      <text>
        <r>
          <rPr>
            <b/>
            <sz val="9"/>
            <color indexed="81"/>
            <rFont val="Tahoma"/>
            <family val="2"/>
          </rPr>
          <t>Aguirre, Millan Diana Marcela:</t>
        </r>
        <r>
          <rPr>
            <sz val="9"/>
            <color indexed="81"/>
            <rFont val="Tahoma"/>
            <family val="2"/>
          </rPr>
          <t xml:space="preserve">
indicar la meta</t>
        </r>
      </text>
    </comment>
    <comment ref="D26" authorId="0" shapeId="0" xr:uid="{00000000-0006-0000-0100-000002000000}">
      <text>
        <r>
          <rPr>
            <b/>
            <sz val="9"/>
            <color indexed="81"/>
            <rFont val="Tahoma"/>
            <family val="2"/>
          </rPr>
          <t>Aguirre, Millan Diana Marcela:</t>
        </r>
        <r>
          <rPr>
            <sz val="9"/>
            <color indexed="81"/>
            <rFont val="Tahoma"/>
            <family val="2"/>
          </rPr>
          <t xml:space="preserve">
indicar la meta</t>
        </r>
      </text>
    </comment>
    <comment ref="I29" authorId="1" shapeId="0" xr:uid="{00000000-0006-0000-0100-000003000000}">
      <text>
        <r>
          <rPr>
            <b/>
            <sz val="9"/>
            <color indexed="81"/>
            <rFont val="Tahoma"/>
            <family val="2"/>
          </rPr>
          <t>Ospina, Francisco Javier:</t>
        </r>
        <r>
          <rPr>
            <sz val="9"/>
            <color indexed="81"/>
            <rFont val="Tahoma"/>
            <family val="2"/>
          </rPr>
          <t xml:space="preserve">
Son los campos a diligenciar</t>
        </r>
      </text>
    </comment>
  </commentList>
</comments>
</file>

<file path=xl/sharedStrings.xml><?xml version="1.0" encoding="utf-8"?>
<sst xmlns="http://schemas.openxmlformats.org/spreadsheetml/2006/main" count="137" uniqueCount="112">
  <si>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</si>
  <si>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</si>
  <si>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</si>
  <si>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</si>
  <si>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</si>
  <si>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</si>
  <si>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</si>
  <si>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</si>
  <si>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</si>
  <si>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</si>
  <si>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</si>
  <si>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</si>
  <si>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</si>
  <si>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</si>
  <si>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</si>
  <si>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</si>
  <si>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</si>
  <si>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</si>
  <si>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</si>
  <si>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</si>
  <si>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</si>
  <si>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</si>
  <si>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</si>
  <si>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</si>
  <si>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</si>
  <si>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</si>
  <si>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</si>
  <si>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</si>
  <si>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</si>
  <si>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</si>
  <si>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</si>
  <si>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</si>
  <si>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</si>
  <si>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Periodicidad de  medición (Mes/trimestre/Semestre/Año)</t>
  </si>
  <si>
    <t>Fuente de los Datos</t>
  </si>
  <si>
    <t xml:space="preserve">Responsable </t>
  </si>
  <si>
    <t>Observaciones</t>
  </si>
  <si>
    <t>Fecha de elaboración de la Ficha  Técnica</t>
  </si>
  <si>
    <t>Fecha de actualización de la Ficha  Técnica</t>
  </si>
  <si>
    <t>* Si aplica</t>
  </si>
  <si>
    <t>Otro ¿cual?</t>
  </si>
  <si>
    <t>Otro ¿Cuál?</t>
  </si>
  <si>
    <t>Deficiones y conceptos</t>
  </si>
  <si>
    <t>Eficiencia</t>
  </si>
  <si>
    <t>Eficacia</t>
  </si>
  <si>
    <t>Efectividad</t>
  </si>
  <si>
    <t>Vigencia 
(Año del seguiminto)</t>
  </si>
  <si>
    <t>Análisis y Observaciones</t>
  </si>
  <si>
    <t>% de Cumplimiento de la meta</t>
  </si>
  <si>
    <t>Tipo de Indicador</t>
  </si>
  <si>
    <t>Meta según Periodicidad de medición</t>
  </si>
  <si>
    <t>Resultado del Indicador</t>
  </si>
  <si>
    <t>Mejora</t>
  </si>
  <si>
    <t>Periodicidad de  medición (Mes/trimestre/Semestre/Anual)</t>
  </si>
  <si>
    <t>Plan de Desarrollo Municipal</t>
  </si>
  <si>
    <t>Modelo de operación por procesos</t>
  </si>
  <si>
    <t>Tramites y Servicios</t>
  </si>
  <si>
    <t>Otro</t>
  </si>
  <si>
    <t>% Cumplimiento</t>
  </si>
  <si>
    <t>70% y 90%</t>
  </si>
  <si>
    <t xml:space="preserve">&gt; </t>
  </si>
  <si>
    <t xml:space="preserve">entre </t>
  </si>
  <si>
    <t>&lt;</t>
  </si>
  <si>
    <t>X</t>
  </si>
  <si>
    <t>Personas intervenidas por las herramientas de empleabilidad</t>
  </si>
  <si>
    <t>Cuantificar la población beneficiaria de las herramientas del area de empleabilidad</t>
  </si>
  <si>
    <t>Número</t>
  </si>
  <si>
    <t>Registro de participantes de ferias y jornadas de empleo</t>
  </si>
  <si>
    <t>Plan de Desarrollo del Municipio de Santiago de Cali 2016 - 2019 "Cali Progresa Contigo"</t>
  </si>
  <si>
    <t>1. Cali Social y Diversa
2. Cali amable y sostenible
3. Cali progresa en paz con seguridad y cultura ciudadana
4. Cali emprendedora y pujante</t>
  </si>
  <si>
    <t>1.2. Derechos con equidad, superando barreras para la inclusión
2.5. Gestión integral del riesgo de desastres
3.2. Paz y derechos humanos
4.4. Condiciones para impulsar el desarrollo económico</t>
  </si>
  <si>
    <t>1.2.4. Respeto y garantía a los derechos del sector poblacional LGBTI
2.5.4. Plan Jarillón de Cali
3.2.3. Reintegración social y económica de desvinculados
y desmovilizados del conflicto armado
4.4.1. Condiciones para la empleabilidad e inclusión laboral</t>
  </si>
  <si>
    <t>No aplica</t>
  </si>
  <si>
    <t>satisfactorio</t>
  </si>
  <si>
    <t>medio</t>
  </si>
  <si>
    <t>critico</t>
  </si>
  <si>
    <t>Enero</t>
  </si>
  <si>
    <t>Febrero</t>
  </si>
  <si>
    <t>Marzo</t>
  </si>
  <si>
    <t>Abril</t>
  </si>
  <si>
    <t>Mayo</t>
  </si>
  <si>
    <t>Junio</t>
  </si>
  <si>
    <t>Julio</t>
  </si>
  <si>
    <t>Agosto</t>
  </si>
  <si>
    <t>Septiembre</t>
  </si>
  <si>
    <t>Octubre</t>
  </si>
  <si>
    <t>Noviembre</t>
  </si>
  <si>
    <t>Diciembre</t>
  </si>
  <si>
    <t>1 Conocer el registro de asistentes
2 Confrontar asistentes con población que se espera que asista en cada evento (feria o jornada)</t>
  </si>
  <si>
    <t>DESARROLLO INTEGRAL DEL TERRITORIO MMDI02</t>
  </si>
  <si>
    <t>DESARROLLO ECONÓMICO Y COMPETITIVIDAD MMDI02.03</t>
  </si>
  <si>
    <t>SERVICIOS PRODUCTIVOS Y COMERCIO COLABORATIVO :MMDI02.03.04</t>
  </si>
  <si>
    <t>Ninguna</t>
  </si>
  <si>
    <t>V1</t>
  </si>
  <si>
    <t>Crítico: &lt; 70%
Medio: 70% - 90%
Satisfactorio:&gt; 90%</t>
  </si>
  <si>
    <t>1. Personas: PET (Personas en edad de trabajar) que viven en Santiago de Cali
2. Herramientas de empleabilidad: Ferias de empleabilidad y Jornadas de empleabilidad.</t>
  </si>
  <si>
    <t>Secretaría de Desarrollo Económico / Lider del proceso Desarrollo Economico y Competitividad</t>
  </si>
  <si>
    <t>MMDI02.03.18.FT.03</t>
  </si>
  <si>
    <t>Mensual</t>
  </si>
  <si>
    <t xml:space="preserve">200 personas / mes asistiendo a jornadas y ferias de empleo, Promedio (2017): </t>
  </si>
  <si>
    <t>recomiendo dejar V1, deben de dejar la descripcion en la definición de la variable.</t>
  </si>
  <si>
    <t>Según las definiciones deben incluir  ferias y jornadas de empleo</t>
  </si>
  <si>
    <t>06/jun/18</t>
  </si>
  <si>
    <t>V1: Personas en edad de trabajar (PET) de la ciudad de Cali que asistieron a las ferias y jornadas de empleo</t>
  </si>
  <si>
    <t>Se plantea reestructuración de las fjornadas para buscar mayor efectividad</t>
  </si>
  <si>
    <t>Total</t>
  </si>
  <si>
    <t>Se define que las herramientas como Ferias y jornadas servirán de apoyo a los procesos de formación y por lo tanto solo se ejecutan conforme a la ejecución de proyectos</t>
  </si>
  <si>
    <t>Se realiza jornada laboral para apoyar la empresa Decathlon en la busqueda de personas para el carco de acesor comercial deportivo ofertando 56 vacantes</t>
  </si>
  <si>
    <t>Se realiza la primereria feria laboral Bilingüe con presencia de 20 empresas en el Colombo Americano, asistieron 1200 personas 
Asistieron 135 personas a la fornada laboral realizada con la empresa BIMBO</t>
  </si>
  <si>
    <t>El 8 de octubre se realizó la Segunda feria laboral Bilingüe, realizada por la Secretaría de Desarrollo Económico, en compañía del Centro Cultural Colombo Americano, Invest Pacific y Amcham, con asistencia de 389 personas y 20 empresas.
Se han realizado 6 jornadas de empleo para los programas de Situado Fiscal</t>
  </si>
  <si>
    <t>El martes 19 de noviembre en el parque de las orquideas se realizó la feria laboral para los sectores de conducción, mantenimiento de jardines y servicio al cliente principalmente
Se han realizado 7 jornadas de enpleo para los procesos de situado fiscal</t>
  </si>
  <si>
    <t>Oct- Dic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</si>
</sst>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 #,##0_-;_-* &quot;-&quot;_-;_-@_-"/>
    <numFmt numFmtId="43" formatCode="_-* #,##0.00_-;\-* #,##0.00_-;_-* &quot;-&quot;??_-;_-@_-"/>
    <numFmt numFmtId="164" formatCode="_-* #,##0.00\ &quot;€&quot;_-;\-* #,##0.00\ &quot;€&quot;_-;_-* &quot;-&quot;??\ &quot;€&quot;_-;_-@_-"/>
    <numFmt numFmtId="165" formatCode="0.0%"/>
    <numFmt numFmtId="166" formatCode="0.0"/>
  </numFmts>
  <fonts count="25"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sz val="8"/>
      <color theme="1"/>
      <name val="Calibri"/>
      <family val="2"/>
      <scheme val="minor"/>
    </font>
    <font>
      <sz val="8"/>
      <color rgb="FFFF0000"/>
      <name val="Calibri"/>
      <family val="2"/>
      <scheme val="minor"/>
    </font>
    <font>
      <sz val="9"/>
      <color rgb="FFFF0000"/>
      <name val="Calibri"/>
      <family val="2"/>
      <scheme val="minor"/>
    </font>
    <font>
      <sz val="8"/>
      <color rgb="FF00B050"/>
      <name val="Calibri"/>
      <family val="2"/>
      <scheme val="minor"/>
    </font>
    <font>
      <sz val="11"/>
      <color rgb="FF00B050"/>
      <name val="Calibri"/>
      <family val="2"/>
      <scheme val="minor"/>
    </font>
    <font>
      <sz val="11"/>
      <color theme="0"/>
      <name val="Arial"/>
      <family val="2"/>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thin">
        <color indexed="64"/>
      </left>
      <right style="thin">
        <color indexed="64"/>
      </right>
      <top style="thin">
        <color indexed="64"/>
      </top>
      <bottom/>
      <diagonal/>
    </border>
  </borders>
  <cellStyleXfs count="13">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xf numFmtId="41" fontId="11" fillId="0" borderId="0" applyFont="0" applyFill="0" applyBorder="0" applyAlignment="0" applyProtection="0"/>
  </cellStyleXfs>
  <cellXfs count="174">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3" fontId="1" fillId="7" borderId="39" xfId="0" applyNumberFormat="1" applyFont="1" applyFill="1" applyBorder="1" applyAlignment="1">
      <alignment horizontal="center" vertical="center"/>
    </xf>
    <xf numFmtId="0" fontId="7" fillId="0" borderId="39" xfId="0" applyFont="1" applyBorder="1" applyAlignment="1">
      <alignment horizontal="center" vertical="center"/>
    </xf>
    <xf numFmtId="165" fontId="7" fillId="8" borderId="15" xfId="1" applyNumberFormat="1" applyFont="1" applyFill="1" applyBorder="1" applyAlignment="1" applyProtection="1">
      <alignment horizontal="center" vertical="center"/>
      <protection hidden="1"/>
    </xf>
    <xf numFmtId="0" fontId="0" fillId="9" borderId="0" xfId="0" applyFill="1"/>
    <xf numFmtId="0" fontId="0" fillId="11" borderId="0" xfId="0" applyFill="1"/>
    <xf numFmtId="0" fontId="0" fillId="10" borderId="0" xfId="0" applyFill="1"/>
    <xf numFmtId="9" fontId="7" fillId="0" borderId="40" xfId="1" applyFont="1" applyBorder="1" applyAlignment="1">
      <alignment horizontal="center" vertical="center"/>
    </xf>
    <xf numFmtId="9" fontId="7" fillId="8" borderId="38" xfId="1" applyFont="1" applyFill="1" applyBorder="1" applyAlignment="1" applyProtection="1">
      <alignment horizontal="center" vertical="center"/>
      <protection hidden="1"/>
    </xf>
    <xf numFmtId="0" fontId="7" fillId="0" borderId="40" xfId="0" applyFont="1" applyBorder="1" applyAlignment="1">
      <alignment horizontal="center" vertical="center"/>
    </xf>
    <xf numFmtId="3" fontId="1" fillId="7" borderId="40" xfId="0" applyNumberFormat="1" applyFont="1" applyFill="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0" fontId="0" fillId="0" borderId="0" xfId="0" applyAlignment="1">
      <alignment horizontal="right"/>
    </xf>
    <xf numFmtId="9" fontId="0" fillId="0" borderId="0" xfId="0" applyNumberFormat="1" applyAlignment="1">
      <alignment horizontal="left" vertical="center"/>
    </xf>
    <xf numFmtId="0" fontId="6" fillId="5" borderId="14" xfId="0" applyFont="1" applyFill="1" applyBorder="1" applyAlignment="1" applyProtection="1">
      <alignment vertical="center" wrapText="1"/>
    </xf>
    <xf numFmtId="0" fontId="19" fillId="0" borderId="0" xfId="0" applyFont="1" applyBorder="1" applyAlignment="1">
      <alignment vertical="center" wrapText="1"/>
    </xf>
    <xf numFmtId="0" fontId="0" fillId="0" borderId="0" xfId="0" applyBorder="1" applyAlignment="1">
      <alignment horizontal="left" vertical="center"/>
    </xf>
    <xf numFmtId="0" fontId="20" fillId="0" borderId="0" xfId="0" applyFont="1" applyAlignment="1">
      <alignment vertical="center"/>
    </xf>
    <xf numFmtId="0" fontId="20" fillId="0" borderId="0" xfId="0" applyFont="1" applyAlignment="1">
      <alignment horizontal="left" vertical="center"/>
    </xf>
    <xf numFmtId="0" fontId="20" fillId="0" borderId="0" xfId="0" applyFont="1" applyAlignment="1">
      <alignment vertical="center" wrapText="1"/>
    </xf>
    <xf numFmtId="2" fontId="7" fillId="0" borderId="39" xfId="0" applyNumberFormat="1" applyFont="1" applyBorder="1" applyAlignment="1">
      <alignment horizontal="center" vertical="center"/>
    </xf>
    <xf numFmtId="0" fontId="21" fillId="2" borderId="0" xfId="0" applyFont="1" applyFill="1" applyAlignment="1">
      <alignment vertical="center"/>
    </xf>
    <xf numFmtId="0" fontId="1" fillId="0" borderId="27" xfId="0" applyFont="1" applyBorder="1" applyAlignment="1" applyProtection="1">
      <alignment horizontal="left" vertical="center" wrapText="1"/>
      <protection locked="0"/>
    </xf>
    <xf numFmtId="0" fontId="23" fillId="0" borderId="0" xfId="0" applyFont="1" applyAlignment="1">
      <alignment vertical="center"/>
    </xf>
    <xf numFmtId="41" fontId="24" fillId="10" borderId="40" xfId="12" applyFont="1" applyFill="1" applyBorder="1" applyAlignment="1">
      <alignment horizontal="center" vertical="center"/>
    </xf>
    <xf numFmtId="41" fontId="24" fillId="10" borderId="39" xfId="12" applyFont="1" applyFill="1" applyBorder="1" applyAlignment="1">
      <alignment horizontal="center" vertical="center"/>
    </xf>
    <xf numFmtId="0" fontId="7" fillId="0" borderId="40" xfId="1" applyNumberFormat="1" applyFont="1" applyBorder="1" applyAlignment="1">
      <alignment horizontal="center" vertical="center"/>
    </xf>
    <xf numFmtId="0" fontId="20" fillId="9" borderId="0" xfId="0" applyFont="1" applyFill="1" applyAlignment="1">
      <alignment horizontal="left" vertical="center"/>
    </xf>
    <xf numFmtId="0" fontId="7" fillId="0" borderId="39" xfId="0" applyFont="1" applyBorder="1" applyAlignment="1">
      <alignment horizontal="left" vertical="center"/>
    </xf>
    <xf numFmtId="0" fontId="7" fillId="0" borderId="40" xfId="1" applyNumberFormat="1" applyFont="1" applyBorder="1" applyAlignment="1">
      <alignment horizontal="center" vertical="center"/>
    </xf>
    <xf numFmtId="0" fontId="7" fillId="0" borderId="40" xfId="1" applyNumberFormat="1" applyFont="1" applyBorder="1" applyAlignment="1">
      <alignment horizontal="center" vertical="center"/>
    </xf>
    <xf numFmtId="0" fontId="7" fillId="0" borderId="43" xfId="0" applyFont="1" applyBorder="1" applyAlignment="1">
      <alignment horizontal="center" vertical="center"/>
    </xf>
    <xf numFmtId="0" fontId="7" fillId="0" borderId="39" xfId="0" applyFont="1" applyBorder="1" applyAlignment="1">
      <alignment horizontal="center" vertical="center" wrapText="1"/>
    </xf>
    <xf numFmtId="0" fontId="7" fillId="0" borderId="39" xfId="0" applyFont="1" applyBorder="1" applyAlignment="1">
      <alignment horizontal="left" vertical="center" wrapText="1"/>
    </xf>
    <xf numFmtId="3" fontId="1" fillId="9" borderId="39" xfId="0" applyNumberFormat="1" applyFont="1" applyFill="1" applyBorder="1" applyAlignment="1">
      <alignment horizontal="center" vertical="center"/>
    </xf>
    <xf numFmtId="0" fontId="7" fillId="9" borderId="40" xfId="1" applyNumberFormat="1" applyFont="1" applyFill="1" applyBorder="1" applyAlignment="1">
      <alignment horizontal="center" vertical="center"/>
    </xf>
    <xf numFmtId="165" fontId="7" fillId="9" borderId="15" xfId="1" applyNumberFormat="1" applyFont="1" applyFill="1" applyBorder="1" applyAlignment="1" applyProtection="1">
      <alignment horizontal="center" vertical="center"/>
      <protection hidden="1"/>
    </xf>
    <xf numFmtId="0" fontId="7" fillId="9" borderId="40" xfId="0" applyFont="1" applyFill="1" applyBorder="1" applyAlignment="1">
      <alignment horizontal="center" vertical="center"/>
    </xf>
    <xf numFmtId="0" fontId="7" fillId="9" borderId="39" xfId="0" applyFont="1" applyFill="1" applyBorder="1" applyAlignment="1">
      <alignment horizontal="center" vertical="center"/>
    </xf>
    <xf numFmtId="0" fontId="7" fillId="9" borderId="39" xfId="0" applyFont="1" applyFill="1" applyBorder="1" applyAlignment="1">
      <alignment horizontal="center" vertical="center" wrapText="1"/>
    </xf>
    <xf numFmtId="0" fontId="7" fillId="0" borderId="39" xfId="0" applyFont="1" applyBorder="1" applyAlignment="1">
      <alignment horizontal="left" vertical="top" wrapText="1"/>
    </xf>
    <xf numFmtId="0" fontId="7" fillId="9" borderId="39" xfId="0" applyFont="1" applyFill="1" applyBorder="1" applyAlignment="1">
      <alignment horizontal="left" vertical="top" wrapText="1"/>
    </xf>
    <xf numFmtId="0" fontId="7" fillId="0" borderId="42" xfId="1" applyNumberFormat="1" applyFont="1" applyBorder="1" applyAlignment="1">
      <alignment horizontal="center" vertical="center"/>
    </xf>
    <xf numFmtId="0" fontId="22" fillId="0" borderId="4" xfId="0" applyFont="1" applyBorder="1" applyAlignment="1">
      <alignment horizontal="center" vertical="center" wrapText="1"/>
    </xf>
    <xf numFmtId="0" fontId="22" fillId="0" borderId="0" xfId="0" applyFont="1" applyAlignment="1">
      <alignment horizontal="center" vertical="center" wrapText="1"/>
    </xf>
    <xf numFmtId="0" fontId="8" fillId="0" borderId="0" xfId="0" applyFont="1" applyAlignment="1">
      <alignment horizontal="left" vertical="center"/>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1" fillId="0" borderId="15" xfId="0" applyNumberFormat="1" applyFont="1" applyBorder="1" applyAlignment="1" applyProtection="1">
      <alignment horizontal="left" vertical="center" wrapText="1"/>
      <protection locked="0"/>
    </xf>
    <xf numFmtId="0" fontId="1" fillId="0" borderId="31" xfId="0" applyNumberFormat="1"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6" fillId="2" borderId="15" xfId="0" applyFont="1" applyFill="1" applyBorder="1" applyAlignment="1">
      <alignment horizontal="left" vertical="center" wrapText="1"/>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5" borderId="30" xfId="0" applyFont="1" applyFill="1" applyBorder="1" applyAlignment="1">
      <alignment horizontal="left" vertical="center" wrapText="1"/>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0" fillId="0" borderId="15" xfId="0" applyBorder="1" applyAlignment="1">
      <alignment horizontal="center" vertical="center"/>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7" fillId="2" borderId="27" xfId="0" applyFont="1" applyFill="1" applyBorder="1" applyAlignment="1" applyProtection="1">
      <alignment horizontal="left" vertical="center" wrapText="1"/>
    </xf>
    <xf numFmtId="0" fontId="7" fillId="2" borderId="10" xfId="0" applyFont="1" applyFill="1" applyBorder="1" applyAlignment="1" applyProtection="1">
      <alignment horizontal="left" vertical="center" wrapText="1"/>
    </xf>
    <xf numFmtId="0" fontId="7" fillId="2" borderId="11" xfId="0" applyFont="1" applyFill="1" applyBorder="1" applyAlignment="1" applyProtection="1">
      <alignment horizontal="left" vertical="center" wrapText="1"/>
    </xf>
    <xf numFmtId="0" fontId="0" fillId="0" borderId="0" xfId="0" applyAlignment="1">
      <alignment horizontal="center" vertical="center"/>
    </xf>
    <xf numFmtId="0" fontId="7" fillId="0" borderId="41" xfId="1" applyNumberFormat="1" applyFont="1" applyBorder="1" applyAlignment="1">
      <alignment horizontal="center" vertical="center"/>
    </xf>
    <xf numFmtId="0" fontId="7" fillId="0" borderId="42" xfId="1" applyNumberFormat="1" applyFont="1" applyBorder="1" applyAlignment="1">
      <alignment horizontal="center" vertical="center"/>
    </xf>
    <xf numFmtId="0" fontId="7" fillId="0" borderId="40" xfId="1" applyNumberFormat="1" applyFont="1" applyBorder="1" applyAlignment="1">
      <alignment horizontal="center" vertical="center"/>
    </xf>
    <xf numFmtId="0" fontId="15" fillId="6" borderId="15" xfId="0" applyFont="1" applyFill="1" applyBorder="1" applyAlignment="1" applyProtection="1">
      <alignment horizontal="center" vertical="center" wrapText="1"/>
      <protection hidden="1"/>
    </xf>
    <xf numFmtId="0" fontId="12" fillId="3" borderId="15" xfId="0" applyFont="1" applyFill="1" applyBorder="1" applyAlignment="1">
      <alignment horizontal="left" vertical="center"/>
    </xf>
    <xf numFmtId="0" fontId="13" fillId="2" borderId="27" xfId="0" applyFont="1" applyFill="1" applyBorder="1" applyAlignment="1" applyProtection="1">
      <alignment horizontal="center" vertical="center" wrapText="1"/>
    </xf>
    <xf numFmtId="0" fontId="13" fillId="2" borderId="10" xfId="0" applyFont="1" applyFill="1" applyBorder="1" applyAlignment="1" applyProtection="1">
      <alignment horizontal="center" vertical="center" wrapText="1"/>
    </xf>
    <xf numFmtId="0" fontId="13" fillId="2" borderId="28" xfId="0" applyFont="1" applyFill="1" applyBorder="1" applyAlignment="1" applyProtection="1">
      <alignment horizontal="center" vertical="center" wrapText="1"/>
    </xf>
    <xf numFmtId="0" fontId="7" fillId="0" borderId="0" xfId="1" applyNumberFormat="1" applyFont="1" applyBorder="1" applyAlignment="1">
      <alignment horizontal="center" vertical="center"/>
    </xf>
    <xf numFmtId="0" fontId="7" fillId="0" borderId="0" xfId="0" applyFont="1" applyBorder="1" applyAlignment="1">
      <alignment horizontal="center" vertical="center"/>
    </xf>
    <xf numFmtId="2" fontId="7" fillId="0" borderId="44" xfId="0" applyNumberFormat="1" applyFont="1" applyBorder="1" applyAlignment="1">
      <alignment horizontal="center" vertical="center"/>
    </xf>
    <xf numFmtId="41" fontId="24" fillId="10" borderId="44" xfId="12" applyFont="1" applyFill="1" applyBorder="1" applyAlignment="1">
      <alignment horizontal="center" vertical="center"/>
    </xf>
    <xf numFmtId="3" fontId="1" fillId="7" borderId="44" xfId="0" applyNumberFormat="1" applyFont="1" applyFill="1" applyBorder="1" applyAlignment="1">
      <alignment horizontal="center" vertical="center"/>
    </xf>
    <xf numFmtId="165" fontId="7" fillId="8" borderId="45" xfId="1" applyNumberFormat="1" applyFont="1" applyFill="1" applyBorder="1" applyAlignment="1" applyProtection="1">
      <alignment horizontal="center" vertical="center"/>
      <protection hidden="1"/>
    </xf>
    <xf numFmtId="2" fontId="7" fillId="0" borderId="40" xfId="0" applyNumberFormat="1" applyFont="1" applyBorder="1" applyAlignment="1">
      <alignment horizontal="center" vertical="center"/>
    </xf>
    <xf numFmtId="165" fontId="7" fillId="8" borderId="38" xfId="1" applyNumberFormat="1" applyFont="1" applyFill="1" applyBorder="1" applyAlignment="1" applyProtection="1">
      <alignment horizontal="center" vertical="center"/>
      <protection hidden="1"/>
    </xf>
    <xf numFmtId="41" fontId="24" fillId="10" borderId="15" xfId="12" applyFont="1" applyFill="1" applyBorder="1" applyAlignment="1">
      <alignment horizontal="center" vertical="center"/>
    </xf>
    <xf numFmtId="3" fontId="1" fillId="7" borderId="15" xfId="0" applyNumberFormat="1" applyFont="1" applyFill="1" applyBorder="1" applyAlignment="1">
      <alignment horizontal="center" vertical="center"/>
    </xf>
    <xf numFmtId="9" fontId="7" fillId="0" borderId="15" xfId="1" applyFont="1" applyBorder="1" applyAlignment="1">
      <alignment horizontal="center" vertical="center"/>
    </xf>
  </cellXfs>
  <cellStyles count="13">
    <cellStyle name="Euro" xfId="4" xr:uid="{00000000-0005-0000-0000-000000000000}"/>
    <cellStyle name="Millares [0]" xfId="12" builtinId="6"/>
    <cellStyle name="Millares 2" xfId="3" xr:uid="{00000000-0005-0000-0000-000002000000}"/>
    <cellStyle name="Normal" xfId="0" builtinId="0"/>
    <cellStyle name="Normal 2" xfId="2" xr:uid="{00000000-0005-0000-0000-000004000000}"/>
    <cellStyle name="Normal 2 2" xfId="5" xr:uid="{00000000-0005-0000-0000-000005000000}"/>
    <cellStyle name="Normal 2 3" xfId="6" xr:uid="{00000000-0005-0000-0000-000006000000}"/>
    <cellStyle name="Normal 2 4" xfId="7" xr:uid="{00000000-0005-0000-0000-000007000000}"/>
    <cellStyle name="Normal 3" xfId="8" xr:uid="{00000000-0005-0000-0000-000008000000}"/>
    <cellStyle name="Porcentaje" xfId="1" builtinId="5"/>
    <cellStyle name="Porcentaje 2" xfId="9" xr:uid="{00000000-0005-0000-0000-00000A000000}"/>
    <cellStyle name="Porcentual 2" xfId="10" xr:uid="{00000000-0005-0000-0000-00000B000000}"/>
    <cellStyle name="Porcentual 2 2" xfId="11" xr:uid="{00000000-0005-0000-0000-00000C000000}"/>
  </cellStyles>
  <dxfs count="80">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 1'!$C$13:$C$24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1'!$D$13:$D$24</c:f>
              <c:numCache>
                <c:formatCode>_(* #,##0_);_(* \(#,##0\);_(* "-"_);_(@_)</c:formatCode>
                <c:ptCount val="12"/>
                <c:pt idx="0">
                  <c:v>0</c:v>
                </c:pt>
                <c:pt idx="1">
                  <c:v>100</c:v>
                </c:pt>
                <c:pt idx="2">
                  <c:v>100</c:v>
                </c:pt>
                <c:pt idx="3">
                  <c:v>100</c:v>
                </c:pt>
                <c:pt idx="4">
                  <c:v>200</c:v>
                </c:pt>
                <c:pt idx="5">
                  <c:v>200</c:v>
                </c:pt>
                <c:pt idx="6">
                  <c:v>200</c:v>
                </c:pt>
                <c:pt idx="7">
                  <c:v>200</c:v>
                </c:pt>
                <c:pt idx="8">
                  <c:v>300</c:v>
                </c:pt>
                <c:pt idx="9">
                  <c:v>300</c:v>
                </c:pt>
                <c:pt idx="10">
                  <c:v>300</c:v>
                </c:pt>
                <c:pt idx="11">
                  <c:v>0</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 1'!$C$13:$C$24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1'!$F$13:$F$24</c:f>
              <c:numCache>
                <c:formatCode>General</c:formatCode>
                <c:ptCount val="12"/>
                <c:pt idx="1">
                  <c:v>513</c:v>
                </c:pt>
                <c:pt idx="2">
                  <c:v>934</c:v>
                </c:pt>
                <c:pt idx="3">
                  <c:v>841</c:v>
                </c:pt>
                <c:pt idx="4">
                  <c:v>850</c:v>
                </c:pt>
                <c:pt idx="5">
                  <c:v>857</c:v>
                </c:pt>
                <c:pt idx="6">
                  <c:v>568</c:v>
                </c:pt>
                <c:pt idx="7">
                  <c:v>0</c:v>
                </c:pt>
                <c:pt idx="8">
                  <c:v>0</c:v>
                </c:pt>
                <c:pt idx="9">
                  <c:v>75</c:v>
                </c:pt>
                <c:pt idx="10">
                  <c:v>1190</c:v>
                </c:pt>
                <c:pt idx="11">
                  <c:v>0</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138711040"/>
        <c:axId val="138712576"/>
      </c:barChart>
      <c:catAx>
        <c:axId val="138711040"/>
        <c:scaling>
          <c:orientation val="minMax"/>
        </c:scaling>
        <c:delete val="0"/>
        <c:axPos val="b"/>
        <c:numFmt formatCode="General" sourceLinked="1"/>
        <c:majorTickMark val="none"/>
        <c:minorTickMark val="none"/>
        <c:tickLblPos val="nextTo"/>
        <c:txPr>
          <a:bodyPr/>
          <a:lstStyle/>
          <a:p>
            <a:pPr>
              <a:defRPr sz="1100"/>
            </a:pPr>
            <a:endParaRPr lang="es-CO"/>
          </a:p>
        </c:txPr>
        <c:crossAx val="138712576"/>
        <c:crosses val="autoZero"/>
        <c:auto val="1"/>
        <c:lblAlgn val="ctr"/>
        <c:lblOffset val="100"/>
        <c:noMultiLvlLbl val="0"/>
      </c:catAx>
      <c:valAx>
        <c:axId val="138712576"/>
        <c:scaling>
          <c:orientation val="minMax"/>
        </c:scaling>
        <c:delete val="0"/>
        <c:axPos val="l"/>
        <c:majorGridlines/>
        <c:numFmt formatCode="_(* #,##0_);_(* \(#,##0\);_(* &quot;-&quot;_);_(@_)" sourceLinked="1"/>
        <c:majorTickMark val="none"/>
        <c:minorTickMark val="none"/>
        <c:tickLblPos val="nextTo"/>
        <c:txPr>
          <a:bodyPr/>
          <a:lstStyle/>
          <a:p>
            <a:pPr>
              <a:defRPr sz="1050"/>
            </a:pPr>
            <a:endParaRPr lang="es-CO"/>
          </a:p>
        </c:txPr>
        <c:crossAx val="138711040"/>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370814</xdr:colOff>
      <xdr:row>0</xdr:row>
      <xdr:rowOff>176894</xdr:rowOff>
    </xdr:from>
    <xdr:to>
      <xdr:col>13</xdr:col>
      <xdr:colOff>399</xdr:colOff>
      <xdr:row>9</xdr:row>
      <xdr:rowOff>151681</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70814" y="176894"/>
          <a:ext cx="10656173" cy="1700493"/>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80504" y="3120130"/>
            <a:ext cx="653482" cy="413344"/>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10</xdr:col>
      <xdr:colOff>9525</xdr:colOff>
      <xdr:row>8</xdr:row>
      <xdr:rowOff>123825</xdr:rowOff>
    </xdr:to>
    <xdr:grpSp>
      <xdr:nvGrpSpPr>
        <xdr:cNvPr id="2" name="13 Grupo">
          <a:extLst>
            <a:ext uri="{FF2B5EF4-FFF2-40B4-BE49-F238E27FC236}">
              <a16:creationId xmlns:a16="http://schemas.microsoft.com/office/drawing/2014/main" id="{00000000-0008-0000-0100-000002000000}"/>
            </a:ext>
          </a:extLst>
        </xdr:cNvPr>
        <xdr:cNvGrpSpPr>
          <a:grpSpLocks/>
        </xdr:cNvGrpSpPr>
      </xdr:nvGrpSpPr>
      <xdr:grpSpPr bwMode="auto">
        <a:xfrm>
          <a:off x="361950" y="381000"/>
          <a:ext cx="11658600" cy="1304925"/>
          <a:chOff x="596900" y="2852737"/>
          <a:chExt cx="7950200" cy="1152527"/>
        </a:xfrm>
      </xdr:grpSpPr>
      <xdr:grpSp>
        <xdr:nvGrpSpPr>
          <xdr:cNvPr id="3" name="37 Grupo">
            <a:extLst>
              <a:ext uri="{FF2B5EF4-FFF2-40B4-BE49-F238E27FC236}">
                <a16:creationId xmlns:a16="http://schemas.microsoft.com/office/drawing/2014/main" id="{00000000-0008-0000-01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1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1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1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1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1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1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1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1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1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130174</xdr:colOff>
      <xdr:row>39</xdr:row>
      <xdr:rowOff>101600</xdr:rowOff>
    </xdr:from>
    <xdr:to>
      <xdr:col>9</xdr:col>
      <xdr:colOff>1289049</xdr:colOff>
      <xdr:row>59</xdr:row>
      <xdr:rowOff>101599</xdr:rowOff>
    </xdr:to>
    <xdr:graphicFrame macro="">
      <xdr:nvGraphicFramePr>
        <xdr:cNvPr id="13" name="12 Gráfico">
          <a:extLst>
            <a:ext uri="{FF2B5EF4-FFF2-40B4-BE49-F238E27FC236}">
              <a16:creationId xmlns:a16="http://schemas.microsoft.com/office/drawing/2014/main" id="{00000000-0008-0000-01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S56"/>
  <sheetViews>
    <sheetView showGridLines="0" topLeftCell="B10" zoomScale="85" zoomScaleNormal="85" workbookViewId="0">
      <selection activeCell="Q14" sqref="Q14"/>
    </sheetView>
  </sheetViews>
  <sheetFormatPr baseColWidth="10" defaultColWidth="12.28515625" defaultRowHeight="15" x14ac:dyDescent="0.25"/>
  <cols>
    <col min="1" max="1" width="5.5703125" style="1" customWidth="1"/>
    <col min="2" max="2" width="32.5703125" style="1" customWidth="1"/>
    <col min="3" max="3" width="24"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4.140625" style="1" customWidth="1"/>
    <col min="14" max="14" width="4.140625" style="54" customWidth="1"/>
    <col min="15" max="15" width="10.42578125" style="1" bestFit="1" customWidth="1"/>
    <col min="16" max="16" width="12.28515625" style="1"/>
    <col min="17" max="17" width="28.5703125" style="1" customWidth="1"/>
    <col min="18" max="18" width="28.85546875" style="1" customWidth="1"/>
    <col min="19" max="19" width="42.7109375" style="1" customWidth="1"/>
    <col min="20" max="16384" width="12.28515625" style="1"/>
  </cols>
  <sheetData>
    <row r="1" spans="2:13" ht="15.75" thickBot="1" x14ac:dyDescent="0.3"/>
    <row r="2" spans="2:13" x14ac:dyDescent="0.25">
      <c r="B2" s="123"/>
      <c r="C2" s="124"/>
      <c r="D2" s="124"/>
      <c r="E2" s="124"/>
      <c r="F2" s="124"/>
      <c r="G2" s="124"/>
      <c r="H2" s="124"/>
      <c r="I2" s="124"/>
      <c r="J2" s="124"/>
      <c r="K2" s="124"/>
      <c r="L2" s="124"/>
      <c r="M2" s="125"/>
    </row>
    <row r="3" spans="2:13" x14ac:dyDescent="0.25">
      <c r="B3" s="126"/>
      <c r="C3" s="127"/>
      <c r="D3" s="127"/>
      <c r="E3" s="127"/>
      <c r="F3" s="127"/>
      <c r="G3" s="127"/>
      <c r="H3" s="127"/>
      <c r="I3" s="127"/>
      <c r="J3" s="127"/>
      <c r="K3" s="127"/>
      <c r="L3" s="127"/>
      <c r="M3" s="128"/>
    </row>
    <row r="4" spans="2:13" x14ac:dyDescent="0.25">
      <c r="B4" s="126"/>
      <c r="C4" s="127"/>
      <c r="D4" s="127"/>
      <c r="E4" s="127"/>
      <c r="F4" s="127"/>
      <c r="G4" s="127"/>
      <c r="H4" s="127"/>
      <c r="I4" s="127"/>
      <c r="J4" s="127"/>
      <c r="K4" s="127"/>
      <c r="L4" s="127"/>
      <c r="M4" s="128"/>
    </row>
    <row r="5" spans="2:13" x14ac:dyDescent="0.25">
      <c r="B5" s="126"/>
      <c r="C5" s="127"/>
      <c r="D5" s="127"/>
      <c r="E5" s="127"/>
      <c r="F5" s="127"/>
      <c r="G5" s="127"/>
      <c r="H5" s="127"/>
      <c r="I5" s="127"/>
      <c r="J5" s="127"/>
      <c r="K5" s="127"/>
      <c r="L5" s="127"/>
      <c r="M5" s="128"/>
    </row>
    <row r="6" spans="2:13" x14ac:dyDescent="0.25">
      <c r="B6" s="126"/>
      <c r="C6" s="127"/>
      <c r="D6" s="127"/>
      <c r="E6" s="127"/>
      <c r="F6" s="127"/>
      <c r="G6" s="127"/>
      <c r="H6" s="127"/>
      <c r="I6" s="127"/>
      <c r="J6" s="127"/>
      <c r="K6" s="127"/>
      <c r="L6" s="127"/>
      <c r="M6" s="128"/>
    </row>
    <row r="7" spans="2:13" x14ac:dyDescent="0.25">
      <c r="B7" s="126"/>
      <c r="C7" s="127"/>
      <c r="D7" s="127"/>
      <c r="E7" s="127"/>
      <c r="F7" s="127"/>
      <c r="G7" s="127"/>
      <c r="H7" s="127"/>
      <c r="I7" s="127"/>
      <c r="J7" s="127"/>
      <c r="K7" s="127"/>
      <c r="L7" s="127"/>
      <c r="M7" s="128"/>
    </row>
    <row r="8" spans="2:13" x14ac:dyDescent="0.25">
      <c r="B8" s="126"/>
      <c r="C8" s="127"/>
      <c r="D8" s="127"/>
      <c r="E8" s="127"/>
      <c r="F8" s="127"/>
      <c r="G8" s="127"/>
      <c r="H8" s="127"/>
      <c r="I8" s="127"/>
      <c r="J8" s="127"/>
      <c r="K8" s="127"/>
      <c r="L8" s="127"/>
      <c r="M8" s="128"/>
    </row>
    <row r="9" spans="2:13" x14ac:dyDescent="0.25">
      <c r="B9" s="126"/>
      <c r="C9" s="127"/>
      <c r="D9" s="127"/>
      <c r="E9" s="127"/>
      <c r="F9" s="127"/>
      <c r="G9" s="127"/>
      <c r="H9" s="127"/>
      <c r="I9" s="127"/>
      <c r="J9" s="127"/>
      <c r="K9" s="127"/>
      <c r="L9" s="127"/>
      <c r="M9" s="128"/>
    </row>
    <row r="10" spans="2:13" ht="15.75" thickBot="1" x14ac:dyDescent="0.3">
      <c r="B10" s="129"/>
      <c r="C10" s="130"/>
      <c r="D10" s="130"/>
      <c r="E10" s="130"/>
      <c r="F10" s="130"/>
      <c r="G10" s="130"/>
      <c r="H10" s="130"/>
      <c r="I10" s="130"/>
      <c r="J10" s="130"/>
      <c r="K10" s="130"/>
      <c r="L10" s="130"/>
      <c r="M10" s="131"/>
    </row>
    <row r="11" spans="2:13" ht="12.75" customHeight="1" x14ac:dyDescent="0.25">
      <c r="B11" s="2"/>
      <c r="C11" s="3"/>
      <c r="D11" s="3"/>
      <c r="E11" s="3"/>
      <c r="F11" s="4"/>
      <c r="G11" s="3"/>
      <c r="H11" s="3"/>
      <c r="I11" s="3"/>
      <c r="J11" s="3"/>
      <c r="K11" s="3"/>
      <c r="L11" s="3"/>
      <c r="M11" s="5"/>
    </row>
    <row r="12" spans="2:13" ht="23.25" customHeight="1" x14ac:dyDescent="0.25">
      <c r="B12" s="132" t="s">
        <v>0</v>
      </c>
      <c r="C12" s="133"/>
      <c r="D12" s="133"/>
      <c r="E12" s="133"/>
      <c r="F12" s="133"/>
      <c r="G12" s="133"/>
      <c r="H12" s="133"/>
      <c r="I12" s="133"/>
      <c r="J12" s="133"/>
      <c r="K12" s="133"/>
      <c r="L12" s="133"/>
      <c r="M12" s="134"/>
    </row>
    <row r="13" spans="2:13" ht="15.75" customHeight="1" x14ac:dyDescent="0.25">
      <c r="B13" s="6"/>
      <c r="C13" s="7"/>
      <c r="D13" s="8"/>
      <c r="E13" s="8"/>
      <c r="F13" s="7"/>
      <c r="G13" s="7"/>
      <c r="H13" s="7"/>
      <c r="I13" s="8"/>
      <c r="J13" s="8"/>
      <c r="K13" s="7"/>
      <c r="L13" s="7"/>
      <c r="M13" s="9"/>
    </row>
    <row r="14" spans="2:13" ht="12.75" customHeight="1" x14ac:dyDescent="0.25">
      <c r="B14" s="135" t="s">
        <v>1</v>
      </c>
      <c r="C14" s="136"/>
      <c r="D14" s="10"/>
      <c r="E14" s="10"/>
      <c r="F14" s="137" t="s">
        <v>49</v>
      </c>
      <c r="G14" s="137"/>
      <c r="H14" s="137"/>
      <c r="I14" s="10"/>
      <c r="J14" s="10"/>
      <c r="K14" s="137" t="s">
        <v>2</v>
      </c>
      <c r="L14" s="137"/>
      <c r="M14" s="11"/>
    </row>
    <row r="15" spans="2:13" ht="12.75" customHeight="1" x14ac:dyDescent="0.25">
      <c r="B15" s="135"/>
      <c r="C15" s="136"/>
      <c r="D15" s="10"/>
      <c r="E15" s="10"/>
      <c r="F15" s="137"/>
      <c r="G15" s="137"/>
      <c r="H15" s="137"/>
      <c r="I15" s="10"/>
      <c r="J15" s="10"/>
      <c r="K15" s="137"/>
      <c r="L15" s="137"/>
      <c r="M15" s="11"/>
    </row>
    <row r="16" spans="2:13" ht="14.25" customHeight="1" x14ac:dyDescent="0.25">
      <c r="B16" s="12" t="s">
        <v>3</v>
      </c>
      <c r="C16" s="13"/>
      <c r="D16" s="14"/>
      <c r="E16" s="14"/>
      <c r="F16" s="28" t="s">
        <v>43</v>
      </c>
      <c r="G16" s="138"/>
      <c r="H16" s="138"/>
      <c r="I16" s="14"/>
      <c r="J16" s="10"/>
      <c r="K16" s="139" t="s">
        <v>97</v>
      </c>
      <c r="L16" s="140"/>
      <c r="M16" s="11"/>
    </row>
    <row r="17" spans="2:19" x14ac:dyDescent="0.25">
      <c r="B17" s="12" t="s">
        <v>4</v>
      </c>
      <c r="C17" s="13" t="s">
        <v>63</v>
      </c>
      <c r="D17" s="14"/>
      <c r="E17" s="14"/>
      <c r="F17" s="28" t="s">
        <v>44</v>
      </c>
      <c r="G17" s="138"/>
      <c r="H17" s="138"/>
      <c r="I17" s="14"/>
      <c r="J17" s="10"/>
      <c r="K17" s="141"/>
      <c r="L17" s="142"/>
      <c r="M17" s="11"/>
    </row>
    <row r="18" spans="2:19" x14ac:dyDescent="0.25">
      <c r="B18" s="12" t="s">
        <v>5</v>
      </c>
      <c r="C18" s="13"/>
      <c r="D18" s="14"/>
      <c r="E18" s="14"/>
      <c r="F18" s="28" t="s">
        <v>45</v>
      </c>
      <c r="G18" s="138" t="s">
        <v>63</v>
      </c>
      <c r="H18" s="138"/>
      <c r="I18" s="14"/>
      <c r="J18" s="10"/>
      <c r="K18" s="143"/>
      <c r="L18" s="144"/>
      <c r="M18" s="11"/>
    </row>
    <row r="19" spans="2:19" x14ac:dyDescent="0.25">
      <c r="B19" s="12" t="s">
        <v>41</v>
      </c>
      <c r="C19" s="13"/>
      <c r="D19" s="14"/>
      <c r="E19" s="14"/>
      <c r="F19" s="28" t="s">
        <v>40</v>
      </c>
      <c r="G19" s="138"/>
      <c r="H19" s="138"/>
      <c r="I19" s="10"/>
      <c r="J19" s="16"/>
      <c r="K19" s="16"/>
      <c r="L19" s="16"/>
      <c r="M19" s="11"/>
    </row>
    <row r="20" spans="2:19" ht="10.5" customHeight="1" x14ac:dyDescent="0.25">
      <c r="B20" s="17"/>
      <c r="C20" s="18"/>
      <c r="D20" s="10"/>
      <c r="E20" s="10"/>
      <c r="F20" s="10"/>
      <c r="G20" s="10"/>
      <c r="H20" s="15"/>
      <c r="I20" s="10"/>
      <c r="J20" s="16"/>
      <c r="K20" s="16"/>
      <c r="L20" s="16"/>
      <c r="M20" s="11"/>
    </row>
    <row r="21" spans="2:19" ht="17.25" customHeight="1" x14ac:dyDescent="0.25">
      <c r="B21" s="145" t="s">
        <v>6</v>
      </c>
      <c r="C21" s="146"/>
      <c r="D21" s="146"/>
      <c r="E21" s="146"/>
      <c r="F21" s="146"/>
      <c r="G21" s="146"/>
      <c r="H21" s="146"/>
      <c r="I21" s="146"/>
      <c r="J21" s="146"/>
      <c r="K21" s="146"/>
      <c r="L21" s="146"/>
      <c r="M21" s="147"/>
    </row>
    <row r="22" spans="2:19" ht="14.25" customHeight="1" x14ac:dyDescent="0.25">
      <c r="B22" s="148"/>
      <c r="C22" s="149"/>
      <c r="D22" s="149"/>
      <c r="E22" s="149"/>
      <c r="F22" s="149"/>
      <c r="G22" s="149"/>
      <c r="H22" s="149"/>
      <c r="I22" s="149"/>
      <c r="J22" s="149"/>
      <c r="K22" s="149"/>
      <c r="L22" s="149"/>
      <c r="M22" s="150"/>
    </row>
    <row r="23" spans="2:19" ht="39" customHeight="1" x14ac:dyDescent="0.25">
      <c r="B23" s="117" t="s">
        <v>54</v>
      </c>
      <c r="C23" s="106" t="s">
        <v>7</v>
      </c>
      <c r="D23" s="107"/>
      <c r="E23" s="107"/>
      <c r="F23" s="108"/>
      <c r="G23" s="151" t="s">
        <v>68</v>
      </c>
      <c r="H23" s="152"/>
      <c r="I23" s="152"/>
      <c r="J23" s="152"/>
      <c r="K23" s="152"/>
      <c r="L23" s="152"/>
      <c r="M23" s="153"/>
    </row>
    <row r="24" spans="2:19" ht="57.75" customHeight="1" x14ac:dyDescent="0.25">
      <c r="B24" s="118"/>
      <c r="C24" s="106" t="s">
        <v>8</v>
      </c>
      <c r="D24" s="107"/>
      <c r="E24" s="107"/>
      <c r="F24" s="108"/>
      <c r="G24" s="151" t="s">
        <v>69</v>
      </c>
      <c r="H24" s="104"/>
      <c r="I24" s="104"/>
      <c r="J24" s="104"/>
      <c r="K24" s="104"/>
      <c r="L24" s="104"/>
      <c r="M24" s="105"/>
    </row>
    <row r="25" spans="2:19" ht="57.75" customHeight="1" x14ac:dyDescent="0.25">
      <c r="B25" s="118"/>
      <c r="C25" s="106" t="s">
        <v>9</v>
      </c>
      <c r="D25" s="107"/>
      <c r="E25" s="107"/>
      <c r="F25" s="108"/>
      <c r="G25" s="151" t="s">
        <v>70</v>
      </c>
      <c r="H25" s="104"/>
      <c r="I25" s="104"/>
      <c r="J25" s="104"/>
      <c r="K25" s="104"/>
      <c r="L25" s="104"/>
      <c r="M25" s="105"/>
    </row>
    <row r="26" spans="2:19" ht="81" customHeight="1" x14ac:dyDescent="0.25">
      <c r="B26" s="118"/>
      <c r="C26" s="106" t="s">
        <v>10</v>
      </c>
      <c r="D26" s="107"/>
      <c r="E26" s="107"/>
      <c r="F26" s="108"/>
      <c r="G26" s="151" t="s">
        <v>71</v>
      </c>
      <c r="H26" s="104"/>
      <c r="I26" s="104"/>
      <c r="J26" s="104"/>
      <c r="K26" s="104"/>
      <c r="L26" s="104"/>
      <c r="M26" s="105"/>
    </row>
    <row r="27" spans="2:19" ht="23.25" customHeight="1" x14ac:dyDescent="0.25">
      <c r="B27" s="117" t="s">
        <v>55</v>
      </c>
      <c r="C27" s="106" t="s">
        <v>11</v>
      </c>
      <c r="D27" s="107"/>
      <c r="E27" s="107"/>
      <c r="F27" s="108"/>
      <c r="G27" s="103" t="s">
        <v>89</v>
      </c>
      <c r="H27" s="104"/>
      <c r="I27" s="104"/>
      <c r="J27" s="104"/>
      <c r="K27" s="104"/>
      <c r="L27" s="104"/>
      <c r="M27" s="105"/>
    </row>
    <row r="28" spans="2:19" ht="23.25" customHeight="1" x14ac:dyDescent="0.25">
      <c r="B28" s="118"/>
      <c r="C28" s="106" t="s">
        <v>12</v>
      </c>
      <c r="D28" s="107"/>
      <c r="E28" s="107"/>
      <c r="F28" s="108"/>
      <c r="G28" s="103" t="s">
        <v>90</v>
      </c>
      <c r="H28" s="104"/>
      <c r="I28" s="104"/>
      <c r="J28" s="104"/>
      <c r="K28" s="104"/>
      <c r="L28" s="104"/>
      <c r="M28" s="105"/>
    </row>
    <row r="29" spans="2:19" ht="23.25" customHeight="1" x14ac:dyDescent="0.25">
      <c r="B29" s="118"/>
      <c r="C29" s="106" t="s">
        <v>13</v>
      </c>
      <c r="D29" s="107"/>
      <c r="E29" s="107"/>
      <c r="F29" s="108"/>
      <c r="G29" s="103" t="s">
        <v>91</v>
      </c>
      <c r="H29" s="104"/>
      <c r="I29" s="104"/>
      <c r="J29" s="104"/>
      <c r="K29" s="104"/>
      <c r="L29" s="104"/>
      <c r="M29" s="105"/>
      <c r="O29" s="14"/>
      <c r="Q29" s="14"/>
      <c r="R29" s="14"/>
      <c r="S29" s="14"/>
    </row>
    <row r="30" spans="2:19" ht="23.25" customHeight="1" x14ac:dyDescent="0.25">
      <c r="B30" s="119"/>
      <c r="C30" s="106" t="s">
        <v>14</v>
      </c>
      <c r="D30" s="107"/>
      <c r="E30" s="107"/>
      <c r="F30" s="108"/>
      <c r="G30" s="103" t="s">
        <v>72</v>
      </c>
      <c r="H30" s="104"/>
      <c r="I30" s="104"/>
      <c r="J30" s="104"/>
      <c r="K30" s="104"/>
      <c r="L30" s="104"/>
      <c r="M30" s="105"/>
      <c r="O30" s="14"/>
      <c r="P30" s="14"/>
      <c r="Q30" s="14"/>
      <c r="R30" s="14"/>
      <c r="S30" s="14"/>
    </row>
    <row r="31" spans="2:19" ht="25.5" customHeight="1" x14ac:dyDescent="0.25">
      <c r="B31" s="120" t="s">
        <v>56</v>
      </c>
      <c r="C31" s="122" t="s">
        <v>15</v>
      </c>
      <c r="D31" s="122"/>
      <c r="E31" s="122"/>
      <c r="F31" s="122"/>
      <c r="G31" s="103" t="s">
        <v>72</v>
      </c>
      <c r="H31" s="104"/>
      <c r="I31" s="104"/>
      <c r="J31" s="104"/>
      <c r="K31" s="104"/>
      <c r="L31" s="104"/>
      <c r="M31" s="105"/>
      <c r="O31" s="52"/>
      <c r="P31" s="52"/>
      <c r="Q31" s="52"/>
      <c r="R31" s="52"/>
      <c r="S31" s="52"/>
    </row>
    <row r="32" spans="2:19" ht="21" customHeight="1" x14ac:dyDescent="0.25">
      <c r="B32" s="121"/>
      <c r="C32" s="122" t="s">
        <v>16</v>
      </c>
      <c r="D32" s="122"/>
      <c r="E32" s="122"/>
      <c r="F32" s="122"/>
      <c r="G32" s="103" t="s">
        <v>72</v>
      </c>
      <c r="H32" s="104"/>
      <c r="I32" s="104"/>
      <c r="J32" s="104"/>
      <c r="K32" s="104"/>
      <c r="L32" s="104"/>
      <c r="M32" s="105"/>
      <c r="O32" s="52"/>
      <c r="P32" s="52"/>
      <c r="Q32" s="52"/>
      <c r="R32" s="52"/>
      <c r="S32" s="52"/>
    </row>
    <row r="33" spans="2:19" ht="33" customHeight="1" x14ac:dyDescent="0.25">
      <c r="B33" s="121"/>
      <c r="C33" s="109" t="s">
        <v>17</v>
      </c>
      <c r="D33" s="109"/>
      <c r="E33" s="109"/>
      <c r="F33" s="109"/>
      <c r="G33" s="103" t="s">
        <v>72</v>
      </c>
      <c r="H33" s="104"/>
      <c r="I33" s="104"/>
      <c r="J33" s="104"/>
      <c r="K33" s="104"/>
      <c r="L33" s="104"/>
      <c r="M33" s="105"/>
      <c r="O33" s="52"/>
      <c r="P33" s="52"/>
      <c r="Q33" s="52"/>
      <c r="R33" s="52"/>
      <c r="S33" s="52"/>
    </row>
    <row r="34" spans="2:19" ht="28.5" customHeight="1" x14ac:dyDescent="0.25">
      <c r="B34" s="19" t="s">
        <v>57</v>
      </c>
      <c r="C34" s="109" t="s">
        <v>7</v>
      </c>
      <c r="D34" s="109"/>
      <c r="E34" s="109"/>
      <c r="F34" s="109"/>
      <c r="G34" s="103" t="s">
        <v>72</v>
      </c>
      <c r="H34" s="104"/>
      <c r="I34" s="104"/>
      <c r="J34" s="104"/>
      <c r="K34" s="104"/>
      <c r="L34" s="104"/>
      <c r="M34" s="105"/>
      <c r="O34" s="52"/>
      <c r="P34" s="52"/>
      <c r="Q34" s="52"/>
      <c r="R34" s="52"/>
      <c r="S34" s="52"/>
    </row>
    <row r="35" spans="2:19" s="20" customFormat="1" ht="28.5" customHeight="1" x14ac:dyDescent="0.25">
      <c r="B35" s="110" t="s">
        <v>18</v>
      </c>
      <c r="C35" s="111"/>
      <c r="D35" s="111"/>
      <c r="E35" s="111"/>
      <c r="F35" s="111"/>
      <c r="G35" s="111"/>
      <c r="H35" s="111"/>
      <c r="I35" s="111"/>
      <c r="J35" s="111"/>
      <c r="K35" s="111"/>
      <c r="L35" s="111"/>
      <c r="M35" s="112"/>
      <c r="N35" s="55"/>
      <c r="O35" s="53"/>
      <c r="P35" s="53"/>
      <c r="Q35" s="53"/>
      <c r="R35" s="53"/>
      <c r="S35" s="53"/>
    </row>
    <row r="36" spans="2:19" s="20" customFormat="1" ht="24.75" customHeight="1" x14ac:dyDescent="0.25">
      <c r="B36" s="21" t="s">
        <v>19</v>
      </c>
      <c r="C36" s="113" t="s">
        <v>20</v>
      </c>
      <c r="D36" s="113"/>
      <c r="E36" s="113"/>
      <c r="F36" s="113"/>
      <c r="G36" s="113"/>
      <c r="H36" s="113"/>
      <c r="I36" s="113"/>
      <c r="J36" s="113"/>
      <c r="K36" s="113"/>
      <c r="L36" s="113"/>
      <c r="M36" s="114"/>
      <c r="N36" s="55"/>
    </row>
    <row r="37" spans="2:19" ht="29.25" customHeight="1" x14ac:dyDescent="0.25">
      <c r="B37" s="22" t="s">
        <v>21</v>
      </c>
      <c r="C37" s="115" t="s">
        <v>64</v>
      </c>
      <c r="D37" s="115"/>
      <c r="E37" s="115"/>
      <c r="F37" s="115"/>
      <c r="G37" s="115"/>
      <c r="H37" s="115"/>
      <c r="I37" s="115"/>
      <c r="J37" s="115"/>
      <c r="K37" s="115"/>
      <c r="L37" s="115"/>
      <c r="M37" s="116"/>
    </row>
    <row r="38" spans="2:19" ht="29.25" customHeight="1" x14ac:dyDescent="0.25">
      <c r="B38" s="23" t="s">
        <v>22</v>
      </c>
      <c r="C38" s="83" t="s">
        <v>72</v>
      </c>
      <c r="D38" s="84"/>
      <c r="E38" s="84"/>
      <c r="F38" s="84"/>
      <c r="G38" s="84"/>
      <c r="H38" s="84"/>
      <c r="I38" s="84"/>
      <c r="J38" s="84"/>
      <c r="K38" s="84"/>
      <c r="L38" s="84"/>
      <c r="M38" s="85"/>
    </row>
    <row r="39" spans="2:19" ht="29.25" customHeight="1" x14ac:dyDescent="0.25">
      <c r="B39" s="23" t="s">
        <v>42</v>
      </c>
      <c r="C39" s="83" t="s">
        <v>95</v>
      </c>
      <c r="D39" s="84"/>
      <c r="E39" s="84"/>
      <c r="F39" s="84"/>
      <c r="G39" s="84"/>
      <c r="H39" s="84"/>
      <c r="I39" s="84"/>
      <c r="J39" s="84"/>
      <c r="K39" s="84"/>
      <c r="L39" s="84"/>
      <c r="M39" s="85"/>
      <c r="N39" s="80"/>
      <c r="O39" s="81"/>
      <c r="P39" s="81"/>
    </row>
    <row r="40" spans="2:19" ht="33" customHeight="1" x14ac:dyDescent="0.25">
      <c r="B40" s="24" t="s">
        <v>23</v>
      </c>
      <c r="C40" s="91" t="s">
        <v>65</v>
      </c>
      <c r="D40" s="91"/>
      <c r="E40" s="91"/>
      <c r="F40" s="91"/>
      <c r="G40" s="91"/>
      <c r="H40" s="91"/>
      <c r="I40" s="91"/>
      <c r="J40" s="91"/>
      <c r="K40" s="91"/>
      <c r="L40" s="91"/>
      <c r="M40" s="92"/>
    </row>
    <row r="41" spans="2:19" ht="32.25" customHeight="1" x14ac:dyDescent="0.25">
      <c r="B41" s="24" t="s">
        <v>24</v>
      </c>
      <c r="C41" s="93" t="s">
        <v>88</v>
      </c>
      <c r="D41" s="94"/>
      <c r="E41" s="94"/>
      <c r="F41" s="94"/>
      <c r="G41" s="94"/>
      <c r="H41" s="94"/>
      <c r="I41" s="94"/>
      <c r="J41" s="94"/>
      <c r="K41" s="94"/>
      <c r="L41" s="94"/>
      <c r="M41" s="95"/>
      <c r="N41" s="56"/>
    </row>
    <row r="42" spans="2:19" ht="48.75" customHeight="1" x14ac:dyDescent="0.25">
      <c r="B42" s="24" t="s">
        <v>25</v>
      </c>
      <c r="C42" s="59" t="s">
        <v>94</v>
      </c>
      <c r="D42" s="47"/>
      <c r="E42" s="47"/>
      <c r="F42" s="47"/>
      <c r="G42" s="47"/>
      <c r="H42" s="47"/>
      <c r="I42" s="47"/>
      <c r="J42" s="47"/>
      <c r="K42" s="47"/>
      <c r="L42" s="47"/>
      <c r="M42" s="48"/>
    </row>
    <row r="43" spans="2:19" ht="26.25" customHeight="1" x14ac:dyDescent="0.25">
      <c r="B43" s="25" t="s">
        <v>26</v>
      </c>
      <c r="C43" s="91" t="s">
        <v>66</v>
      </c>
      <c r="D43" s="91"/>
      <c r="E43" s="91"/>
      <c r="F43" s="91"/>
      <c r="G43" s="91"/>
      <c r="H43" s="91"/>
      <c r="I43" s="91"/>
      <c r="J43" s="91"/>
      <c r="K43" s="91"/>
      <c r="L43" s="91"/>
      <c r="M43" s="92"/>
    </row>
    <row r="44" spans="2:19" ht="26.25" customHeight="1" x14ac:dyDescent="0.25">
      <c r="B44" s="25" t="s">
        <v>27</v>
      </c>
      <c r="C44" s="93" t="s">
        <v>93</v>
      </c>
      <c r="D44" s="94"/>
      <c r="E44" s="94"/>
      <c r="F44" s="94"/>
      <c r="G44" s="94"/>
      <c r="H44" s="94"/>
      <c r="I44" s="94"/>
      <c r="J44" s="94"/>
      <c r="K44" s="94"/>
      <c r="L44" s="94"/>
      <c r="M44" s="95"/>
      <c r="N44" s="64" t="s">
        <v>100</v>
      </c>
    </row>
    <row r="45" spans="2:19" ht="30" customHeight="1" x14ac:dyDescent="0.25">
      <c r="B45" s="51" t="s">
        <v>28</v>
      </c>
      <c r="C45" s="93" t="s">
        <v>103</v>
      </c>
      <c r="D45" s="94"/>
      <c r="E45" s="94"/>
      <c r="F45" s="94"/>
      <c r="G45" s="94"/>
      <c r="H45" s="94"/>
      <c r="I45" s="94"/>
      <c r="J45" s="94"/>
      <c r="K45" s="94"/>
      <c r="L45" s="94"/>
      <c r="M45" s="95"/>
      <c r="N45" s="64" t="s">
        <v>101</v>
      </c>
    </row>
    <row r="46" spans="2:19" ht="26.25" customHeight="1" x14ac:dyDescent="0.25">
      <c r="B46" s="25" t="s">
        <v>29</v>
      </c>
      <c r="C46" s="83" t="s">
        <v>72</v>
      </c>
      <c r="D46" s="84"/>
      <c r="E46" s="84"/>
      <c r="F46" s="84"/>
      <c r="G46" s="84"/>
      <c r="H46" s="84"/>
      <c r="I46" s="84"/>
      <c r="J46" s="84"/>
      <c r="K46" s="84"/>
      <c r="L46" s="84"/>
      <c r="M46" s="85"/>
    </row>
    <row r="47" spans="2:19" ht="33" customHeight="1" x14ac:dyDescent="0.25">
      <c r="B47" s="25" t="s">
        <v>30</v>
      </c>
      <c r="C47" s="83" t="s">
        <v>72</v>
      </c>
      <c r="D47" s="84"/>
      <c r="E47" s="84"/>
      <c r="F47" s="84"/>
      <c r="G47" s="84"/>
      <c r="H47" s="84"/>
      <c r="I47" s="84"/>
      <c r="J47" s="84"/>
      <c r="K47" s="84"/>
      <c r="L47" s="84"/>
      <c r="M47" s="85"/>
    </row>
    <row r="48" spans="2:19" ht="33" customHeight="1" x14ac:dyDescent="0.25">
      <c r="B48" s="25" t="s">
        <v>31</v>
      </c>
      <c r="C48" s="83" t="s">
        <v>72</v>
      </c>
      <c r="D48" s="84"/>
      <c r="E48" s="84"/>
      <c r="F48" s="84"/>
      <c r="G48" s="84"/>
      <c r="H48" s="84"/>
      <c r="I48" s="84"/>
      <c r="J48" s="84"/>
      <c r="K48" s="84"/>
      <c r="L48" s="84"/>
      <c r="M48" s="85"/>
    </row>
    <row r="49" spans="2:17" ht="27" customHeight="1" x14ac:dyDescent="0.25">
      <c r="B49" s="25" t="s">
        <v>32</v>
      </c>
      <c r="C49" s="86" t="s">
        <v>99</v>
      </c>
      <c r="D49" s="86"/>
      <c r="E49" s="86"/>
      <c r="F49" s="86"/>
      <c r="G49" s="86"/>
      <c r="H49" s="86"/>
      <c r="I49" s="86"/>
      <c r="J49" s="86"/>
      <c r="K49" s="86"/>
      <c r="L49" s="86"/>
      <c r="M49" s="87"/>
    </row>
    <row r="50" spans="2:17" ht="42.75" customHeight="1" x14ac:dyDescent="0.25">
      <c r="B50" s="25" t="s">
        <v>53</v>
      </c>
      <c r="C50" s="88" t="s">
        <v>98</v>
      </c>
      <c r="D50" s="89"/>
      <c r="E50" s="89"/>
      <c r="F50" s="89"/>
      <c r="G50" s="89"/>
      <c r="H50" s="89"/>
      <c r="I50" s="89"/>
      <c r="J50" s="89"/>
      <c r="K50" s="89"/>
      <c r="L50" s="89"/>
      <c r="M50" s="90"/>
    </row>
    <row r="51" spans="2:17" ht="24" customHeight="1" x14ac:dyDescent="0.25">
      <c r="B51" s="25" t="s">
        <v>34</v>
      </c>
      <c r="C51" s="91" t="s">
        <v>67</v>
      </c>
      <c r="D51" s="91"/>
      <c r="E51" s="91"/>
      <c r="F51" s="91"/>
      <c r="G51" s="91"/>
      <c r="H51" s="91"/>
      <c r="I51" s="91"/>
      <c r="J51" s="91"/>
      <c r="K51" s="91"/>
      <c r="L51" s="91"/>
      <c r="M51" s="92"/>
      <c r="N51" s="58"/>
      <c r="Q51" s="60"/>
    </row>
    <row r="52" spans="2:17" ht="27" customHeight="1" x14ac:dyDescent="0.25">
      <c r="B52" s="25" t="s">
        <v>35</v>
      </c>
      <c r="C52" s="91" t="s">
        <v>96</v>
      </c>
      <c r="D52" s="91"/>
      <c r="E52" s="91"/>
      <c r="F52" s="91"/>
      <c r="G52" s="91"/>
      <c r="H52" s="91"/>
      <c r="I52" s="91"/>
      <c r="J52" s="91"/>
      <c r="K52" s="91"/>
      <c r="L52" s="91"/>
      <c r="M52" s="92"/>
    </row>
    <row r="53" spans="2:17" ht="27" customHeight="1" x14ac:dyDescent="0.25">
      <c r="B53" s="26" t="s">
        <v>36</v>
      </c>
      <c r="C53" s="93" t="s">
        <v>92</v>
      </c>
      <c r="D53" s="94"/>
      <c r="E53" s="94"/>
      <c r="F53" s="94"/>
      <c r="G53" s="94"/>
      <c r="H53" s="94"/>
      <c r="I53" s="94"/>
      <c r="J53" s="94"/>
      <c r="K53" s="94"/>
      <c r="L53" s="94"/>
      <c r="M53" s="95"/>
    </row>
    <row r="54" spans="2:17" ht="48" customHeight="1" thickBot="1" x14ac:dyDescent="0.3">
      <c r="B54" s="27" t="s">
        <v>37</v>
      </c>
      <c r="C54" s="96" t="s">
        <v>102</v>
      </c>
      <c r="D54" s="97"/>
      <c r="E54" s="97"/>
      <c r="F54" s="97"/>
      <c r="G54" s="98"/>
      <c r="H54" s="99" t="s">
        <v>38</v>
      </c>
      <c r="I54" s="99"/>
      <c r="J54" s="99"/>
      <c r="K54" s="100"/>
      <c r="L54" s="101"/>
      <c r="M54" s="102"/>
    </row>
    <row r="55" spans="2:17" ht="9" customHeight="1" x14ac:dyDescent="0.25"/>
    <row r="56" spans="2:17" ht="15.75" x14ac:dyDescent="0.25">
      <c r="B56" s="82" t="s">
        <v>39</v>
      </c>
      <c r="C56" s="82"/>
      <c r="D56" s="82"/>
      <c r="E56" s="82"/>
      <c r="F56" s="82"/>
      <c r="G56" s="82"/>
      <c r="H56" s="82"/>
      <c r="I56" s="82"/>
      <c r="J56" s="82"/>
      <c r="K56" s="82"/>
      <c r="L56" s="82"/>
      <c r="M56" s="82"/>
    </row>
  </sheetData>
  <mergeCells count="61">
    <mergeCell ref="G24:M24"/>
    <mergeCell ref="C25:F25"/>
    <mergeCell ref="G25:M25"/>
    <mergeCell ref="C26:F26"/>
    <mergeCell ref="G26:M26"/>
    <mergeCell ref="C27:F27"/>
    <mergeCell ref="B2:M10"/>
    <mergeCell ref="B12:M12"/>
    <mergeCell ref="B14:C15"/>
    <mergeCell ref="F14:H15"/>
    <mergeCell ref="K14:L15"/>
    <mergeCell ref="G16:H16"/>
    <mergeCell ref="K16:L18"/>
    <mergeCell ref="G17:H17"/>
    <mergeCell ref="G18:H18"/>
    <mergeCell ref="B21:M22"/>
    <mergeCell ref="G19:H19"/>
    <mergeCell ref="B23:B26"/>
    <mergeCell ref="C23:F23"/>
    <mergeCell ref="G23:M23"/>
    <mergeCell ref="C24:F24"/>
    <mergeCell ref="C39:M39"/>
    <mergeCell ref="B27:B30"/>
    <mergeCell ref="C40:M40"/>
    <mergeCell ref="C41:M41"/>
    <mergeCell ref="B31:B33"/>
    <mergeCell ref="C31:F31"/>
    <mergeCell ref="G31:M31"/>
    <mergeCell ref="C32:F32"/>
    <mergeCell ref="G32:M32"/>
    <mergeCell ref="C33:F33"/>
    <mergeCell ref="G33:M33"/>
    <mergeCell ref="G27:M27"/>
    <mergeCell ref="C28:F28"/>
    <mergeCell ref="G28:M28"/>
    <mergeCell ref="C29:F29"/>
    <mergeCell ref="G29:M29"/>
    <mergeCell ref="C38:M38"/>
    <mergeCell ref="G30:M30"/>
    <mergeCell ref="C30:F30"/>
    <mergeCell ref="C34:F34"/>
    <mergeCell ref="G34:M34"/>
    <mergeCell ref="B35:M35"/>
    <mergeCell ref="C36:M36"/>
    <mergeCell ref="C37:M37"/>
    <mergeCell ref="N39:P39"/>
    <mergeCell ref="B56:M56"/>
    <mergeCell ref="C46:M46"/>
    <mergeCell ref="C47:M47"/>
    <mergeCell ref="C48:M48"/>
    <mergeCell ref="C49:M49"/>
    <mergeCell ref="C50:M50"/>
    <mergeCell ref="C51:M51"/>
    <mergeCell ref="C52:M52"/>
    <mergeCell ref="C53:M53"/>
    <mergeCell ref="C54:G54"/>
    <mergeCell ref="H54:J54"/>
    <mergeCell ref="K54:M54"/>
    <mergeCell ref="C43:M43"/>
    <mergeCell ref="C44:M44"/>
    <mergeCell ref="C45:M45"/>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N48"/>
  <sheetViews>
    <sheetView showGridLines="0" tabSelected="1" zoomScaleNormal="100" workbookViewId="0">
      <selection activeCell="E35" sqref="E35:E36"/>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22" customWidth="1"/>
    <col min="6" max="6" width="12.28515625" customWidth="1"/>
    <col min="7" max="7" width="9.42578125" customWidth="1"/>
    <col min="8" max="8" width="12.42578125" customWidth="1"/>
    <col min="9" max="9" width="48.42578125" customWidth="1"/>
    <col min="10" max="10" width="20.7109375" customWidth="1"/>
    <col min="11" max="12" width="12.5703125" customWidth="1"/>
    <col min="13" max="13" width="6.42578125" customWidth="1"/>
    <col min="14" max="253" width="11.42578125" customWidth="1"/>
    <col min="254" max="254" width="18.140625" customWidth="1"/>
    <col min="255" max="255" width="13.7109375" customWidth="1"/>
  </cols>
  <sheetData>
    <row r="3" spans="2:14" x14ac:dyDescent="0.25">
      <c r="B3" s="10"/>
      <c r="C3" s="10"/>
      <c r="D3" s="10"/>
      <c r="E3" s="29"/>
      <c r="F3" s="29"/>
      <c r="G3" s="29"/>
      <c r="H3" s="29"/>
      <c r="I3" s="29"/>
      <c r="J3" s="1"/>
    </row>
    <row r="4" spans="2:14" x14ac:dyDescent="0.25">
      <c r="B4" s="10"/>
      <c r="C4" s="10"/>
      <c r="D4" s="10"/>
      <c r="E4" s="29"/>
      <c r="F4" s="29"/>
      <c r="G4" s="29"/>
      <c r="H4" s="29"/>
      <c r="I4" s="29"/>
      <c r="J4" s="1"/>
    </row>
    <row r="5" spans="2:14" x14ac:dyDescent="0.25">
      <c r="B5" s="10"/>
      <c r="C5" s="10"/>
      <c r="D5" s="10"/>
      <c r="E5" s="29"/>
      <c r="F5" s="29"/>
      <c r="G5" s="29"/>
      <c r="H5" s="29"/>
      <c r="I5" s="29"/>
      <c r="J5" s="1"/>
    </row>
    <row r="6" spans="2:14" ht="18" customHeight="1" x14ac:dyDescent="0.25">
      <c r="B6" s="10"/>
      <c r="C6" s="10"/>
      <c r="D6" s="10"/>
      <c r="E6" s="29"/>
      <c r="F6" s="29"/>
      <c r="G6" s="29"/>
      <c r="H6" s="29"/>
      <c r="I6" s="29"/>
      <c r="J6" s="1"/>
      <c r="L6" s="154" t="s">
        <v>58</v>
      </c>
      <c r="M6" s="154"/>
      <c r="N6" s="154"/>
    </row>
    <row r="7" spans="2:14" x14ac:dyDescent="0.25">
      <c r="B7" s="10"/>
      <c r="C7" s="10"/>
      <c r="D7" s="10"/>
      <c r="E7" s="29"/>
      <c r="F7" s="29"/>
      <c r="G7" s="29"/>
      <c r="H7" s="29"/>
      <c r="I7" s="29"/>
      <c r="J7" s="1"/>
      <c r="L7" s="39" t="s">
        <v>73</v>
      </c>
      <c r="M7" s="49" t="s">
        <v>60</v>
      </c>
      <c r="N7" s="50">
        <v>0.9</v>
      </c>
    </row>
    <row r="8" spans="2:14" x14ac:dyDescent="0.25">
      <c r="B8" s="29"/>
      <c r="C8" s="29"/>
      <c r="D8" s="29"/>
      <c r="E8" s="29"/>
      <c r="F8" s="29"/>
      <c r="G8" s="29"/>
      <c r="H8" s="29"/>
      <c r="I8" s="29"/>
      <c r="J8" s="1"/>
      <c r="L8" s="38" t="s">
        <v>74</v>
      </c>
      <c r="M8" s="49" t="s">
        <v>61</v>
      </c>
      <c r="N8" s="20" t="s">
        <v>59</v>
      </c>
    </row>
    <row r="9" spans="2:14" ht="18.75" customHeight="1" x14ac:dyDescent="0.25">
      <c r="B9" s="29"/>
      <c r="C9" s="29"/>
      <c r="D9" s="29"/>
      <c r="E9" s="29"/>
      <c r="F9" s="29"/>
      <c r="G9" s="29"/>
      <c r="H9" s="29"/>
      <c r="I9" s="29"/>
      <c r="J9" s="1"/>
      <c r="K9" s="30"/>
      <c r="L9" s="40" t="s">
        <v>75</v>
      </c>
      <c r="M9" s="49" t="s">
        <v>62</v>
      </c>
      <c r="N9" s="50">
        <v>0.7</v>
      </c>
    </row>
    <row r="10" spans="2:14" ht="24" customHeight="1" x14ac:dyDescent="0.25">
      <c r="B10" s="159" t="s">
        <v>21</v>
      </c>
      <c r="C10" s="159"/>
      <c r="D10" s="159"/>
      <c r="E10" s="160" t="str">
        <f>'Ficha Técnica Formulación 1'!C37</f>
        <v>Personas intervenidas por las herramientas de empleabilidad</v>
      </c>
      <c r="F10" s="161"/>
      <c r="G10" s="161"/>
      <c r="H10" s="161"/>
      <c r="I10" s="161"/>
      <c r="J10" s="162"/>
      <c r="K10" s="31"/>
    </row>
    <row r="11" spans="2:14" ht="10.5" customHeight="1" x14ac:dyDescent="0.25">
      <c r="K11" s="30"/>
    </row>
    <row r="12" spans="2:14" ht="63.75" customHeight="1" x14ac:dyDescent="0.25">
      <c r="B12" s="45" t="s">
        <v>46</v>
      </c>
      <c r="C12" s="45" t="s">
        <v>33</v>
      </c>
      <c r="D12" s="45" t="s">
        <v>50</v>
      </c>
      <c r="E12" s="46" t="s">
        <v>103</v>
      </c>
      <c r="F12" s="46" t="s">
        <v>51</v>
      </c>
      <c r="G12" s="158" t="s">
        <v>48</v>
      </c>
      <c r="H12" s="158"/>
      <c r="I12" s="46" t="s">
        <v>47</v>
      </c>
      <c r="J12" s="46" t="s">
        <v>52</v>
      </c>
      <c r="K12" s="30"/>
    </row>
    <row r="13" spans="2:14" x14ac:dyDescent="0.25">
      <c r="B13" s="155">
        <v>2018</v>
      </c>
      <c r="C13" s="41" t="s">
        <v>76</v>
      </c>
      <c r="D13" s="61">
        <v>0</v>
      </c>
      <c r="E13" s="44">
        <v>0</v>
      </c>
      <c r="F13" s="63"/>
      <c r="G13" s="42" t="str">
        <f t="shared" ref="G13:G26" si="0">IF(F13="","",F13/D13)</f>
        <v/>
      </c>
      <c r="H13" s="43" t="str">
        <f>IF(G13&lt;$N$9,"Critico",IF(G13&lt;$N$7,"Medio",IF(G13="","","Satisfactorio")))</f>
        <v/>
      </c>
      <c r="I13" s="43"/>
      <c r="J13" s="43"/>
      <c r="K13" s="30"/>
    </row>
    <row r="14" spans="2:14" x14ac:dyDescent="0.25">
      <c r="B14" s="156"/>
      <c r="C14" s="57" t="s">
        <v>77</v>
      </c>
      <c r="D14" s="62">
        <v>100</v>
      </c>
      <c r="E14" s="35">
        <v>513</v>
      </c>
      <c r="F14" s="63">
        <f t="shared" ref="F14:F26" si="1">IF(E14="","",E14)</f>
        <v>513</v>
      </c>
      <c r="G14" s="37">
        <f t="shared" si="0"/>
        <v>5.13</v>
      </c>
      <c r="H14" s="43" t="str">
        <f t="shared" ref="H14:H24" si="2">IF(G14&lt;$N$9,"Critico",IF(G14&lt;$N$7,"Medio",IF(G14="","","Satisfactorio")))</f>
        <v>Satisfactorio</v>
      </c>
      <c r="I14" s="36"/>
      <c r="J14" s="36"/>
      <c r="K14" s="30"/>
    </row>
    <row r="15" spans="2:14" x14ac:dyDescent="0.25">
      <c r="B15" s="156"/>
      <c r="C15" s="41" t="s">
        <v>78</v>
      </c>
      <c r="D15" s="62">
        <v>100</v>
      </c>
      <c r="E15" s="35">
        <v>934</v>
      </c>
      <c r="F15" s="63">
        <f t="shared" si="1"/>
        <v>934</v>
      </c>
      <c r="G15" s="37">
        <f t="shared" si="0"/>
        <v>9.34</v>
      </c>
      <c r="H15" s="43" t="str">
        <f t="shared" si="2"/>
        <v>Satisfactorio</v>
      </c>
      <c r="I15" s="36"/>
      <c r="J15" s="36"/>
      <c r="K15" s="30"/>
    </row>
    <row r="16" spans="2:14" x14ac:dyDescent="0.25">
      <c r="B16" s="156"/>
      <c r="C16" s="57" t="s">
        <v>79</v>
      </c>
      <c r="D16" s="62">
        <v>100</v>
      </c>
      <c r="E16" s="35">
        <v>841</v>
      </c>
      <c r="F16" s="63">
        <f t="shared" si="1"/>
        <v>841</v>
      </c>
      <c r="G16" s="37">
        <f t="shared" si="0"/>
        <v>8.41</v>
      </c>
      <c r="H16" s="43" t="str">
        <f t="shared" si="2"/>
        <v>Satisfactorio</v>
      </c>
      <c r="I16" s="36"/>
      <c r="J16" s="36"/>
      <c r="K16" s="30"/>
    </row>
    <row r="17" spans="2:12" x14ac:dyDescent="0.25">
      <c r="B17" s="156"/>
      <c r="C17" s="41" t="s">
        <v>80</v>
      </c>
      <c r="D17" s="62">
        <v>200</v>
      </c>
      <c r="E17" s="35">
        <v>850</v>
      </c>
      <c r="F17" s="63">
        <f t="shared" si="1"/>
        <v>850</v>
      </c>
      <c r="G17" s="37">
        <f t="shared" si="0"/>
        <v>4.25</v>
      </c>
      <c r="H17" s="43" t="str">
        <f t="shared" si="2"/>
        <v>Satisfactorio</v>
      </c>
      <c r="I17" s="36"/>
      <c r="J17" s="36"/>
      <c r="K17" s="30"/>
    </row>
    <row r="18" spans="2:12" x14ac:dyDescent="0.25">
      <c r="B18" s="156"/>
      <c r="C18" s="57" t="s">
        <v>81</v>
      </c>
      <c r="D18" s="62">
        <v>200</v>
      </c>
      <c r="E18" s="35">
        <v>857</v>
      </c>
      <c r="F18" s="63">
        <f t="shared" si="1"/>
        <v>857</v>
      </c>
      <c r="G18" s="37">
        <f t="shared" si="0"/>
        <v>4.2850000000000001</v>
      </c>
      <c r="H18" s="43" t="str">
        <f t="shared" si="2"/>
        <v>Satisfactorio</v>
      </c>
      <c r="I18" s="36"/>
      <c r="J18" s="36"/>
      <c r="K18" s="30"/>
    </row>
    <row r="19" spans="2:12" ht="28.5" x14ac:dyDescent="0.25">
      <c r="B19" s="156"/>
      <c r="C19" s="41" t="s">
        <v>82</v>
      </c>
      <c r="D19" s="62">
        <v>200</v>
      </c>
      <c r="E19" s="35">
        <v>568</v>
      </c>
      <c r="F19" s="63">
        <f t="shared" si="1"/>
        <v>568</v>
      </c>
      <c r="G19" s="37">
        <f t="shared" si="0"/>
        <v>2.84</v>
      </c>
      <c r="H19" s="43" t="str">
        <f>IF(G19&lt;$N$9,"Critico",IF(G19&lt;$N$7,"Medio",IF(G19="","","Satisfactorio")))</f>
        <v>Satisfactorio</v>
      </c>
      <c r="I19" s="70" t="s">
        <v>104</v>
      </c>
      <c r="J19" s="36"/>
      <c r="K19" s="30"/>
    </row>
    <row r="20" spans="2:12" x14ac:dyDescent="0.25">
      <c r="B20" s="156"/>
      <c r="C20" s="57" t="s">
        <v>83</v>
      </c>
      <c r="D20" s="62">
        <v>200</v>
      </c>
      <c r="E20" s="35">
        <v>0</v>
      </c>
      <c r="F20" s="63">
        <f t="shared" si="1"/>
        <v>0</v>
      </c>
      <c r="G20" s="37">
        <f t="shared" si="0"/>
        <v>0</v>
      </c>
      <c r="H20" s="43" t="str">
        <f t="shared" si="2"/>
        <v>Critico</v>
      </c>
      <c r="I20" s="36"/>
      <c r="J20" s="36"/>
      <c r="K20" s="30"/>
    </row>
    <row r="21" spans="2:12" x14ac:dyDescent="0.25">
      <c r="B21" s="156"/>
      <c r="C21" s="41" t="s">
        <v>84</v>
      </c>
      <c r="D21" s="62">
        <v>300</v>
      </c>
      <c r="E21" s="35">
        <v>0</v>
      </c>
      <c r="F21" s="63">
        <f t="shared" si="1"/>
        <v>0</v>
      </c>
      <c r="G21" s="37">
        <f t="shared" si="0"/>
        <v>0</v>
      </c>
      <c r="H21" s="43" t="str">
        <f t="shared" si="2"/>
        <v>Critico</v>
      </c>
      <c r="I21" s="36"/>
      <c r="J21" s="36"/>
      <c r="K21" s="30"/>
    </row>
    <row r="22" spans="2:12" x14ac:dyDescent="0.25">
      <c r="B22" s="156"/>
      <c r="C22" s="57" t="s">
        <v>85</v>
      </c>
      <c r="D22" s="62">
        <v>300</v>
      </c>
      <c r="E22" s="35">
        <v>75</v>
      </c>
      <c r="F22" s="63">
        <f t="shared" si="1"/>
        <v>75</v>
      </c>
      <c r="G22" s="37">
        <f t="shared" si="0"/>
        <v>0.25</v>
      </c>
      <c r="H22" s="43" t="str">
        <f t="shared" si="2"/>
        <v>Critico</v>
      </c>
      <c r="I22" s="36"/>
      <c r="J22" s="36"/>
      <c r="K22" s="30"/>
    </row>
    <row r="23" spans="2:12" x14ac:dyDescent="0.25">
      <c r="B23" s="156"/>
      <c r="C23" s="41" t="s">
        <v>86</v>
      </c>
      <c r="D23" s="62">
        <v>300</v>
      </c>
      <c r="E23" s="35">
        <f>954+236</f>
        <v>1190</v>
      </c>
      <c r="F23" s="63">
        <f t="shared" si="1"/>
        <v>1190</v>
      </c>
      <c r="G23" s="37">
        <f t="shared" si="0"/>
        <v>3.9666666666666668</v>
      </c>
      <c r="H23" s="43" t="str">
        <f t="shared" si="2"/>
        <v>Satisfactorio</v>
      </c>
      <c r="I23" s="36"/>
      <c r="J23" s="36"/>
      <c r="K23" s="30"/>
    </row>
    <row r="24" spans="2:12" x14ac:dyDescent="0.25">
      <c r="B24" s="157"/>
      <c r="C24" s="57" t="s">
        <v>87</v>
      </c>
      <c r="D24" s="62">
        <v>0</v>
      </c>
      <c r="E24" s="35"/>
      <c r="F24" s="63" t="str">
        <f t="shared" si="1"/>
        <v/>
      </c>
      <c r="G24" s="37" t="str">
        <f t="shared" si="0"/>
        <v/>
      </c>
      <c r="H24" s="43" t="str">
        <f t="shared" si="2"/>
        <v/>
      </c>
      <c r="I24" s="36"/>
      <c r="J24" s="36"/>
      <c r="K24" s="30"/>
    </row>
    <row r="25" spans="2:12" x14ac:dyDescent="0.25">
      <c r="C25" s="57" t="s">
        <v>105</v>
      </c>
      <c r="D25" s="62">
        <f>SUM(D13:D24)</f>
        <v>2000</v>
      </c>
      <c r="E25" s="35">
        <f t="shared" ref="E25" si="3">SUM(E13:E24)</f>
        <v>5828</v>
      </c>
      <c r="F25" s="66">
        <f t="shared" si="1"/>
        <v>5828</v>
      </c>
      <c r="G25" s="37">
        <f t="shared" si="0"/>
        <v>2.9140000000000001</v>
      </c>
      <c r="H25" s="32"/>
      <c r="I25" s="32"/>
      <c r="J25" s="32"/>
      <c r="K25" s="30"/>
    </row>
    <row r="26" spans="2:12" ht="57" x14ac:dyDescent="0.25">
      <c r="B26" s="155">
        <v>2019</v>
      </c>
      <c r="C26" s="41" t="s">
        <v>76</v>
      </c>
      <c r="D26" s="61">
        <v>0</v>
      </c>
      <c r="E26" s="44">
        <v>0</v>
      </c>
      <c r="F26" s="67">
        <f t="shared" si="1"/>
        <v>0</v>
      </c>
      <c r="G26" s="37" t="e">
        <f t="shared" si="0"/>
        <v>#DIV/0!</v>
      </c>
      <c r="H26" s="68"/>
      <c r="I26" s="77" t="s">
        <v>106</v>
      </c>
      <c r="J26" s="70"/>
      <c r="K26" s="70"/>
      <c r="L26" s="70"/>
    </row>
    <row r="27" spans="2:12" x14ac:dyDescent="0.25">
      <c r="B27" s="156"/>
      <c r="C27" s="57" t="s">
        <v>77</v>
      </c>
      <c r="D27" s="62">
        <v>100</v>
      </c>
      <c r="E27" s="35">
        <v>0</v>
      </c>
      <c r="F27" s="67">
        <f t="shared" ref="F27:F39" si="4">IF(E27="","",E27)</f>
        <v>0</v>
      </c>
      <c r="G27" s="37">
        <f t="shared" ref="G27:G39" si="5">IF(F27="","",F27/D27)</f>
        <v>0</v>
      </c>
      <c r="H27" s="43" t="str">
        <f t="shared" ref="H27:H31" si="6">IF(G27&lt;$N$9,"Critico",IF(G27&lt;$N$7,"Medio",IF(G27="","","Satisfactorio")))</f>
        <v>Critico</v>
      </c>
      <c r="I27" s="70"/>
      <c r="J27" s="70"/>
      <c r="K27" s="70"/>
      <c r="L27" s="70"/>
    </row>
    <row r="28" spans="2:12" x14ac:dyDescent="0.25">
      <c r="B28" s="156"/>
      <c r="C28" s="41" t="s">
        <v>78</v>
      </c>
      <c r="D28" s="62">
        <v>100</v>
      </c>
      <c r="E28" s="35">
        <v>0</v>
      </c>
      <c r="F28" s="67">
        <f t="shared" si="4"/>
        <v>0</v>
      </c>
      <c r="G28" s="37">
        <f t="shared" si="5"/>
        <v>0</v>
      </c>
      <c r="H28" s="43" t="str">
        <f t="shared" si="6"/>
        <v>Critico</v>
      </c>
      <c r="I28" s="70"/>
      <c r="J28" s="70"/>
      <c r="K28" s="70"/>
      <c r="L28" s="70"/>
    </row>
    <row r="29" spans="2:12" ht="57" x14ac:dyDescent="0.25">
      <c r="B29" s="156"/>
      <c r="C29" s="57" t="s">
        <v>79</v>
      </c>
      <c r="D29" s="62">
        <v>100</v>
      </c>
      <c r="E29" s="71">
        <v>309</v>
      </c>
      <c r="F29" s="72">
        <f t="shared" si="4"/>
        <v>309</v>
      </c>
      <c r="G29" s="73">
        <f t="shared" si="5"/>
        <v>3.09</v>
      </c>
      <c r="H29" s="74" t="str">
        <f t="shared" si="6"/>
        <v>Satisfactorio</v>
      </c>
      <c r="I29" s="78" t="s">
        <v>107</v>
      </c>
      <c r="J29" s="36"/>
      <c r="K29" s="30"/>
    </row>
    <row r="30" spans="2:12" ht="71.25" x14ac:dyDescent="0.25">
      <c r="B30" s="156"/>
      <c r="C30" s="41" t="s">
        <v>80</v>
      </c>
      <c r="D30" s="62">
        <v>200</v>
      </c>
      <c r="E30" s="71">
        <v>1335</v>
      </c>
      <c r="F30" s="72">
        <f t="shared" si="4"/>
        <v>1335</v>
      </c>
      <c r="G30" s="73">
        <f t="shared" si="5"/>
        <v>6.6749999999999998</v>
      </c>
      <c r="H30" s="74" t="str">
        <f t="shared" si="6"/>
        <v>Satisfactorio</v>
      </c>
      <c r="I30" s="76" t="s">
        <v>108</v>
      </c>
      <c r="J30" s="36"/>
      <c r="K30" s="30"/>
    </row>
    <row r="31" spans="2:12" x14ac:dyDescent="0.25">
      <c r="B31" s="156"/>
      <c r="C31" s="57" t="s">
        <v>81</v>
      </c>
      <c r="D31" s="62">
        <v>200</v>
      </c>
      <c r="E31" s="71">
        <v>0</v>
      </c>
      <c r="F31" s="72">
        <f t="shared" si="4"/>
        <v>0</v>
      </c>
      <c r="G31" s="73">
        <f t="shared" si="5"/>
        <v>0</v>
      </c>
      <c r="H31" s="74" t="str">
        <f t="shared" si="6"/>
        <v>Critico</v>
      </c>
      <c r="I31" s="75"/>
      <c r="J31" s="36"/>
      <c r="K31" s="30"/>
    </row>
    <row r="32" spans="2:12" x14ac:dyDescent="0.25">
      <c r="B32" s="156"/>
      <c r="C32" s="41" t="s">
        <v>82</v>
      </c>
      <c r="D32" s="62">
        <v>200</v>
      </c>
      <c r="E32" s="35">
        <v>0</v>
      </c>
      <c r="F32" s="67">
        <f t="shared" si="4"/>
        <v>0</v>
      </c>
      <c r="G32" s="37">
        <f t="shared" si="5"/>
        <v>0</v>
      </c>
      <c r="H32" s="43" t="str">
        <f>IF(G32&lt;$N$9,"Critico",IF(G32&lt;$N$7,"Medio",IF(G32="","","Satisfactorio")))</f>
        <v>Critico</v>
      </c>
      <c r="I32" s="65"/>
      <c r="J32" s="36"/>
      <c r="K32" s="30"/>
    </row>
    <row r="33" spans="2:11" x14ac:dyDescent="0.25">
      <c r="B33" s="156"/>
      <c r="C33" s="57" t="s">
        <v>83</v>
      </c>
      <c r="D33" s="62">
        <v>200</v>
      </c>
      <c r="E33" s="35">
        <v>0</v>
      </c>
      <c r="F33" s="67">
        <f t="shared" si="4"/>
        <v>0</v>
      </c>
      <c r="G33" s="37">
        <f t="shared" si="5"/>
        <v>0</v>
      </c>
      <c r="H33" s="43" t="str">
        <f t="shared" ref="H33:H38" si="7">IF(G33&lt;$N$9,"Critico",IF(G33&lt;$N$7,"Medio",IF(G33="","","Satisfactorio")))</f>
        <v>Critico</v>
      </c>
      <c r="I33" s="36"/>
      <c r="J33" s="36"/>
      <c r="K33" s="30"/>
    </row>
    <row r="34" spans="2:11" x14ac:dyDescent="0.25">
      <c r="B34" s="156"/>
      <c r="C34" s="41" t="s">
        <v>84</v>
      </c>
      <c r="D34" s="62">
        <v>300</v>
      </c>
      <c r="E34" s="35">
        <v>0</v>
      </c>
      <c r="F34" s="67">
        <f t="shared" si="4"/>
        <v>0</v>
      </c>
      <c r="G34" s="37">
        <f t="shared" si="5"/>
        <v>0</v>
      </c>
      <c r="H34" s="43" t="str">
        <f t="shared" si="7"/>
        <v>Critico</v>
      </c>
      <c r="I34" s="36"/>
      <c r="J34" s="36"/>
      <c r="K34" s="30"/>
    </row>
    <row r="35" spans="2:11" ht="114" x14ac:dyDescent="0.25">
      <c r="B35" s="156"/>
      <c r="C35" s="57" t="s">
        <v>85</v>
      </c>
      <c r="D35" s="62">
        <v>300</v>
      </c>
      <c r="E35" s="35">
        <f>389+300</f>
        <v>689</v>
      </c>
      <c r="F35" s="67">
        <f t="shared" si="4"/>
        <v>689</v>
      </c>
      <c r="G35" s="37">
        <f t="shared" si="5"/>
        <v>2.2966666666666669</v>
      </c>
      <c r="H35" s="43" t="str">
        <f t="shared" si="7"/>
        <v>Satisfactorio</v>
      </c>
      <c r="I35" s="69" t="s">
        <v>109</v>
      </c>
      <c r="J35" s="36"/>
      <c r="K35" s="30"/>
    </row>
    <row r="36" spans="2:11" ht="85.5" x14ac:dyDescent="0.25">
      <c r="B36" s="156"/>
      <c r="C36" s="41" t="s">
        <v>86</v>
      </c>
      <c r="D36" s="62">
        <v>300</v>
      </c>
      <c r="E36" s="35">
        <f>775+496</f>
        <v>1271</v>
      </c>
      <c r="F36" s="67">
        <f t="shared" si="4"/>
        <v>1271</v>
      </c>
      <c r="G36" s="37">
        <f t="shared" si="5"/>
        <v>4.2366666666666664</v>
      </c>
      <c r="H36" s="43" t="str">
        <f t="shared" si="7"/>
        <v>Satisfactorio</v>
      </c>
      <c r="I36" s="69" t="s">
        <v>110</v>
      </c>
      <c r="J36" s="36"/>
      <c r="K36" s="30"/>
    </row>
    <row r="37" spans="2:11" x14ac:dyDescent="0.25">
      <c r="B37" s="157"/>
      <c r="C37" s="165" t="s">
        <v>87</v>
      </c>
      <c r="E37" s="167"/>
      <c r="F37" s="79" t="str">
        <f t="shared" si="4"/>
        <v/>
      </c>
      <c r="G37" s="168" t="str">
        <f>IF(F37="","",F37/D38)</f>
        <v/>
      </c>
      <c r="H37" s="43" t="str">
        <f t="shared" si="7"/>
        <v/>
      </c>
      <c r="I37" s="36"/>
      <c r="J37" s="36"/>
      <c r="K37" s="30"/>
    </row>
    <row r="38" spans="2:11" x14ac:dyDescent="0.25">
      <c r="B38" s="163"/>
      <c r="C38" s="171" t="s">
        <v>111</v>
      </c>
      <c r="D38" s="166"/>
      <c r="E38" s="172">
        <f>SUM(E35:E37)</f>
        <v>1960</v>
      </c>
      <c r="F38" s="173"/>
      <c r="G38" s="37"/>
      <c r="H38" s="164" t="str">
        <f t="shared" si="7"/>
        <v>Critico</v>
      </c>
      <c r="I38" s="164"/>
      <c r="J38" s="164"/>
      <c r="K38" s="30"/>
    </row>
    <row r="39" spans="2:11" x14ac:dyDescent="0.25">
      <c r="C39" s="169" t="s">
        <v>105</v>
      </c>
      <c r="D39" s="61">
        <f>SUM(D26:D38)</f>
        <v>2000</v>
      </c>
      <c r="E39" s="44">
        <f>SUM(E26:E37)</f>
        <v>3604</v>
      </c>
      <c r="F39" s="67">
        <f t="shared" si="4"/>
        <v>3604</v>
      </c>
      <c r="G39" s="170">
        <f t="shared" si="5"/>
        <v>1.802</v>
      </c>
      <c r="H39" s="32"/>
      <c r="I39" s="32"/>
      <c r="J39" s="32"/>
      <c r="K39" s="30"/>
    </row>
    <row r="40" spans="2:11" x14ac:dyDescent="0.25">
      <c r="B40" s="32"/>
      <c r="C40" s="32"/>
      <c r="D40" s="32"/>
      <c r="E40" s="32"/>
      <c r="F40" s="32"/>
      <c r="G40" s="32"/>
      <c r="H40" s="32"/>
      <c r="I40" s="32"/>
      <c r="J40" s="32"/>
      <c r="K40" s="30"/>
    </row>
    <row r="41" spans="2:11" x14ac:dyDescent="0.25">
      <c r="B41" s="32"/>
      <c r="C41" s="32"/>
      <c r="D41" s="32"/>
      <c r="E41" s="32"/>
      <c r="F41" s="32"/>
      <c r="G41" s="32"/>
      <c r="H41" s="32"/>
      <c r="I41" s="32"/>
      <c r="J41" s="32"/>
      <c r="K41" s="30"/>
    </row>
    <row r="42" spans="2:11" x14ac:dyDescent="0.25">
      <c r="B42" s="32"/>
      <c r="C42" s="32"/>
      <c r="D42" s="32"/>
      <c r="E42" s="32"/>
      <c r="F42" s="32"/>
      <c r="G42" s="32"/>
      <c r="H42" s="32"/>
      <c r="I42" s="32"/>
      <c r="J42" s="32"/>
      <c r="K42" s="30"/>
    </row>
    <row r="43" spans="2:11" ht="15" customHeight="1" x14ac:dyDescent="0.25">
      <c r="B43" s="30"/>
      <c r="C43" s="30"/>
      <c r="D43" s="30"/>
      <c r="E43" s="33"/>
      <c r="F43" s="30"/>
      <c r="G43" s="30"/>
      <c r="H43" s="30"/>
      <c r="I43" s="30"/>
      <c r="J43" s="30"/>
      <c r="K43" s="30"/>
    </row>
    <row r="44" spans="2:11" x14ac:dyDescent="0.25">
      <c r="B44" s="30"/>
      <c r="C44" s="30"/>
      <c r="D44" s="30"/>
      <c r="E44" s="34"/>
      <c r="F44" s="30"/>
      <c r="G44" s="30"/>
      <c r="H44" s="30"/>
      <c r="I44" s="30"/>
      <c r="J44" s="30"/>
      <c r="K44" s="30"/>
    </row>
    <row r="45" spans="2:11" x14ac:dyDescent="0.25">
      <c r="B45" s="30"/>
      <c r="C45" s="30"/>
      <c r="D45" s="30"/>
      <c r="E45" s="34"/>
      <c r="F45" s="30"/>
      <c r="G45" s="30"/>
      <c r="H45" s="30"/>
      <c r="I45" s="30"/>
      <c r="J45" s="30"/>
      <c r="K45" s="30"/>
    </row>
    <row r="46" spans="2:11" x14ac:dyDescent="0.25">
      <c r="B46" s="30"/>
      <c r="C46" s="30"/>
      <c r="D46" s="30"/>
      <c r="E46" s="34"/>
      <c r="F46" s="30"/>
      <c r="G46" s="30"/>
      <c r="H46" s="30"/>
      <c r="I46" s="30"/>
      <c r="J46" s="30"/>
      <c r="K46" s="30"/>
    </row>
    <row r="47" spans="2:11" x14ac:dyDescent="0.25">
      <c r="B47" s="30"/>
      <c r="C47" s="30"/>
      <c r="D47" s="30"/>
      <c r="E47" s="34"/>
      <c r="F47" s="30"/>
      <c r="G47" s="30"/>
      <c r="H47" s="30"/>
      <c r="I47" s="30"/>
      <c r="J47" s="30"/>
      <c r="K47" s="30"/>
    </row>
    <row r="48" spans="2:11" x14ac:dyDescent="0.25">
      <c r="B48" s="30"/>
      <c r="C48" s="30"/>
      <c r="D48" s="30"/>
      <c r="E48" s="30"/>
      <c r="F48" s="30"/>
      <c r="G48" s="30"/>
      <c r="H48" s="30"/>
      <c r="I48" s="30"/>
      <c r="J48" s="30"/>
      <c r="K48" s="30"/>
    </row>
  </sheetData>
  <mergeCells count="6">
    <mergeCell ref="L6:N6"/>
    <mergeCell ref="B13:B24"/>
    <mergeCell ref="B26:B37"/>
    <mergeCell ref="G12:H12"/>
    <mergeCell ref="B10:D10"/>
    <mergeCell ref="E10:J10"/>
  </mergeCells>
  <conditionalFormatting sqref="G13:G24">
    <cfRule type="cellIs" dxfId="79" priority="131" stopIfTrue="1" operator="between">
      <formula>0.66</formula>
      <formula>0.79</formula>
    </cfRule>
    <cfRule type="cellIs" dxfId="78" priority="132" stopIfTrue="1" operator="lessThan">
      <formula>0.66</formula>
    </cfRule>
    <cfRule type="cellIs" dxfId="77" priority="133" stopIfTrue="1" operator="between">
      <formula>0.8</formula>
      <formula>1</formula>
    </cfRule>
  </conditionalFormatting>
  <conditionalFormatting sqref="G13:G24">
    <cfRule type="expression" dxfId="76" priority="130">
      <formula>ISERROR(G13)</formula>
    </cfRule>
  </conditionalFormatting>
  <conditionalFormatting sqref="G13:G24">
    <cfRule type="cellIs" dxfId="75" priority="127" stopIfTrue="1" operator="between">
      <formula>0.66</formula>
      <formula>0.79</formula>
    </cfRule>
    <cfRule type="cellIs" dxfId="74" priority="128" stopIfTrue="1" operator="lessThan">
      <formula>0.66</formula>
    </cfRule>
    <cfRule type="cellIs" dxfId="73" priority="129" stopIfTrue="1" operator="greaterThanOrEqual">
      <formula>0.8</formula>
    </cfRule>
  </conditionalFormatting>
  <conditionalFormatting sqref="H13:H24 C27:D36 C37 C38:D38">
    <cfRule type="containsText" dxfId="72" priority="86" operator="containsText" text="Critico">
      <formula>NOT(ISERROR(SEARCH("Critico",C13)))</formula>
    </cfRule>
    <cfRule type="containsText" dxfId="71" priority="87" operator="containsText" text="Satisfactorio">
      <formula>NOT(ISERROR(SEARCH("Satisfactorio",C13)))</formula>
    </cfRule>
    <cfRule type="containsText" dxfId="70" priority="88" operator="containsText" text="Medio">
      <formula>NOT(ISERROR(SEARCH("Medio",C13)))</formula>
    </cfRule>
  </conditionalFormatting>
  <conditionalFormatting sqref="I13:J24">
    <cfRule type="containsText" dxfId="69" priority="74" operator="containsText" text="Critico">
      <formula>NOT(ISERROR(SEARCH("Critico",I13)))</formula>
    </cfRule>
    <cfRule type="containsText" dxfId="68" priority="75" operator="containsText" text="Satisfactorio">
      <formula>NOT(ISERROR(SEARCH("Satisfactorio",I13)))</formula>
    </cfRule>
    <cfRule type="containsText" dxfId="67" priority="76" operator="containsText" text="Medio">
      <formula>NOT(ISERROR(SEARCH("Medio",I13)))</formula>
    </cfRule>
  </conditionalFormatting>
  <conditionalFormatting sqref="B13:D13 D13:D24 C15:C24 C14:D14">
    <cfRule type="containsText" dxfId="66" priority="83" operator="containsText" text="Critico">
      <formula>NOT(ISERROR(SEARCH("Critico",B13)))</formula>
    </cfRule>
    <cfRule type="containsText" dxfId="65" priority="84" operator="containsText" text="Satisfactorio">
      <formula>NOT(ISERROR(SEARCH("Satisfactorio",B13)))</formula>
    </cfRule>
    <cfRule type="containsText" dxfId="64" priority="85" operator="containsText" text="Medio">
      <formula>NOT(ISERROR(SEARCH("Medio",B13)))</formula>
    </cfRule>
  </conditionalFormatting>
  <conditionalFormatting sqref="F13:F24">
    <cfRule type="containsText" dxfId="63" priority="77" operator="containsText" text="Critico">
      <formula>NOT(ISERROR(SEARCH("Critico",F13)))</formula>
    </cfRule>
    <cfRule type="containsText" dxfId="62" priority="78" operator="containsText" text="Satisfactorio">
      <formula>NOT(ISERROR(SEARCH("Satisfactorio",F13)))</formula>
    </cfRule>
    <cfRule type="containsText" dxfId="61" priority="79" operator="containsText" text="Medio">
      <formula>NOT(ISERROR(SEARCH("Medio",F13)))</formula>
    </cfRule>
  </conditionalFormatting>
  <conditionalFormatting sqref="C25:D25">
    <cfRule type="containsText" dxfId="60" priority="65" operator="containsText" text="Critico">
      <formula>NOT(ISERROR(SEARCH("Critico",C25)))</formula>
    </cfRule>
    <cfRule type="containsText" dxfId="59" priority="66" operator="containsText" text="Satisfactorio">
      <formula>NOT(ISERROR(SEARCH("Satisfactorio",C25)))</formula>
    </cfRule>
    <cfRule type="containsText" dxfId="58" priority="67" operator="containsText" text="Medio">
      <formula>NOT(ISERROR(SEARCH("Medio",C25)))</formula>
    </cfRule>
  </conditionalFormatting>
  <conditionalFormatting sqref="G25">
    <cfRule type="cellIs" dxfId="57" priority="62" stopIfTrue="1" operator="between">
      <formula>0.66</formula>
      <formula>0.79</formula>
    </cfRule>
    <cfRule type="cellIs" dxfId="56" priority="63" stopIfTrue="1" operator="lessThan">
      <formula>0.66</formula>
    </cfRule>
    <cfRule type="cellIs" dxfId="55" priority="64" stopIfTrue="1" operator="between">
      <formula>0.8</formula>
      <formula>1</formula>
    </cfRule>
  </conditionalFormatting>
  <conditionalFormatting sqref="G25">
    <cfRule type="expression" dxfId="54" priority="61">
      <formula>ISERROR(G25)</formula>
    </cfRule>
  </conditionalFormatting>
  <conditionalFormatting sqref="G25">
    <cfRule type="cellIs" dxfId="53" priority="58" stopIfTrue="1" operator="between">
      <formula>0.66</formula>
      <formula>0.79</formula>
    </cfRule>
    <cfRule type="cellIs" dxfId="52" priority="59" stopIfTrue="1" operator="lessThan">
      <formula>0.66</formula>
    </cfRule>
    <cfRule type="cellIs" dxfId="51" priority="60" stopIfTrue="1" operator="greaterThanOrEqual">
      <formula>0.8</formula>
    </cfRule>
  </conditionalFormatting>
  <conditionalFormatting sqref="F25">
    <cfRule type="containsText" dxfId="50" priority="55" operator="containsText" text="Critico">
      <formula>NOT(ISERROR(SEARCH("Critico",F25)))</formula>
    </cfRule>
    <cfRule type="containsText" dxfId="49" priority="56" operator="containsText" text="Satisfactorio">
      <formula>NOT(ISERROR(SEARCH("Satisfactorio",F25)))</formula>
    </cfRule>
    <cfRule type="containsText" dxfId="48" priority="57" operator="containsText" text="Medio">
      <formula>NOT(ISERROR(SEARCH("Medio",F25)))</formula>
    </cfRule>
  </conditionalFormatting>
  <conditionalFormatting sqref="G27:G38">
    <cfRule type="cellIs" dxfId="47" priority="52" stopIfTrue="1" operator="between">
      <formula>0.66</formula>
      <formula>0.79</formula>
    </cfRule>
    <cfRule type="cellIs" dxfId="46" priority="53" stopIfTrue="1" operator="lessThan">
      <formula>0.66</formula>
    </cfRule>
    <cfRule type="cellIs" dxfId="45" priority="54" stopIfTrue="1" operator="between">
      <formula>0.8</formula>
      <formula>1</formula>
    </cfRule>
  </conditionalFormatting>
  <conditionalFormatting sqref="G27:G38">
    <cfRule type="expression" dxfId="44" priority="51">
      <formula>ISERROR(G27)</formula>
    </cfRule>
  </conditionalFormatting>
  <conditionalFormatting sqref="G27:G38">
    <cfRule type="cellIs" dxfId="43" priority="48" stopIfTrue="1" operator="between">
      <formula>0.66</formula>
      <formula>0.79</formula>
    </cfRule>
    <cfRule type="cellIs" dxfId="42" priority="49" stopIfTrue="1" operator="lessThan">
      <formula>0.66</formula>
    </cfRule>
    <cfRule type="cellIs" dxfId="41" priority="50" stopIfTrue="1" operator="greaterThanOrEqual">
      <formula>0.8</formula>
    </cfRule>
  </conditionalFormatting>
  <conditionalFormatting sqref="H27:H38">
    <cfRule type="containsText" dxfId="40" priority="45" operator="containsText" text="Critico">
      <formula>NOT(ISERROR(SEARCH("Critico",H27)))</formula>
    </cfRule>
    <cfRule type="containsText" dxfId="39" priority="46" operator="containsText" text="Satisfactorio">
      <formula>NOT(ISERROR(SEARCH("Satisfactorio",H27)))</formula>
    </cfRule>
    <cfRule type="containsText" dxfId="38" priority="47" operator="containsText" text="Medio">
      <formula>NOT(ISERROR(SEARCH("Medio",H27)))</formula>
    </cfRule>
  </conditionalFormatting>
  <conditionalFormatting sqref="I29:J38">
    <cfRule type="containsText" dxfId="37" priority="36" operator="containsText" text="Critico">
      <formula>NOT(ISERROR(SEARCH("Critico",I29)))</formula>
    </cfRule>
    <cfRule type="containsText" dxfId="36" priority="37" operator="containsText" text="Satisfactorio">
      <formula>NOT(ISERROR(SEARCH("Satisfactorio",I29)))</formula>
    </cfRule>
    <cfRule type="containsText" dxfId="35" priority="38" operator="containsText" text="Medio">
      <formula>NOT(ISERROR(SEARCH("Medio",I29)))</formula>
    </cfRule>
  </conditionalFormatting>
  <conditionalFormatting sqref="B26:D26">
    <cfRule type="containsText" dxfId="34" priority="42" operator="containsText" text="Critico">
      <formula>NOT(ISERROR(SEARCH("Critico",B26)))</formula>
    </cfRule>
    <cfRule type="containsText" dxfId="33" priority="43" operator="containsText" text="Satisfactorio">
      <formula>NOT(ISERROR(SEARCH("Satisfactorio",B26)))</formula>
    </cfRule>
    <cfRule type="containsText" dxfId="32" priority="44" operator="containsText" text="Medio">
      <formula>NOT(ISERROR(SEARCH("Medio",B26)))</formula>
    </cfRule>
  </conditionalFormatting>
  <conditionalFormatting sqref="F27:F38">
    <cfRule type="containsText" dxfId="31" priority="39" operator="containsText" text="Critico">
      <formula>NOT(ISERROR(SEARCH("Critico",F27)))</formula>
    </cfRule>
    <cfRule type="containsText" dxfId="30" priority="40" operator="containsText" text="Satisfactorio">
      <formula>NOT(ISERROR(SEARCH("Satisfactorio",F27)))</formula>
    </cfRule>
    <cfRule type="containsText" dxfId="29" priority="41" operator="containsText" text="Medio">
      <formula>NOT(ISERROR(SEARCH("Medio",F27)))</formula>
    </cfRule>
  </conditionalFormatting>
  <conditionalFormatting sqref="C39:D39">
    <cfRule type="containsText" dxfId="28" priority="33" operator="containsText" text="Critico">
      <formula>NOT(ISERROR(SEARCH("Critico",C39)))</formula>
    </cfRule>
    <cfRule type="containsText" dxfId="27" priority="34" operator="containsText" text="Satisfactorio">
      <formula>NOT(ISERROR(SEARCH("Satisfactorio",C39)))</formula>
    </cfRule>
    <cfRule type="containsText" dxfId="26" priority="35" operator="containsText" text="Medio">
      <formula>NOT(ISERROR(SEARCH("Medio",C39)))</formula>
    </cfRule>
  </conditionalFormatting>
  <conditionalFormatting sqref="G39">
    <cfRule type="cellIs" dxfId="25" priority="30" stopIfTrue="1" operator="between">
      <formula>0.66</formula>
      <formula>0.79</formula>
    </cfRule>
    <cfRule type="cellIs" dxfId="24" priority="31" stopIfTrue="1" operator="lessThan">
      <formula>0.66</formula>
    </cfRule>
    <cfRule type="cellIs" dxfId="23" priority="32" stopIfTrue="1" operator="between">
      <formula>0.8</formula>
      <formula>1</formula>
    </cfRule>
  </conditionalFormatting>
  <conditionalFormatting sqref="G39">
    <cfRule type="expression" dxfId="22" priority="29">
      <formula>ISERROR(G39)</formula>
    </cfRule>
  </conditionalFormatting>
  <conditionalFormatting sqref="G39">
    <cfRule type="cellIs" dxfId="21" priority="26" stopIfTrue="1" operator="between">
      <formula>0.66</formula>
      <formula>0.79</formula>
    </cfRule>
    <cfRule type="cellIs" dxfId="20" priority="27" stopIfTrue="1" operator="lessThan">
      <formula>0.66</formula>
    </cfRule>
    <cfRule type="cellIs" dxfId="19" priority="28" stopIfTrue="1" operator="greaterThanOrEqual">
      <formula>0.8</formula>
    </cfRule>
  </conditionalFormatting>
  <conditionalFormatting sqref="F39">
    <cfRule type="containsText" dxfId="18" priority="23" operator="containsText" text="Critico">
      <formula>NOT(ISERROR(SEARCH("Critico",F39)))</formula>
    </cfRule>
    <cfRule type="containsText" dxfId="17" priority="24" operator="containsText" text="Satisfactorio">
      <formula>NOT(ISERROR(SEARCH("Satisfactorio",F39)))</formula>
    </cfRule>
    <cfRule type="containsText" dxfId="16" priority="25" operator="containsText" text="Medio">
      <formula>NOT(ISERROR(SEARCH("Medio",F39)))</formula>
    </cfRule>
  </conditionalFormatting>
  <conditionalFormatting sqref="G26">
    <cfRule type="cellIs" dxfId="15" priority="20" stopIfTrue="1" operator="between">
      <formula>0.66</formula>
      <formula>0.79</formula>
    </cfRule>
    <cfRule type="cellIs" dxfId="14" priority="21" stopIfTrue="1" operator="lessThan">
      <formula>0.66</formula>
    </cfRule>
    <cfRule type="cellIs" dxfId="13" priority="22" stopIfTrue="1" operator="between">
      <formula>0.8</formula>
      <formula>1</formula>
    </cfRule>
  </conditionalFormatting>
  <conditionalFormatting sqref="G26">
    <cfRule type="expression" dxfId="12" priority="19">
      <formula>ISERROR(G26)</formula>
    </cfRule>
  </conditionalFormatting>
  <conditionalFormatting sqref="G26">
    <cfRule type="cellIs" dxfId="11" priority="16" stopIfTrue="1" operator="between">
      <formula>0.66</formula>
      <formula>0.79</formula>
    </cfRule>
    <cfRule type="cellIs" dxfId="10" priority="17" stopIfTrue="1" operator="lessThan">
      <formula>0.66</formula>
    </cfRule>
    <cfRule type="cellIs" dxfId="9" priority="18" stopIfTrue="1" operator="greaterThanOrEqual">
      <formula>0.8</formula>
    </cfRule>
  </conditionalFormatting>
  <conditionalFormatting sqref="H26">
    <cfRule type="containsText" dxfId="8" priority="13" operator="containsText" text="Critico">
      <formula>NOT(ISERROR(SEARCH("Critico",H26)))</formula>
    </cfRule>
    <cfRule type="containsText" dxfId="7" priority="14" operator="containsText" text="Satisfactorio">
      <formula>NOT(ISERROR(SEARCH("Satisfactorio",H26)))</formula>
    </cfRule>
    <cfRule type="containsText" dxfId="6" priority="15" operator="containsText" text="Medio">
      <formula>NOT(ISERROR(SEARCH("Medio",H26)))</formula>
    </cfRule>
  </conditionalFormatting>
  <conditionalFormatting sqref="F26">
    <cfRule type="containsText" dxfId="5" priority="10" operator="containsText" text="Critico">
      <formula>NOT(ISERROR(SEARCH("Critico",F26)))</formula>
    </cfRule>
    <cfRule type="containsText" dxfId="4" priority="11" operator="containsText" text="Satisfactorio">
      <formula>NOT(ISERROR(SEARCH("Satisfactorio",F26)))</formula>
    </cfRule>
    <cfRule type="containsText" dxfId="3" priority="12" operator="containsText" text="Medio">
      <formula>NOT(ISERROR(SEARCH("Medio",F26)))</formula>
    </cfRule>
  </conditionalFormatting>
  <conditionalFormatting sqref="I26:L28">
    <cfRule type="containsText" dxfId="2" priority="1" operator="containsText" text="Critico">
      <formula>NOT(ISERROR(SEARCH("Critico",I26)))</formula>
    </cfRule>
    <cfRule type="containsText" dxfId="1" priority="2" operator="containsText" text="Satisfactorio">
      <formula>NOT(ISERROR(SEARCH("Satisfactorio",I26)))</formula>
    </cfRule>
    <cfRule type="containsText" dxfId="0" priority="3" operator="containsText" text="Medio">
      <formula>NOT(ISERROR(SEARCH("Medio",I26)))</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Ficha Técnica Formulación 1</vt:lpstr>
      <vt:lpstr>Ficha T Seguimiento 1</vt:lpstr>
      <vt:lpstr>'Ficha Técnica Formulación 1'!Área_de_impresión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Portilla, Leidy Alejandra</cp:lastModifiedBy>
  <dcterms:created xsi:type="dcterms:W3CDTF">2017-09-28T15:09:54Z</dcterms:created>
  <dcterms:modified xsi:type="dcterms:W3CDTF">2019-11-28T16:51:29Z</dcterms:modified>
</cp:coreProperties>
</file>