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aleja\Desktop\SGC\Indicadores de proceso\Seguimiento IV trimestre\"/>
    </mc:Choice>
  </mc:AlternateContent>
  <xr:revisionPtr revIDLastSave="0" documentId="13_ncr:1_{09046261-A271-4096-88C9-B4C4F56D4FA1}" xr6:coauthVersionLast="45" xr6:coauthVersionMax="45" xr10:uidLastSave="{00000000-0000-0000-0000-000000000000}"/>
  <bookViews>
    <workbookView xWindow="-120" yWindow="-120" windowWidth="20730" windowHeight="11160" firstSheet="1" activeTab="1" xr2:uid="{00000000-000D-0000-FFFF-FFFF00000000}"/>
  </bookViews>
  <sheets>
    <sheet name="Ficha Técnica Formulación" sheetId="1" r:id="rId1"/>
    <sheet name="Ficha T Seguimiento" sheetId="3" r:id="rId2"/>
    <sheet name="Desagragación Septiembre" sheetId="6" r:id="rId3"/>
    <sheet name="Desagragación Diciembre" sheetId="7" r:id="rId4"/>
  </sheets>
  <definedNames>
    <definedName name="_xlnm.Print_Area" localSheetId="0">'Ficha Técnica Formulación'!$B$2:$M$55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4" i="7" l="1"/>
  <c r="J4" i="7"/>
  <c r="F4" i="7"/>
  <c r="G15" i="3" l="1"/>
  <c r="G16" i="3" l="1"/>
  <c r="G19" i="3" l="1"/>
  <c r="H19" i="3" s="1"/>
  <c r="I19" i="3" s="1"/>
  <c r="G14" i="3"/>
  <c r="H14" i="3" s="1"/>
  <c r="I14" i="3" s="1"/>
  <c r="H15" i="3"/>
  <c r="I15" i="3" s="1"/>
  <c r="H16" i="3"/>
  <c r="I16" i="3" s="1"/>
  <c r="G17" i="3"/>
  <c r="H17" i="3" s="1"/>
  <c r="I17" i="3" s="1"/>
  <c r="G18" i="3"/>
  <c r="H18" i="3" s="1"/>
  <c r="I18" i="3" s="1"/>
  <c r="G20" i="3"/>
  <c r="H20" i="3" s="1"/>
  <c r="I20" i="3" s="1"/>
  <c r="G21" i="3"/>
  <c r="H21" i="3" s="1"/>
  <c r="I21" i="3" s="1"/>
  <c r="G22" i="3"/>
  <c r="H22" i="3" s="1"/>
  <c r="I22" i="3" s="1"/>
  <c r="G23" i="3"/>
  <c r="H23" i="3" s="1"/>
  <c r="I23" i="3" s="1"/>
  <c r="G24" i="3"/>
  <c r="H24" i="3" s="1"/>
  <c r="I24" i="3" s="1"/>
  <c r="G13" i="3"/>
  <c r="H13" i="3" s="1"/>
  <c r="I13" i="3" s="1"/>
  <c r="E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7" authorId="2" shapeId="0" xr:uid="{00000000-0006-0000-0000-00001B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48" authorId="2" shapeId="0" xr:uid="{00000000-0006-0000-0000-00001C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49" authorId="2" shapeId="0" xr:uid="{00000000-0006-0000-0000-00001D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0" authorId="2" shapeId="0" xr:uid="{00000000-0006-0000-0000-00001E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1" authorId="2" shapeId="0" xr:uid="{00000000-0006-0000-0000-00001F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2" authorId="2" shapeId="0" xr:uid="{00000000-0006-0000-0000-000020000000}">
      <text>
        <r>
          <rPr>
            <sz val="9"/>
            <color indexed="81"/>
            <rFont val="Tahoma"/>
            <family val="2"/>
          </rPr>
          <t>Se diligencia el organismo  encargado de la elaboración del indicador.</t>
        </r>
      </text>
    </comment>
    <comment ref="B53" authorId="2" shapeId="0" xr:uid="{00000000-0006-0000-0000-000021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4" authorId="2" shapeId="0" xr:uid="{00000000-0006-0000-0000-000022000000}">
      <text>
        <r>
          <rPr>
            <sz val="9"/>
            <color indexed="81"/>
            <rFont val="Tahoma"/>
            <family val="2"/>
          </rPr>
          <t>Se diligencia la fecha en que formula el indicador.</t>
        </r>
      </text>
    </comment>
    <comment ref="H54" authorId="2" shapeId="0" xr:uid="{00000000-0006-0000-0000-000023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<sst xmlns="http://schemas.openxmlformats.org/spreadsheetml/2006/main" count="228" uniqueCount="153">
  <si>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</si>
  <si>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</si>
  <si>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</si>
  <si>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</si>
  <si>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</si>
  <si>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</si>
  <si>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</si>
  <si>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</si>
  <si>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</si>
  <si>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</si>
  <si>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</si>
  <si>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</si>
  <si>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</si>
  <si>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</si>
  <si>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</si>
  <si>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</si>
  <si>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</si>
  <si>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</si>
  <si>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</si>
  <si>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</si>
  <si>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</si>
  <si>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</si>
  <si>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</si>
  <si>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Formula</t>
  </si>
  <si>
    <t>Desagregación temática*</t>
  </si>
  <si>
    <t>Desagregación geográfica*</t>
  </si>
  <si>
    <t xml:space="preserve">Responsable </t>
  </si>
  <si>
    <t>Observaciones</t>
  </si>
  <si>
    <t>* Si aplica</t>
  </si>
  <si>
    <t>Otro ¿cual?</t>
  </si>
  <si>
    <t>Otro ¿Cuál?</t>
  </si>
  <si>
    <t>Eficiencia</t>
  </si>
  <si>
    <t>Eficacia</t>
  </si>
  <si>
    <t>Efectividad</t>
  </si>
  <si>
    <t>Análisis y Observaciones</t>
  </si>
  <si>
    <t>% de Cumplimiento de la meta</t>
  </si>
  <si>
    <t>Tipo de Indicador</t>
  </si>
  <si>
    <t>Meta según Periodicidad de medición</t>
  </si>
  <si>
    <t>Resultado del Indicador</t>
  </si>
  <si>
    <t>Mejora</t>
  </si>
  <si>
    <t>Plan de Desarrollo Municipal</t>
  </si>
  <si>
    <t>Tramites y Servicios</t>
  </si>
  <si>
    <t>Otro</t>
  </si>
  <si>
    <t>% Cumplimiento</t>
  </si>
  <si>
    <t xml:space="preserve">&gt; </t>
  </si>
  <si>
    <t xml:space="preserve">entre </t>
  </si>
  <si>
    <t>&lt;</t>
  </si>
  <si>
    <t>Definiciones y conceptos</t>
  </si>
  <si>
    <t>Nombre del indicador</t>
  </si>
  <si>
    <t>Periodicidad de  medición (Mes/Trimestre/Semestre/Año)</t>
  </si>
  <si>
    <t>Fuente de los datos</t>
  </si>
  <si>
    <t>Periodicidad de  medición (Mes/Trimestre/Semestre/Anual)</t>
  </si>
  <si>
    <t xml:space="preserve">Línea de base </t>
  </si>
  <si>
    <t>Definición de variables de la formula</t>
  </si>
  <si>
    <t>Unidad de medida</t>
  </si>
  <si>
    <t>Rangos de cumplimiento</t>
  </si>
  <si>
    <t>Método de medición</t>
  </si>
  <si>
    <t>Objetivo del indicador</t>
  </si>
  <si>
    <t>Modelo de Operación por Procesos</t>
  </si>
  <si>
    <t>Fecha de elaboración de la ficha  técnica</t>
  </si>
  <si>
    <t>Fecha de actualización de la ficha técnica</t>
  </si>
  <si>
    <t>Vigencia 
(Año del seguimiento)</t>
  </si>
  <si>
    <t>satisfactorio</t>
  </si>
  <si>
    <t>medio</t>
  </si>
  <si>
    <t>critico</t>
  </si>
  <si>
    <t>60% y 70%</t>
  </si>
  <si>
    <t>X</t>
  </si>
  <si>
    <t xml:space="preserve">MISIONAL DE DESARROLLO SOCIAL </t>
  </si>
  <si>
    <t>SERVICIO DE DEPORTE Y RECREACIÓN</t>
  </si>
  <si>
    <t>N/A</t>
  </si>
  <si>
    <t>05/jul/2018</t>
  </si>
  <si>
    <t>Territorios (comunas y/o corregimientos). = k</t>
  </si>
  <si>
    <t>MMDS01.04.18.FT03</t>
  </si>
  <si>
    <t xml:space="preserve">Porcentaje </t>
  </si>
  <si>
    <t xml:space="preserve">Trimestral </t>
  </si>
  <si>
    <t>Base de datos Inventario de escenarios deportivos municipio Santiago de Cali; SIDER.</t>
  </si>
  <si>
    <t>Enero  - Marzo</t>
  </si>
  <si>
    <t>Y(k)= Cantidad de escenarios deportivos inventariados en el municipio de Santiago de Cali.</t>
  </si>
  <si>
    <t>X = Cantidad de escenarios deportivos habilitados por medio de sesiones de clase de iniciación y formación deportiva.</t>
  </si>
  <si>
    <t>Y= Cantidad de escenarios deportivos inventariados en el municipio de Santiago de Cali.</t>
  </si>
  <si>
    <t>Comuna 1</t>
  </si>
  <si>
    <t>Comuna 2</t>
  </si>
  <si>
    <t>Comuna 3</t>
  </si>
  <si>
    <t>Comuna 4</t>
  </si>
  <si>
    <t>Comuna 5</t>
  </si>
  <si>
    <t>Comuna 6</t>
  </si>
  <si>
    <t>Comuna 7</t>
  </si>
  <si>
    <t>Comuna 8</t>
  </si>
  <si>
    <t>Comuna 9</t>
  </si>
  <si>
    <t>Comuna 10</t>
  </si>
  <si>
    <t>Comuna 11</t>
  </si>
  <si>
    <t>Comuna 12</t>
  </si>
  <si>
    <t>Comuna 13</t>
  </si>
  <si>
    <t>Comuna 14</t>
  </si>
  <si>
    <t>Comuna 15</t>
  </si>
  <si>
    <t>Comuna 16</t>
  </si>
  <si>
    <t>Comuna 17</t>
  </si>
  <si>
    <t>Comuna 18</t>
  </si>
  <si>
    <t>Comuna 19</t>
  </si>
  <si>
    <t>Comuna 20</t>
  </si>
  <si>
    <t>Comuna 21</t>
  </si>
  <si>
    <t>Comuna 22</t>
  </si>
  <si>
    <t>Secretaría del Deporte y la Recreación / Lider del Proceso Servicio de Deporte y Recreaciòn</t>
  </si>
  <si>
    <t>"Cali progresa contigo" 2016-2019</t>
  </si>
  <si>
    <t>1. Cali Social y Diversa</t>
  </si>
  <si>
    <t>1.1. Construyendo Sociedad</t>
  </si>
  <si>
    <t>EL Hormiguero</t>
  </si>
  <si>
    <t>La Buitrera</t>
  </si>
  <si>
    <t>Villa Carmelo</t>
  </si>
  <si>
    <t>La leonera</t>
  </si>
  <si>
    <t>Felidia</t>
  </si>
  <si>
    <t xml:space="preserve">Los Andes </t>
  </si>
  <si>
    <t xml:space="preserve">Pance </t>
  </si>
  <si>
    <t>Pichindé</t>
  </si>
  <si>
    <t>El Saladito</t>
  </si>
  <si>
    <t>La Paz</t>
  </si>
  <si>
    <t>Montebello</t>
  </si>
  <si>
    <t>Navarro</t>
  </si>
  <si>
    <t>Golondrinas</t>
  </si>
  <si>
    <t>La Elvira</t>
  </si>
  <si>
    <t>La Castilla</t>
  </si>
  <si>
    <t>Julio  - Septiembre</t>
  </si>
  <si>
    <t>Abril  - Junio</t>
  </si>
  <si>
    <t>Octubre   - Diciembre</t>
  </si>
  <si>
    <t xml:space="preserve">Porcentaje de participación de escenarios deportivos propios de la secretaría, habilitados por medio de servicios de deporte, recreación y actividad física en el municipio de Santiago de Cali.   </t>
  </si>
  <si>
    <t>PORPARES</t>
  </si>
  <si>
    <t xml:space="preserve">La Secretaría de deporte y recreación a través de su subsecretaría de infraestructura ha adelantado un inventario de los escenarios deportivos a cargo de la administración del desapacho, de esta manera se ha realizado la depuración de esta base de datos, la cual se migró al SIDER para que cada programa creara su parrilla en el sistema, lo que permitirá conocer la cantidad de escenarios en los que está presente cada programa que participa en la línea de servicio. </t>
  </si>
  <si>
    <t>Conocer la proporción de escenarios deportivos del Municipio de Santiago de Cali, habilitados como puntos de atención por medio de la oferta deportiva, recreativa y de la actividad física, frente al total de escenarios inventariados.</t>
  </si>
  <si>
    <t xml:space="preserve">Este será soportado mediante la cantidad escenarios deportivos inventariados en la Secretaría del Deporte y la Recreación con relación en el reporte arrojado por medio del SIDER en cuanto a escenarios habilitados con creación de grupos y sesiones de clase y/o jornadas. </t>
  </si>
  <si>
    <t>Cumplimiento satisfactorio  &gt; 45%
Cumplimiento medio  entre  45 y 25%
Cumplimiento crítico &lt;  25%</t>
  </si>
  <si>
    <r>
      <t>V</t>
    </r>
    <r>
      <rPr>
        <sz val="6"/>
        <color theme="1"/>
        <rFont val="Arial"/>
        <family val="2"/>
      </rPr>
      <t>(k)</t>
    </r>
    <r>
      <rPr>
        <sz val="11"/>
        <color theme="1"/>
        <rFont val="Arial"/>
        <family val="2"/>
      </rPr>
      <t>= porcentaje de participación de escenarios deportivos habilitados para la oferta deportiva, recreativa y actividad física en el municipio de Santiago de Cali
X</t>
    </r>
    <r>
      <rPr>
        <sz val="6"/>
        <color theme="1"/>
        <rFont val="Arial"/>
        <family val="2"/>
      </rPr>
      <t>(k)</t>
    </r>
    <r>
      <rPr>
        <sz val="11"/>
        <color theme="1"/>
        <rFont val="Arial"/>
        <family val="2"/>
      </rPr>
      <t xml:space="preserve"> = Cantidad total de escenarios deportivos habilitados por medio de sesiones de clase y/o jornadas.
Y</t>
    </r>
    <r>
      <rPr>
        <sz val="6"/>
        <color theme="1"/>
        <rFont val="Arial"/>
        <family val="2"/>
      </rPr>
      <t>(k)</t>
    </r>
    <r>
      <rPr>
        <sz val="11"/>
        <color theme="1"/>
        <rFont val="Arial"/>
        <family val="2"/>
      </rPr>
      <t>= Cantidad total de escenarios deportivos inventariados en el municipio de Santiago de Cali.</t>
    </r>
  </si>
  <si>
    <t>45% de escenarios habilitados a través de parrilla</t>
  </si>
  <si>
    <t>Anteriormente se desconocían la cantidad de escenarios deportivos con los que cuenta el municipio de Santiago de Cali, es por esto que el equipo de la subsecretaría de infraestructura se ha encargado de recoger la información pertinente, así mismo el SIDER mediante el equipo de trabajo TICS en articulación con la subsecretaría de fomento ha alimentado con la georeferenciación de los puntos de atención en los cuales se desarrolla la sesión de clase y/o jornada. Fuente de Referencia: Glosario Coldeporte (escenarios deportivos).</t>
  </si>
  <si>
    <t>17/jul/2019</t>
  </si>
  <si>
    <t>MMDS01.04.18.P02  - MMDS01.04.18.P08 - MMDS01.04.18.P09 - MMDS01.04.18.P10</t>
  </si>
  <si>
    <t xml:space="preserve">Lineas de servicio: Iniciación y formación deportiva=x; Asistencia y fortalecimiento técnico a deportistas= y;  Promoción y ejecución de jornadas de deporte, recreación y actividad física=z; Organización y ejecución de eventos de deporte, recreación y actividad física= w. </t>
  </si>
  <si>
    <t xml:space="preserve">Desagregación geográfica*  del Porcentaje de participación de escenarios deportivos propios de la secretaría, habilitados por medio de servicios de deporte, recreación y actividad física en el municipio de Santiago de Cali.  .   </t>
  </si>
  <si>
    <t xml:space="preserve">
X(k) = Cantidad de escenarios deportivos propios de la secretaría, habilitados por medio de servicios de deporte, recreación y actividad física en el municipio de Santiago de Cali
</t>
  </si>
  <si>
    <t xml:space="preserve">Línea de Servicio = (w) </t>
  </si>
  <si>
    <t xml:space="preserve">Organización y ejecución de eventos de deporte, recreación y actividad física </t>
  </si>
  <si>
    <t>Iniciación y formación</t>
  </si>
  <si>
    <t>Asistencia y fortalecimiento técnico a deportistas</t>
  </si>
  <si>
    <t>Promoción y ejecución de jornadas de deporte, recreación y actividad física</t>
  </si>
  <si>
    <t xml:space="preserve">Línea de Servicio = (x)   </t>
  </si>
  <si>
    <t>Línea de Servicio = (y)</t>
  </si>
  <si>
    <t xml:space="preserve">Línea de Servicio = (z) </t>
  </si>
  <si>
    <t xml:space="preserve">Desagregación temática* del Porcentaje de participación de escenarios deportivos propios de la secretaría, habilitados por medio de servicios de deporte, recreación y actividad física en el municipio de Santiago de Cali.  .   </t>
  </si>
  <si>
    <t xml:space="preserve">Desagregación temática* ddel Porcentaje de participación de escenarios deportivos propios de la secretaría, habilitados por medio de servicios de deporte, recreación y actividad física en el municipio de Santiago de Cali.  </t>
  </si>
  <si>
    <t xml:space="preserve">Desagregación temática* del Porcentaje de participación de escenarios deportivos propios de la secretaría, habilitados por medio de servicios de deporte, recreación y actividad física en el municipio de Santiago de Cali. </t>
  </si>
  <si>
    <t>Actualmente, algunos de los servicios de deporte, recreación y actividad física, de acuerdo al tipo de población, requiere que el escenario cuente con condiciones específicas, por ejemplo Alto rendimiento y discapacidad.
Otros programas se pueden ejecutar en lugares públicos que no son de administración de la secretaría del deporte y la Recreación, así como son: parques, kioscos, calles y colegios</t>
  </si>
  <si>
    <t>La meta se encuentra en construcción, se requiere continuar la recolección de datos para generar una  alcanzable y cumplible, se espera aumentar el uso de escenarios propios con la prestación del servicio de Deporte y recreación.</t>
  </si>
  <si>
    <t xml:space="preserve">Una vez se consolida la cantidad de escenarios habilitados por medio de las diferentes actividades llevadas a cabo a través de los diferentes programas del servicio de deporte y recreación, se observa la necesidad de desagregar la cantidad de escenarios comunitarios de los de alto rendimiento, teniendo en cuenta el porcentaje de usabilidad para los mismos según las características del escenario con respecto a los requerimientos del programa. También, se manifiesta la necesidad de hacer un cruce de datos para lograr comprobar puntos de atención donde convergen diferentes programas y generar un cifra con cantidad real de los escenarios habilitados. </t>
  </si>
  <si>
    <t>Se sugiere realizar mesa de trabajo donde se manifieste la necesidad desde los requerimientos técnicos para el desarrollo del reporte que arroje la cantidad de escenarios de la SDR que están siendo habilitados por los 13 programas que ofrece el servicio (SIDER)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</si>
</sst>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 &quot;€&quot;_-;\-* #,##0.00\ &quot;€&quot;_-;_-* &quot;-&quot;??\ &quot;€&quot;_-;_-@_-"/>
    <numFmt numFmtId="165" formatCode="0.0%"/>
    <numFmt numFmtId="166" formatCode="0.0"/>
  </numFmts>
  <fonts count="21"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
      <sz val="6"/>
      <color theme="1"/>
      <name val="Arial"/>
      <family val="2"/>
    </font>
    <font>
      <b/>
      <sz val="11"/>
      <color theme="1"/>
      <name val="Calibri"/>
      <family val="2"/>
      <scheme val="minor"/>
    </font>
    <font>
      <b/>
      <sz val="14"/>
      <color theme="0"/>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5" tint="-0.249977111117893"/>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s>
  <cellStyleXfs count="12">
    <xf numFmtId="0" fontId="0" fillId="0" borderId="0"/>
    <xf numFmtId="9" fontId="11" fillId="0" borderId="0" applyFont="0" applyFill="0" applyBorder="0" applyAlignment="0" applyProtection="0"/>
    <xf numFmtId="0" fontId="13" fillId="0" borderId="0"/>
    <xf numFmtId="43" fontId="11" fillId="0" borderId="0" applyFont="0" applyFill="0" applyBorder="0" applyAlignment="0" applyProtection="0"/>
    <xf numFmtId="164" fontId="15" fillId="0" borderId="0" applyFont="0" applyFill="0" applyBorder="0" applyAlignment="0" applyProtection="0"/>
    <xf numFmtId="0" fontId="16" fillId="0" borderId="0"/>
    <xf numFmtId="0" fontId="11" fillId="0" borderId="0"/>
    <xf numFmtId="0" fontId="17" fillId="0" borderId="0"/>
    <xf numFmtId="0" fontId="16" fillId="0" borderId="0"/>
    <xf numFmtId="9" fontId="13" fillId="0" borderId="0" applyFont="0" applyFill="0" applyBorder="0" applyAlignment="0" applyProtection="0"/>
    <xf numFmtId="9" fontId="13" fillId="0" borderId="0" applyFill="0" applyBorder="0" applyAlignment="0" applyProtection="0"/>
    <xf numFmtId="9" fontId="15" fillId="0" borderId="0" applyFont="0" applyFill="0" applyBorder="0" applyAlignment="0" applyProtection="0"/>
  </cellStyleXfs>
  <cellXfs count="170">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applyBorder="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0" fillId="0" borderId="0" xfId="0" applyBorder="1" applyAlignment="1">
      <alignment vertical="center"/>
    </xf>
    <xf numFmtId="0" fontId="1" fillId="2" borderId="0" xfId="0" applyFont="1" applyFill="1" applyBorder="1" applyAlignment="1" applyProtection="1">
      <alignment vertical="center"/>
      <protection locked="0"/>
    </xf>
    <xf numFmtId="0" fontId="0" fillId="2" borderId="0" xfId="0" applyFill="1" applyBorder="1" applyAlignment="1">
      <alignment vertical="center"/>
    </xf>
    <xf numFmtId="0" fontId="0" fillId="0" borderId="4" xfId="0" applyBorder="1" applyAlignment="1">
      <alignment vertical="center"/>
    </xf>
    <xf numFmtId="0" fontId="1" fillId="2" borderId="0" xfId="0" applyFont="1" applyFill="1" applyBorder="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pplyProtection="1">
      <alignment horizontal="left" vertical="center" wrapText="1"/>
    </xf>
    <xf numFmtId="0" fontId="6" fillId="5" borderId="14" xfId="0" applyFont="1" applyFill="1" applyBorder="1" applyAlignment="1" applyProtection="1">
      <alignment vertical="center" wrapText="1"/>
    </xf>
    <xf numFmtId="0" fontId="6" fillId="5" borderId="26" xfId="0" applyFont="1" applyFill="1" applyBorder="1" applyAlignment="1" applyProtection="1">
      <alignment vertical="center" wrapText="1"/>
    </xf>
    <xf numFmtId="0" fontId="6" fillId="5" borderId="32" xfId="0" applyFont="1" applyFill="1" applyBorder="1" applyAlignment="1" applyProtection="1">
      <alignment vertical="center" wrapText="1"/>
    </xf>
    <xf numFmtId="0" fontId="1" fillId="5" borderId="15" xfId="0" applyFont="1" applyFill="1" applyBorder="1" applyAlignment="1">
      <alignment horizontal="left" vertical="center"/>
    </xf>
    <xf numFmtId="0" fontId="1" fillId="0" borderId="0" xfId="0" applyFont="1" applyBorder="1" applyAlignment="1">
      <alignment vertical="center"/>
    </xf>
    <xf numFmtId="0" fontId="0" fillId="0" borderId="0" xfId="0" applyBorder="1"/>
    <xf numFmtId="0" fontId="0" fillId="0" borderId="18" xfId="0" applyBorder="1"/>
    <xf numFmtId="0" fontId="0" fillId="0" borderId="0" xfId="0" applyBorder="1" applyAlignment="1" applyProtection="1">
      <alignment vertical="center"/>
      <protection hidden="1"/>
    </xf>
    <xf numFmtId="0" fontId="0" fillId="0" borderId="0" xfId="0" applyBorder="1" applyAlignment="1"/>
    <xf numFmtId="166" fontId="0" fillId="0" borderId="0" xfId="0" applyNumberFormat="1" applyBorder="1"/>
    <xf numFmtId="9" fontId="7" fillId="0" borderId="39" xfId="1" applyFont="1" applyBorder="1" applyAlignment="1">
      <alignment horizontal="center" vertical="center"/>
    </xf>
    <xf numFmtId="3" fontId="1" fillId="7" borderId="39" xfId="0" applyNumberFormat="1" applyFont="1" applyFill="1" applyBorder="1" applyAlignment="1">
      <alignment horizontal="center" vertical="center"/>
    </xf>
    <xf numFmtId="0" fontId="7" fillId="0" borderId="39" xfId="0" applyFont="1" applyBorder="1" applyAlignment="1">
      <alignment horizontal="center" vertical="center"/>
    </xf>
    <xf numFmtId="165" fontId="7" fillId="8" borderId="15" xfId="1" applyNumberFormat="1" applyFont="1" applyFill="1" applyBorder="1" applyAlignment="1" applyProtection="1">
      <alignment horizontal="center" vertical="center"/>
      <protection hidden="1"/>
    </xf>
    <xf numFmtId="0" fontId="0" fillId="9" borderId="0" xfId="0" applyFill="1"/>
    <xf numFmtId="0" fontId="0" fillId="11" borderId="0" xfId="0" applyFill="1"/>
    <xf numFmtId="0" fontId="0" fillId="10" borderId="0" xfId="0" applyFill="1"/>
    <xf numFmtId="9" fontId="7" fillId="0" borderId="40" xfId="1" applyFont="1" applyBorder="1" applyAlignment="1">
      <alignment horizontal="center" vertical="center"/>
    </xf>
    <xf numFmtId="9" fontId="7" fillId="8" borderId="38" xfId="1" applyFont="1" applyFill="1" applyBorder="1" applyAlignment="1" applyProtection="1">
      <alignment horizontal="center" vertical="center"/>
      <protection hidden="1"/>
    </xf>
    <xf numFmtId="0" fontId="7" fillId="0" borderId="40" xfId="0" applyFont="1" applyBorder="1" applyAlignment="1">
      <alignment horizontal="center" vertical="center"/>
    </xf>
    <xf numFmtId="3" fontId="1" fillId="7" borderId="40" xfId="0" applyNumberFormat="1" applyFont="1" applyFill="1" applyBorder="1" applyAlignment="1">
      <alignment horizontal="center" vertical="center"/>
    </xf>
    <xf numFmtId="0" fontId="14" fillId="6" borderId="15" xfId="2" applyFont="1" applyFill="1" applyBorder="1" applyAlignment="1" applyProtection="1">
      <alignment horizontal="center" vertical="center" wrapText="1"/>
      <protection hidden="1"/>
    </xf>
    <xf numFmtId="0" fontId="14" fillId="6" borderId="15" xfId="0" applyFont="1" applyFill="1" applyBorder="1" applyAlignment="1" applyProtection="1">
      <alignment horizontal="center" vertical="center" wrapText="1"/>
      <protection hidden="1"/>
    </xf>
    <xf numFmtId="0" fontId="0" fillId="0" borderId="0" xfId="0" applyAlignment="1">
      <alignment horizontal="right"/>
    </xf>
    <xf numFmtId="9" fontId="0" fillId="0" borderId="0" xfId="0" applyNumberFormat="1" applyAlignment="1">
      <alignment horizontal="left" vertical="center"/>
    </xf>
    <xf numFmtId="1" fontId="7" fillId="0" borderId="40" xfId="1" applyNumberFormat="1" applyFont="1" applyBorder="1" applyAlignment="1">
      <alignment horizontal="center" vertical="center"/>
    </xf>
    <xf numFmtId="0" fontId="14" fillId="6" borderId="15" xfId="0" applyFont="1" applyFill="1" applyBorder="1" applyAlignment="1" applyProtection="1">
      <alignment horizontal="center" vertical="top" wrapText="1"/>
      <protection hidden="1"/>
    </xf>
    <xf numFmtId="0" fontId="19" fillId="13" borderId="15" xfId="0" applyFont="1" applyFill="1" applyBorder="1" applyAlignment="1">
      <alignment vertical="center" wrapText="1"/>
    </xf>
    <xf numFmtId="0" fontId="0" fillId="0" borderId="15" xfId="0" applyBorder="1" applyAlignment="1">
      <alignment horizontal="center"/>
    </xf>
    <xf numFmtId="0" fontId="0" fillId="2" borderId="0" xfId="0" applyFill="1" applyAlignment="1">
      <alignment vertical="center"/>
    </xf>
    <xf numFmtId="0" fontId="0" fillId="0" borderId="15" xfId="0" applyFill="1" applyBorder="1" applyAlignment="1">
      <alignment horizontal="center"/>
    </xf>
    <xf numFmtId="9" fontId="0" fillId="0" borderId="0" xfId="0" applyNumberFormat="1"/>
    <xf numFmtId="1" fontId="7" fillId="2" borderId="40" xfId="1" applyNumberFormat="1" applyFont="1" applyFill="1" applyBorder="1" applyAlignment="1">
      <alignment horizontal="center" vertical="center" wrapText="1"/>
    </xf>
    <xf numFmtId="0" fontId="7" fillId="0" borderId="39" xfId="0" applyFont="1" applyBorder="1" applyAlignment="1">
      <alignment horizontal="center" vertical="center" wrapText="1"/>
    </xf>
    <xf numFmtId="0" fontId="7" fillId="0" borderId="39" xfId="0" applyFont="1" applyFill="1" applyBorder="1" applyAlignment="1">
      <alignment horizontal="center" vertical="center" wrapText="1"/>
    </xf>
    <xf numFmtId="0" fontId="20" fillId="0" borderId="0" xfId="0" applyFont="1" applyFill="1" applyBorder="1" applyAlignment="1">
      <alignment vertical="center" wrapText="1"/>
    </xf>
    <xf numFmtId="0" fontId="19" fillId="0" borderId="0" xfId="0" applyFont="1" applyFill="1" applyBorder="1" applyAlignment="1">
      <alignment vertical="center" wrapText="1"/>
    </xf>
    <xf numFmtId="0" fontId="0" fillId="0" borderId="0" xfId="0" applyFill="1" applyBorder="1"/>
    <xf numFmtId="0" fontId="0" fillId="0" borderId="15" xfId="0" applyBorder="1" applyAlignment="1">
      <alignment horizontal="center" wrapText="1"/>
    </xf>
    <xf numFmtId="3" fontId="0" fillId="0" borderId="15" xfId="0" applyNumberFormat="1" applyBorder="1" applyAlignment="1">
      <alignment horizontal="center" wrapText="1"/>
    </xf>
    <xf numFmtId="3" fontId="0" fillId="0" borderId="15" xfId="0" applyNumberFormat="1" applyBorder="1" applyAlignment="1">
      <alignment horizontal="center"/>
    </xf>
    <xf numFmtId="0" fontId="0" fillId="0" borderId="0" xfId="0" applyFill="1" applyBorder="1" applyAlignment="1">
      <alignment horizontal="center"/>
    </xf>
    <xf numFmtId="0" fontId="0" fillId="0" borderId="15" xfId="0" applyBorder="1"/>
    <xf numFmtId="0" fontId="0" fillId="0" borderId="15" xfId="0" applyBorder="1" applyAlignment="1">
      <alignment wrapText="1"/>
    </xf>
    <xf numFmtId="3" fontId="0" fillId="0" borderId="0" xfId="0" applyNumberFormat="1"/>
    <xf numFmtId="9" fontId="7" fillId="0" borderId="40" xfId="1" applyFont="1" applyFill="1" applyBorder="1" applyAlignment="1">
      <alignment horizontal="center" vertical="center"/>
    </xf>
    <xf numFmtId="9" fontId="7" fillId="0" borderId="39" xfId="1" applyFont="1" applyFill="1" applyBorder="1" applyAlignment="1">
      <alignment horizontal="center" vertical="center"/>
    </xf>
    <xf numFmtId="165" fontId="7" fillId="0" borderId="15" xfId="1" applyNumberFormat="1" applyFont="1" applyFill="1" applyBorder="1" applyAlignment="1" applyProtection="1">
      <alignment horizontal="center" vertical="center"/>
      <protection hidden="1"/>
    </xf>
    <xf numFmtId="0" fontId="7" fillId="0" borderId="40" xfId="0" applyFont="1" applyFill="1" applyBorder="1" applyAlignment="1">
      <alignment horizontal="center" vertical="center"/>
    </xf>
    <xf numFmtId="0" fontId="0" fillId="0" borderId="0" xfId="0" applyFill="1"/>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2" borderId="27"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8" xfId="0" applyFont="1" applyFill="1" applyBorder="1" applyAlignment="1" applyProtection="1">
      <alignment horizontal="left" vertical="center"/>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7" fillId="2" borderId="27" xfId="0" applyFont="1" applyFill="1" applyBorder="1" applyAlignment="1" applyProtection="1">
      <alignment horizontal="left" vertical="center" wrapText="1"/>
    </xf>
    <xf numFmtId="0" fontId="7" fillId="2" borderId="10" xfId="0" applyFont="1" applyFill="1" applyBorder="1" applyAlignment="1" applyProtection="1">
      <alignment horizontal="left" vertical="center" wrapText="1"/>
    </xf>
    <xf numFmtId="0" fontId="7" fillId="2" borderId="11" xfId="0" applyFont="1" applyFill="1" applyBorder="1" applyAlignment="1" applyProtection="1">
      <alignment horizontal="left" vertical="center" wrapText="1"/>
    </xf>
    <xf numFmtId="0" fontId="6" fillId="2" borderId="15" xfId="0" applyFont="1" applyFill="1" applyBorder="1" applyAlignment="1">
      <alignment horizontal="left" vertical="center" wrapText="1"/>
    </xf>
    <xf numFmtId="0" fontId="7" fillId="2" borderId="15" xfId="0" applyFont="1" applyFill="1" applyBorder="1" applyAlignment="1" applyProtection="1">
      <alignment horizontal="left" vertical="center"/>
    </xf>
    <xf numFmtId="0" fontId="7" fillId="2" borderId="31" xfId="0" applyFont="1" applyFill="1" applyBorder="1" applyAlignment="1" applyProtection="1">
      <alignment horizontal="left"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0" fillId="0" borderId="15" xfId="0" applyBorder="1" applyAlignment="1">
      <alignment horizontal="center" vertic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5" fillId="5" borderId="30" xfId="0" applyFont="1" applyFill="1" applyBorder="1" applyAlignment="1">
      <alignment horizontal="left" vertical="center" wrapText="1"/>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0" fontId="0" fillId="2" borderId="4" xfId="0" applyFill="1" applyBorder="1" applyAlignment="1">
      <alignment horizontal="left" vertical="center"/>
    </xf>
    <xf numFmtId="0" fontId="8" fillId="0" borderId="0" xfId="0" applyFont="1" applyAlignment="1">
      <alignment horizontal="left" vertical="center"/>
    </xf>
    <xf numFmtId="0" fontId="1" fillId="2" borderId="15" xfId="0" applyNumberFormat="1" applyFont="1" applyFill="1" applyBorder="1" applyAlignment="1" applyProtection="1">
      <alignment horizontal="left" vertical="center" wrapText="1"/>
      <protection locked="0"/>
    </xf>
    <xf numFmtId="0" fontId="1" fillId="2" borderId="31" xfId="0" applyNumberFormat="1" applyFont="1" applyFill="1" applyBorder="1" applyAlignment="1" applyProtection="1">
      <alignment horizontal="left" vertical="center" wrapText="1"/>
      <protection locked="0"/>
    </xf>
    <xf numFmtId="9" fontId="1" fillId="0" borderId="27"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pplyProtection="1">
      <alignment horizontal="center" vertical="center" wrapText="1"/>
    </xf>
    <xf numFmtId="49" fontId="1" fillId="0" borderId="33" xfId="0" applyNumberFormat="1" applyFont="1" applyBorder="1" applyAlignment="1" applyProtection="1">
      <alignment horizontal="center" vertical="center" wrapText="1"/>
      <protection locked="0"/>
    </xf>
    <xf numFmtId="49" fontId="1" fillId="0" borderId="34" xfId="0" applyNumberFormat="1" applyFont="1" applyBorder="1" applyAlignment="1" applyProtection="1">
      <alignment horizontal="center" vertical="center" wrapText="1"/>
      <protection locked="0"/>
    </xf>
    <xf numFmtId="49" fontId="1" fillId="0" borderId="37" xfId="0" applyNumberFormat="1" applyFont="1" applyBorder="1" applyAlignment="1" applyProtection="1">
      <alignment horizontal="center" vertical="center" wrapText="1"/>
      <protection locked="0"/>
    </xf>
    <xf numFmtId="0" fontId="6" fillId="5" borderId="14" xfId="0" applyFont="1" applyFill="1" applyBorder="1" applyAlignment="1" applyProtection="1">
      <alignment vertical="center" wrapText="1"/>
    </xf>
    <xf numFmtId="0" fontId="1" fillId="0" borderId="16" xfId="0" applyFont="1" applyBorder="1" applyAlignment="1" applyProtection="1">
      <alignment horizontal="left" vertical="center" wrapText="1"/>
      <protection locked="0"/>
    </xf>
    <xf numFmtId="0" fontId="1" fillId="0" borderId="23" xfId="0" applyFont="1" applyBorder="1" applyAlignment="1" applyProtection="1">
      <alignment horizontal="left" vertical="center" wrapText="1"/>
      <protection locked="0"/>
    </xf>
    <xf numFmtId="0" fontId="1" fillId="0" borderId="24" xfId="0" applyFont="1" applyBorder="1" applyAlignment="1" applyProtection="1">
      <alignment horizontal="left" vertical="center" wrapText="1"/>
      <protection locked="0"/>
    </xf>
    <xf numFmtId="0" fontId="1" fillId="0" borderId="20" xfId="0" applyFont="1" applyBorder="1" applyAlignment="1" applyProtection="1">
      <alignment horizontal="left" vertical="center" wrapText="1"/>
      <protection locked="0"/>
    </xf>
    <xf numFmtId="0" fontId="1" fillId="0" borderId="13" xfId="0" applyFont="1" applyBorder="1" applyAlignment="1" applyProtection="1">
      <alignment horizontal="left" vertical="center" wrapText="1"/>
      <protection locked="0"/>
    </xf>
    <xf numFmtId="0" fontId="1" fillId="0" borderId="25" xfId="0" applyFont="1" applyBorder="1" applyAlignment="1" applyProtection="1">
      <alignment horizontal="left" vertical="center" wrapText="1"/>
      <protection locked="0"/>
    </xf>
    <xf numFmtId="0" fontId="0" fillId="0" borderId="0" xfId="0" applyAlignment="1">
      <alignment horizontal="center" vertical="center"/>
    </xf>
    <xf numFmtId="0" fontId="7" fillId="0" borderId="41" xfId="1" applyNumberFormat="1" applyFont="1" applyBorder="1" applyAlignment="1">
      <alignment horizontal="center" vertical="center"/>
    </xf>
    <xf numFmtId="0" fontId="7" fillId="0" borderId="42" xfId="1" applyNumberFormat="1" applyFont="1" applyBorder="1" applyAlignment="1">
      <alignment horizontal="center" vertical="center"/>
    </xf>
    <xf numFmtId="0" fontId="7" fillId="0" borderId="40" xfId="1" applyNumberFormat="1" applyFont="1" applyBorder="1" applyAlignment="1">
      <alignment horizontal="center" vertical="center"/>
    </xf>
    <xf numFmtId="0" fontId="14" fillId="6" borderId="15" xfId="0" applyFont="1" applyFill="1" applyBorder="1" applyAlignment="1" applyProtection="1">
      <alignment horizontal="center" vertical="center" wrapText="1"/>
      <protection hidden="1"/>
    </xf>
    <xf numFmtId="0" fontId="12" fillId="3" borderId="15" xfId="0" applyFont="1" applyFill="1" applyBorder="1" applyAlignment="1">
      <alignment horizontal="left" vertical="center"/>
    </xf>
    <xf numFmtId="0" fontId="4" fillId="2" borderId="27" xfId="0" applyFont="1" applyFill="1" applyBorder="1" applyAlignment="1" applyProtection="1">
      <alignment horizontal="center" vertical="center" wrapText="1"/>
    </xf>
    <xf numFmtId="0" fontId="4" fillId="2" borderId="10" xfId="0" applyFont="1" applyFill="1" applyBorder="1" applyAlignment="1" applyProtection="1">
      <alignment horizontal="center" vertical="center" wrapText="1"/>
    </xf>
    <xf numFmtId="0" fontId="4" fillId="2" borderId="28" xfId="0" applyFont="1" applyFill="1" applyBorder="1" applyAlignment="1" applyProtection="1">
      <alignment horizontal="center" vertical="center" wrapText="1"/>
    </xf>
    <xf numFmtId="0" fontId="20" fillId="14" borderId="13" xfId="0" applyFont="1" applyFill="1" applyBorder="1" applyAlignment="1">
      <alignment horizontal="center" vertical="center" wrapText="1"/>
    </xf>
    <xf numFmtId="0" fontId="20" fillId="14" borderId="15" xfId="0" applyFont="1" applyFill="1" applyBorder="1" applyAlignment="1">
      <alignment horizontal="center" vertical="center" wrapText="1"/>
    </xf>
    <xf numFmtId="0" fontId="7" fillId="2" borderId="39" xfId="0" applyFont="1" applyFill="1" applyBorder="1" applyAlignment="1">
      <alignment horizontal="center" vertical="center" wrapText="1"/>
    </xf>
    <xf numFmtId="0" fontId="0" fillId="0" borderId="0" xfId="0" applyAlignment="1">
      <alignment wrapText="1"/>
    </xf>
  </cellXfs>
  <cellStyles count="12">
    <cellStyle name="Euro" xfId="4" xr:uid="{00000000-0005-0000-0000-000000000000}"/>
    <cellStyle name="Millares 2" xfId="3" xr:uid="{00000000-0005-0000-0000-000001000000}"/>
    <cellStyle name="Normal" xfId="0" builtinId="0"/>
    <cellStyle name="Normal 2" xfId="2" xr:uid="{00000000-0005-0000-0000-000003000000}"/>
    <cellStyle name="Normal 2 2" xfId="5" xr:uid="{00000000-0005-0000-0000-000004000000}"/>
    <cellStyle name="Normal 2 3" xfId="6" xr:uid="{00000000-0005-0000-0000-000005000000}"/>
    <cellStyle name="Normal 2 4" xfId="7" xr:uid="{00000000-0005-0000-0000-000006000000}"/>
    <cellStyle name="Normal 3" xfId="8" xr:uid="{00000000-0005-0000-0000-000007000000}"/>
    <cellStyle name="Porcentaje" xfId="1" builtinId="5"/>
    <cellStyle name="Porcentaje 2" xfId="9" xr:uid="{00000000-0005-0000-0000-000009000000}"/>
    <cellStyle name="Porcentual 2" xfId="10" xr:uid="{00000000-0005-0000-0000-00000A000000}"/>
    <cellStyle name="Porcentual 2 2" xfId="11" xr:uid="{00000000-0005-0000-0000-00000B000000}"/>
  </cellStyles>
  <dxfs count="25">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'Ficha T Seguimiento'!$C$13:$C$24</c:f>
              <c:strCache>
                <c:ptCount val="4"/>
                <c:pt idx="0">
                  <c:v>Enero  - Marzo</c:v>
                </c:pt>
                <c:pt idx="1">
                  <c:v>Abril  - Junio</c:v>
                </c:pt>
                <c:pt idx="2">
                  <c:v>Julio  - Septiembre</c:v>
                </c:pt>
                <c:pt idx="3">
                  <c:v>Octubre   - Diciembre</c:v>
                </c:pt>
              </c:strCache>
            </c:strRef>
          </c:cat>
          <c:val>
            <c:numRef>
              <c:f>'Ficha T Seguimiento'!$D$13:$D$24</c:f>
              <c:numCache>
                <c:formatCode>0%</c:formatCode>
                <c:ptCount val="12"/>
                <c:pt idx="0">
                  <c:v>0.55000000000000004</c:v>
                </c:pt>
                <c:pt idx="1">
                  <c:v>0.55000000000000004</c:v>
                </c:pt>
                <c:pt idx="2">
                  <c:v>0.55000000000000004</c:v>
                </c:pt>
                <c:pt idx="3">
                  <c:v>0.55000000000000004</c:v>
                </c:pt>
              </c:numCache>
            </c:numRef>
          </c:val>
          <c:extLst>
            <c:ext xmlns:c16="http://schemas.microsoft.com/office/drawing/2014/chart" uri="{C3380CC4-5D6E-409C-BE32-E72D297353CC}">
              <c16:uniqueId val="{00000000-EC3F-470A-BA61-6F56121C36D4}"/>
            </c:ext>
          </c:extLst>
        </c:ser>
        <c:ser>
          <c:idx val="1"/>
          <c:order val="1"/>
          <c:tx>
            <c:v>Resultado</c:v>
          </c:tx>
          <c:spPr>
            <a:solidFill>
              <a:srgbClr val="0070C0"/>
            </a:solidFill>
            <a:scene3d>
              <a:camera prst="orthographicFront"/>
              <a:lightRig rig="threePt" dir="t"/>
            </a:scene3d>
            <a:sp3d>
              <a:bevelT/>
            </a:sp3d>
          </c:spPr>
          <c:invertIfNegative val="0"/>
          <c:cat>
            <c:strRef>
              <c:f>'Ficha T Seguimiento'!$C$13:$C$24</c:f>
              <c:strCache>
                <c:ptCount val="4"/>
                <c:pt idx="0">
                  <c:v>Enero  - Marzo</c:v>
                </c:pt>
                <c:pt idx="1">
                  <c:v>Abril  - Junio</c:v>
                </c:pt>
                <c:pt idx="2">
                  <c:v>Julio  - Septiembre</c:v>
                </c:pt>
                <c:pt idx="3">
                  <c:v>Octubre   - Diciembre</c:v>
                </c:pt>
              </c:strCache>
            </c:strRef>
          </c:cat>
          <c:val>
            <c:numRef>
              <c:f>'Ficha T Seguimiento'!$G$13:$G$24</c:f>
              <c:numCache>
                <c:formatCode>0%</c:formatCode>
                <c:ptCount val="12"/>
                <c:pt idx="0">
                  <c:v>0</c:v>
                </c:pt>
                <c:pt idx="1">
                  <c:v>0</c:v>
                </c:pt>
                <c:pt idx="2">
                  <c:v>0.4935064935064935</c:v>
                </c:pt>
                <c:pt idx="3">
                  <c:v>0.60389610389610393</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333713440"/>
        <c:axId val="333711872"/>
      </c:barChart>
      <c:catAx>
        <c:axId val="333713440"/>
        <c:scaling>
          <c:orientation val="minMax"/>
        </c:scaling>
        <c:delete val="0"/>
        <c:axPos val="b"/>
        <c:numFmt formatCode="General" sourceLinked="1"/>
        <c:majorTickMark val="none"/>
        <c:minorTickMark val="none"/>
        <c:tickLblPos val="nextTo"/>
        <c:txPr>
          <a:bodyPr/>
          <a:lstStyle/>
          <a:p>
            <a:pPr>
              <a:defRPr sz="1100"/>
            </a:pPr>
            <a:endParaRPr lang="es-CO"/>
          </a:p>
        </c:txPr>
        <c:crossAx val="333711872"/>
        <c:crosses val="autoZero"/>
        <c:auto val="1"/>
        <c:lblAlgn val="ctr"/>
        <c:lblOffset val="100"/>
        <c:noMultiLvlLbl val="0"/>
      </c:catAx>
      <c:valAx>
        <c:axId val="333711872"/>
        <c:scaling>
          <c:orientation val="minMax"/>
        </c:scaling>
        <c:delete val="0"/>
        <c:axPos val="l"/>
        <c:majorGridlines/>
        <c:numFmt formatCode="0%" sourceLinked="1"/>
        <c:majorTickMark val="none"/>
        <c:minorTickMark val="none"/>
        <c:tickLblPos val="nextTo"/>
        <c:txPr>
          <a:bodyPr/>
          <a:lstStyle/>
          <a:p>
            <a:pPr>
              <a:defRPr sz="1050"/>
            </a:pPr>
            <a:endParaRPr lang="es-CO"/>
          </a:p>
        </c:txPr>
        <c:crossAx val="333713440"/>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371437" y="176894"/>
          <a:ext cx="10113622" cy="1696508"/>
          <a:chOff x="596900" y="2852737"/>
          <a:chExt cx="7950200"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0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oneCellAnchor>
    <xdr:from>
      <xdr:col>2</xdr:col>
      <xdr:colOff>47942</xdr:colOff>
      <xdr:row>43</xdr:row>
      <xdr:rowOff>41340</xdr:rowOff>
    </xdr:from>
    <xdr:ext cx="5391891" cy="254994"/>
    <xdr:sp macro="" textlink="">
      <xdr:nvSpPr>
        <xdr:cNvPr id="13" name="CuadroTexto 12">
          <a:extLst>
            <a:ext uri="{FF2B5EF4-FFF2-40B4-BE49-F238E27FC236}">
              <a16:creationId xmlns:a16="http://schemas.microsoft.com/office/drawing/2014/main" id="{00000000-0008-0000-0000-00000D000000}"/>
            </a:ext>
          </a:extLst>
        </xdr:cNvPr>
        <xdr:cNvSpPr txBox="1"/>
      </xdr:nvSpPr>
      <xdr:spPr>
        <a:xfrm>
          <a:off x="2672609" y="12254507"/>
          <a:ext cx="5391891" cy="2549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CO" sz="1100" baseline="0"/>
            <a:t>V1 =  X/Y * 100 %</a:t>
          </a:r>
        </a:p>
        <a:p>
          <a:endParaRPr lang="es-CO"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00000000-0008-0000-0100-000002000000}"/>
            </a:ext>
          </a:extLst>
        </xdr:cNvPr>
        <xdr:cNvGrpSpPr>
          <a:grpSpLocks/>
        </xdr:cNvGrpSpPr>
      </xdr:nvGrpSpPr>
      <xdr:grpSpPr bwMode="auto">
        <a:xfrm>
          <a:off x="365342" y="391438"/>
          <a:ext cx="14127402" cy="1337284"/>
          <a:chOff x="596900" y="2852737"/>
          <a:chExt cx="7950200" cy="1152527"/>
        </a:xfrm>
      </xdr:grpSpPr>
      <xdr:grpSp>
        <xdr:nvGrpSpPr>
          <xdr:cNvPr id="3" name="37 Grupo">
            <a:extLst>
              <a:ext uri="{FF2B5EF4-FFF2-40B4-BE49-F238E27FC236}">
                <a16:creationId xmlns:a16="http://schemas.microsoft.com/office/drawing/2014/main" id="{00000000-0008-0000-01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1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1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1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1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1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1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1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00000000-0008-0000-01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111123</xdr:colOff>
      <xdr:row>25</xdr:row>
      <xdr:rowOff>52192</xdr:rowOff>
    </xdr:from>
    <xdr:to>
      <xdr:col>11</xdr:col>
      <xdr:colOff>561061</xdr:colOff>
      <xdr:row>45</xdr:row>
      <xdr:rowOff>63499</xdr:rowOff>
    </xdr:to>
    <xdr:graphicFrame macro="">
      <xdr:nvGraphicFramePr>
        <xdr:cNvPr id="13" name="12 Gráfico">
          <a:extLst>
            <a:ext uri="{FF2B5EF4-FFF2-40B4-BE49-F238E27FC236}">
              <a16:creationId xmlns:a16="http://schemas.microsoft.com/office/drawing/2014/main" id="{00000000-0008-0000-01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56"/>
  <sheetViews>
    <sheetView showGridLines="0" topLeftCell="A37" zoomScale="90" zoomScaleNormal="90" workbookViewId="0">
      <selection activeCell="B48" sqref="B48"/>
    </sheetView>
  </sheetViews>
  <sheetFormatPr baseColWidth="10" defaultColWidth="12.28515625" defaultRowHeight="15" x14ac:dyDescent="0.25"/>
  <cols>
    <col min="1" max="1" width="5.5703125" style="1" customWidth="1"/>
    <col min="2" max="2" width="33.8554687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109"/>
      <c r="C2" s="110"/>
      <c r="D2" s="110"/>
      <c r="E2" s="110"/>
      <c r="F2" s="110"/>
      <c r="G2" s="110"/>
      <c r="H2" s="110"/>
      <c r="I2" s="110"/>
      <c r="J2" s="110"/>
      <c r="K2" s="110"/>
      <c r="L2" s="110"/>
      <c r="M2" s="111"/>
    </row>
    <row r="3" spans="2:13" x14ac:dyDescent="0.25">
      <c r="B3" s="112"/>
      <c r="C3" s="113"/>
      <c r="D3" s="113"/>
      <c r="E3" s="113"/>
      <c r="F3" s="113"/>
      <c r="G3" s="113"/>
      <c r="H3" s="113"/>
      <c r="I3" s="113"/>
      <c r="J3" s="113"/>
      <c r="K3" s="113"/>
      <c r="L3" s="113"/>
      <c r="M3" s="114"/>
    </row>
    <row r="4" spans="2:13" x14ac:dyDescent="0.25">
      <c r="B4" s="112"/>
      <c r="C4" s="113"/>
      <c r="D4" s="113"/>
      <c r="E4" s="113"/>
      <c r="F4" s="113"/>
      <c r="G4" s="113"/>
      <c r="H4" s="113"/>
      <c r="I4" s="113"/>
      <c r="J4" s="113"/>
      <c r="K4" s="113"/>
      <c r="L4" s="113"/>
      <c r="M4" s="114"/>
    </row>
    <row r="5" spans="2:13" x14ac:dyDescent="0.25">
      <c r="B5" s="112"/>
      <c r="C5" s="113"/>
      <c r="D5" s="113"/>
      <c r="E5" s="113"/>
      <c r="F5" s="113"/>
      <c r="G5" s="113"/>
      <c r="H5" s="113"/>
      <c r="I5" s="113"/>
      <c r="J5" s="113"/>
      <c r="K5" s="113"/>
      <c r="L5" s="113"/>
      <c r="M5" s="114"/>
    </row>
    <row r="6" spans="2:13" x14ac:dyDescent="0.25">
      <c r="B6" s="112"/>
      <c r="C6" s="113"/>
      <c r="D6" s="113"/>
      <c r="E6" s="113"/>
      <c r="F6" s="113"/>
      <c r="G6" s="113"/>
      <c r="H6" s="113"/>
      <c r="I6" s="113"/>
      <c r="J6" s="113"/>
      <c r="K6" s="113"/>
      <c r="L6" s="113"/>
      <c r="M6" s="114"/>
    </row>
    <row r="7" spans="2:13" x14ac:dyDescent="0.25">
      <c r="B7" s="112"/>
      <c r="C7" s="113"/>
      <c r="D7" s="113"/>
      <c r="E7" s="113"/>
      <c r="F7" s="113"/>
      <c r="G7" s="113"/>
      <c r="H7" s="113"/>
      <c r="I7" s="113"/>
      <c r="J7" s="113"/>
      <c r="K7" s="113"/>
      <c r="L7" s="113"/>
      <c r="M7" s="114"/>
    </row>
    <row r="8" spans="2:13" x14ac:dyDescent="0.25">
      <c r="B8" s="112"/>
      <c r="C8" s="113"/>
      <c r="D8" s="113"/>
      <c r="E8" s="113"/>
      <c r="F8" s="113"/>
      <c r="G8" s="113"/>
      <c r="H8" s="113"/>
      <c r="I8" s="113"/>
      <c r="J8" s="113"/>
      <c r="K8" s="113"/>
      <c r="L8" s="113"/>
      <c r="M8" s="114"/>
    </row>
    <row r="9" spans="2:13" x14ac:dyDescent="0.25">
      <c r="B9" s="112"/>
      <c r="C9" s="113"/>
      <c r="D9" s="113"/>
      <c r="E9" s="113"/>
      <c r="F9" s="113"/>
      <c r="G9" s="113"/>
      <c r="H9" s="113"/>
      <c r="I9" s="113"/>
      <c r="J9" s="113"/>
      <c r="K9" s="113"/>
      <c r="L9" s="113"/>
      <c r="M9" s="114"/>
    </row>
    <row r="10" spans="2:13" ht="15.75" thickBot="1" x14ac:dyDescent="0.3">
      <c r="B10" s="115"/>
      <c r="C10" s="116"/>
      <c r="D10" s="116"/>
      <c r="E10" s="116"/>
      <c r="F10" s="116"/>
      <c r="G10" s="116"/>
      <c r="H10" s="116"/>
      <c r="I10" s="116"/>
      <c r="J10" s="116"/>
      <c r="K10" s="116"/>
      <c r="L10" s="116"/>
      <c r="M10" s="117"/>
    </row>
    <row r="11" spans="2:13" ht="12.75" customHeight="1" x14ac:dyDescent="0.25">
      <c r="B11" s="2"/>
      <c r="C11" s="3"/>
      <c r="D11" s="3"/>
      <c r="E11" s="3"/>
      <c r="F11" s="4"/>
      <c r="G11" s="3"/>
      <c r="H11" s="3"/>
      <c r="I11" s="3"/>
      <c r="J11" s="3"/>
      <c r="K11" s="3"/>
      <c r="L11" s="3"/>
      <c r="M11" s="5"/>
    </row>
    <row r="12" spans="2:13" ht="23.25" customHeight="1" x14ac:dyDescent="0.25">
      <c r="B12" s="118" t="s">
        <v>0</v>
      </c>
      <c r="C12" s="119"/>
      <c r="D12" s="119"/>
      <c r="E12" s="119"/>
      <c r="F12" s="119"/>
      <c r="G12" s="119"/>
      <c r="H12" s="119"/>
      <c r="I12" s="119"/>
      <c r="J12" s="119"/>
      <c r="K12" s="119"/>
      <c r="L12" s="119"/>
      <c r="M12" s="120"/>
    </row>
    <row r="13" spans="2:13" ht="15.75" customHeight="1" x14ac:dyDescent="0.25">
      <c r="B13" s="6"/>
      <c r="C13" s="7"/>
      <c r="D13" s="8"/>
      <c r="E13" s="8"/>
      <c r="F13" s="7"/>
      <c r="G13" s="7"/>
      <c r="H13" s="7"/>
      <c r="I13" s="8"/>
      <c r="J13" s="8"/>
      <c r="K13" s="7"/>
      <c r="L13" s="7"/>
      <c r="M13" s="9"/>
    </row>
    <row r="14" spans="2:13" ht="12.75" customHeight="1" x14ac:dyDescent="0.25">
      <c r="B14" s="121" t="s">
        <v>1</v>
      </c>
      <c r="C14" s="122"/>
      <c r="D14" s="10"/>
      <c r="E14" s="10"/>
      <c r="F14" s="123" t="s">
        <v>36</v>
      </c>
      <c r="G14" s="123"/>
      <c r="H14" s="123"/>
      <c r="I14" s="10"/>
      <c r="J14" s="10"/>
      <c r="K14" s="123" t="s">
        <v>2</v>
      </c>
      <c r="L14" s="123"/>
      <c r="M14" s="11"/>
    </row>
    <row r="15" spans="2:13" ht="12.75" customHeight="1" x14ac:dyDescent="0.25">
      <c r="B15" s="121"/>
      <c r="C15" s="122"/>
      <c r="D15" s="10"/>
      <c r="E15" s="10"/>
      <c r="F15" s="123"/>
      <c r="G15" s="123"/>
      <c r="H15" s="123"/>
      <c r="I15" s="10"/>
      <c r="J15" s="10"/>
      <c r="K15" s="123"/>
      <c r="L15" s="123"/>
      <c r="M15" s="11"/>
    </row>
    <row r="16" spans="2:13" ht="14.25" customHeight="1" x14ac:dyDescent="0.25">
      <c r="B16" s="12" t="s">
        <v>3</v>
      </c>
      <c r="C16" s="13"/>
      <c r="D16" s="14"/>
      <c r="E16" s="14"/>
      <c r="F16" s="28" t="s">
        <v>31</v>
      </c>
      <c r="G16" s="96"/>
      <c r="H16" s="96"/>
      <c r="I16" s="14"/>
      <c r="J16" s="10"/>
      <c r="K16" s="97" t="s">
        <v>72</v>
      </c>
      <c r="L16" s="98"/>
      <c r="M16" s="11"/>
    </row>
    <row r="17" spans="2:14" x14ac:dyDescent="0.25">
      <c r="B17" s="12" t="s">
        <v>4</v>
      </c>
      <c r="C17" s="13" t="s">
        <v>66</v>
      </c>
      <c r="D17" s="14"/>
      <c r="E17" s="14"/>
      <c r="F17" s="28" t="s">
        <v>32</v>
      </c>
      <c r="G17" s="96" t="s">
        <v>66</v>
      </c>
      <c r="H17" s="96"/>
      <c r="I17" s="14"/>
      <c r="J17" s="10"/>
      <c r="K17" s="99"/>
      <c r="L17" s="100"/>
      <c r="M17" s="11"/>
    </row>
    <row r="18" spans="2:14" x14ac:dyDescent="0.25">
      <c r="B18" s="12" t="s">
        <v>5</v>
      </c>
      <c r="C18" s="13"/>
      <c r="D18" s="14"/>
      <c r="E18" s="14"/>
      <c r="F18" s="28" t="s">
        <v>33</v>
      </c>
      <c r="G18" s="96"/>
      <c r="H18" s="96"/>
      <c r="I18" s="14"/>
      <c r="J18" s="10"/>
      <c r="K18" s="101"/>
      <c r="L18" s="102"/>
      <c r="M18" s="11"/>
    </row>
    <row r="19" spans="2:14" x14ac:dyDescent="0.25">
      <c r="B19" s="12" t="s">
        <v>30</v>
      </c>
      <c r="C19" s="13"/>
      <c r="D19" s="14"/>
      <c r="E19" s="14"/>
      <c r="F19" s="28" t="s">
        <v>29</v>
      </c>
      <c r="G19" s="96"/>
      <c r="H19" s="96"/>
      <c r="I19" s="10"/>
      <c r="J19" s="16"/>
      <c r="K19" s="16"/>
      <c r="L19" s="16"/>
      <c r="M19" s="11"/>
    </row>
    <row r="20" spans="2:14" ht="10.5" customHeight="1" x14ac:dyDescent="0.25">
      <c r="B20" s="17"/>
      <c r="C20" s="18"/>
      <c r="D20" s="10"/>
      <c r="E20" s="10"/>
      <c r="F20" s="10"/>
      <c r="G20" s="10"/>
      <c r="H20" s="15"/>
      <c r="I20" s="10"/>
      <c r="J20" s="16"/>
      <c r="K20" s="16"/>
      <c r="L20" s="16"/>
      <c r="M20" s="11"/>
    </row>
    <row r="21" spans="2:14" ht="17.25" customHeight="1" x14ac:dyDescent="0.25">
      <c r="B21" s="103" t="s">
        <v>6</v>
      </c>
      <c r="C21" s="104"/>
      <c r="D21" s="104"/>
      <c r="E21" s="104"/>
      <c r="F21" s="104"/>
      <c r="G21" s="104"/>
      <c r="H21" s="104"/>
      <c r="I21" s="104"/>
      <c r="J21" s="104"/>
      <c r="K21" s="104"/>
      <c r="L21" s="104"/>
      <c r="M21" s="105"/>
    </row>
    <row r="22" spans="2:14" ht="14.25" customHeight="1" x14ac:dyDescent="0.25">
      <c r="B22" s="106"/>
      <c r="C22" s="107"/>
      <c r="D22" s="107"/>
      <c r="E22" s="107"/>
      <c r="F22" s="107"/>
      <c r="G22" s="107"/>
      <c r="H22" s="107"/>
      <c r="I22" s="107"/>
      <c r="J22" s="107"/>
      <c r="K22" s="107"/>
      <c r="L22" s="107"/>
      <c r="M22" s="108"/>
    </row>
    <row r="23" spans="2:14" ht="21" customHeight="1" x14ac:dyDescent="0.25">
      <c r="B23" s="77" t="s">
        <v>40</v>
      </c>
      <c r="C23" s="79" t="s">
        <v>7</v>
      </c>
      <c r="D23" s="80"/>
      <c r="E23" s="80"/>
      <c r="F23" s="81"/>
      <c r="G23" s="82" t="s">
        <v>103</v>
      </c>
      <c r="H23" s="83"/>
      <c r="I23" s="83"/>
      <c r="J23" s="83"/>
      <c r="K23" s="83"/>
      <c r="L23" s="83"/>
      <c r="M23" s="84"/>
      <c r="N23" s="136"/>
    </row>
    <row r="24" spans="2:14" ht="20.100000000000001" customHeight="1" x14ac:dyDescent="0.25">
      <c r="B24" s="78"/>
      <c r="C24" s="79" t="s">
        <v>8</v>
      </c>
      <c r="D24" s="80"/>
      <c r="E24" s="80"/>
      <c r="F24" s="81"/>
      <c r="G24" s="82" t="s">
        <v>104</v>
      </c>
      <c r="H24" s="83"/>
      <c r="I24" s="83"/>
      <c r="J24" s="83"/>
      <c r="K24" s="83"/>
      <c r="L24" s="83"/>
      <c r="M24" s="84"/>
      <c r="N24" s="136"/>
    </row>
    <row r="25" spans="2:14" ht="20.100000000000001" customHeight="1" x14ac:dyDescent="0.25">
      <c r="B25" s="78"/>
      <c r="C25" s="79" t="s">
        <v>9</v>
      </c>
      <c r="D25" s="80"/>
      <c r="E25" s="80"/>
      <c r="F25" s="81"/>
      <c r="G25" s="82" t="s">
        <v>105</v>
      </c>
      <c r="H25" s="83"/>
      <c r="I25" s="83"/>
      <c r="J25" s="83"/>
      <c r="K25" s="83"/>
      <c r="L25" s="83"/>
      <c r="M25" s="84"/>
      <c r="N25" s="136"/>
    </row>
    <row r="26" spans="2:14" ht="28.5" customHeight="1" x14ac:dyDescent="0.25">
      <c r="B26" s="78"/>
      <c r="C26" s="79" t="s">
        <v>10</v>
      </c>
      <c r="D26" s="80"/>
      <c r="E26" s="80"/>
      <c r="F26" s="81"/>
      <c r="G26" s="85" t="s">
        <v>69</v>
      </c>
      <c r="H26" s="86"/>
      <c r="I26" s="86"/>
      <c r="J26" s="86"/>
      <c r="K26" s="86"/>
      <c r="L26" s="86"/>
      <c r="M26" s="87"/>
      <c r="N26" s="136"/>
    </row>
    <row r="27" spans="2:14" ht="23.25" customHeight="1" x14ac:dyDescent="0.25">
      <c r="B27" s="77" t="s">
        <v>58</v>
      </c>
      <c r="C27" s="79" t="s">
        <v>11</v>
      </c>
      <c r="D27" s="80"/>
      <c r="E27" s="80"/>
      <c r="F27" s="81"/>
      <c r="G27" s="82" t="s">
        <v>67</v>
      </c>
      <c r="H27" s="83"/>
      <c r="I27" s="83"/>
      <c r="J27" s="83"/>
      <c r="K27" s="83"/>
      <c r="L27" s="83"/>
      <c r="M27" s="84"/>
    </row>
    <row r="28" spans="2:14" ht="23.25" customHeight="1" x14ac:dyDescent="0.25">
      <c r="B28" s="78"/>
      <c r="C28" s="79" t="s">
        <v>12</v>
      </c>
      <c r="D28" s="80"/>
      <c r="E28" s="80"/>
      <c r="F28" s="81"/>
      <c r="G28" s="82" t="s">
        <v>68</v>
      </c>
      <c r="H28" s="83"/>
      <c r="I28" s="83"/>
      <c r="J28" s="83"/>
      <c r="K28" s="83"/>
      <c r="L28" s="83"/>
      <c r="M28" s="84"/>
    </row>
    <row r="29" spans="2:14" ht="23.25" customHeight="1" x14ac:dyDescent="0.25">
      <c r="B29" s="78"/>
      <c r="C29" s="79" t="s">
        <v>13</v>
      </c>
      <c r="D29" s="80"/>
      <c r="E29" s="80"/>
      <c r="F29" s="81"/>
      <c r="G29" s="82" t="s">
        <v>69</v>
      </c>
      <c r="H29" s="83"/>
      <c r="I29" s="83"/>
      <c r="J29" s="83"/>
      <c r="K29" s="83"/>
      <c r="L29" s="83"/>
      <c r="M29" s="84"/>
    </row>
    <row r="30" spans="2:14" ht="30" customHeight="1" x14ac:dyDescent="0.25">
      <c r="B30" s="127"/>
      <c r="C30" s="79" t="s">
        <v>14</v>
      </c>
      <c r="D30" s="80"/>
      <c r="E30" s="80"/>
      <c r="F30" s="81"/>
      <c r="G30" s="85" t="s">
        <v>134</v>
      </c>
      <c r="H30" s="86"/>
      <c r="I30" s="86"/>
      <c r="J30" s="86"/>
      <c r="K30" s="86"/>
      <c r="L30" s="86"/>
      <c r="M30" s="87"/>
    </row>
    <row r="31" spans="2:14" ht="25.5" customHeight="1" x14ac:dyDescent="0.25">
      <c r="B31" s="124" t="s">
        <v>41</v>
      </c>
      <c r="C31" s="126" t="s">
        <v>15</v>
      </c>
      <c r="D31" s="126"/>
      <c r="E31" s="126"/>
      <c r="F31" s="126"/>
      <c r="G31" s="82" t="s">
        <v>69</v>
      </c>
      <c r="H31" s="83"/>
      <c r="I31" s="83"/>
      <c r="J31" s="83"/>
      <c r="K31" s="83"/>
      <c r="L31" s="83"/>
      <c r="M31" s="84"/>
      <c r="N31" s="54"/>
    </row>
    <row r="32" spans="2:14" ht="21" customHeight="1" x14ac:dyDescent="0.25">
      <c r="B32" s="125"/>
      <c r="C32" s="126" t="s">
        <v>16</v>
      </c>
      <c r="D32" s="126"/>
      <c r="E32" s="126"/>
      <c r="F32" s="126"/>
      <c r="G32" s="82" t="s">
        <v>69</v>
      </c>
      <c r="H32" s="83"/>
      <c r="I32" s="83"/>
      <c r="J32" s="83"/>
      <c r="K32" s="83"/>
      <c r="L32" s="83"/>
      <c r="M32" s="84"/>
      <c r="N32" s="54"/>
    </row>
    <row r="33" spans="2:24" ht="33" customHeight="1" x14ac:dyDescent="0.25">
      <c r="B33" s="125"/>
      <c r="C33" s="88" t="s">
        <v>17</v>
      </c>
      <c r="D33" s="88"/>
      <c r="E33" s="88"/>
      <c r="F33" s="88"/>
      <c r="G33" s="82" t="s">
        <v>69</v>
      </c>
      <c r="H33" s="83"/>
      <c r="I33" s="83"/>
      <c r="J33" s="83"/>
      <c r="K33" s="83"/>
      <c r="L33" s="83"/>
      <c r="M33" s="84"/>
      <c r="N33" s="54"/>
    </row>
    <row r="34" spans="2:24" ht="28.5" customHeight="1" x14ac:dyDescent="0.25">
      <c r="B34" s="19" t="s">
        <v>42</v>
      </c>
      <c r="C34" s="88" t="s">
        <v>7</v>
      </c>
      <c r="D34" s="88"/>
      <c r="E34" s="88"/>
      <c r="F34" s="88"/>
      <c r="G34" s="89"/>
      <c r="H34" s="89"/>
      <c r="I34" s="89"/>
      <c r="J34" s="89"/>
      <c r="K34" s="89"/>
      <c r="L34" s="89"/>
      <c r="M34" s="90"/>
      <c r="N34" s="54"/>
    </row>
    <row r="35" spans="2:24" s="20" customFormat="1" ht="28.5" customHeight="1" x14ac:dyDescent="0.25">
      <c r="B35" s="91" t="s">
        <v>18</v>
      </c>
      <c r="C35" s="92"/>
      <c r="D35" s="92"/>
      <c r="E35" s="92"/>
      <c r="F35" s="92"/>
      <c r="G35" s="92"/>
      <c r="H35" s="92"/>
      <c r="I35" s="92"/>
      <c r="J35" s="92"/>
      <c r="K35" s="92"/>
      <c r="L35" s="92"/>
      <c r="M35" s="93"/>
    </row>
    <row r="36" spans="2:24" s="20" customFormat="1" ht="24.75" customHeight="1" x14ac:dyDescent="0.25">
      <c r="B36" s="21" t="s">
        <v>19</v>
      </c>
      <c r="C36" s="94" t="s">
        <v>20</v>
      </c>
      <c r="D36" s="94"/>
      <c r="E36" s="94"/>
      <c r="F36" s="94"/>
      <c r="G36" s="94"/>
      <c r="H36" s="94"/>
      <c r="I36" s="94"/>
      <c r="J36" s="94"/>
      <c r="K36" s="94"/>
      <c r="L36" s="94"/>
      <c r="M36" s="95"/>
    </row>
    <row r="37" spans="2:24" ht="29.25" customHeight="1" x14ac:dyDescent="0.25">
      <c r="B37" s="22" t="s">
        <v>48</v>
      </c>
      <c r="C37" s="75" t="s">
        <v>124</v>
      </c>
      <c r="D37" s="75"/>
      <c r="E37" s="75"/>
      <c r="F37" s="75"/>
      <c r="G37" s="75"/>
      <c r="H37" s="75"/>
      <c r="I37" s="75"/>
      <c r="J37" s="75"/>
      <c r="K37" s="75"/>
      <c r="L37" s="75"/>
      <c r="M37" s="76"/>
    </row>
    <row r="38" spans="2:24" ht="29.25" customHeight="1" x14ac:dyDescent="0.25">
      <c r="B38" s="23" t="s">
        <v>22</v>
      </c>
      <c r="C38" s="128" t="s">
        <v>125</v>
      </c>
      <c r="D38" s="129"/>
      <c r="E38" s="129"/>
      <c r="F38" s="129"/>
      <c r="G38" s="129"/>
      <c r="H38" s="129"/>
      <c r="I38" s="129"/>
      <c r="J38" s="129"/>
      <c r="K38" s="129"/>
      <c r="L38" s="129"/>
      <c r="M38" s="130"/>
    </row>
    <row r="39" spans="2:24" ht="60.75" customHeight="1" x14ac:dyDescent="0.25">
      <c r="B39" s="23" t="s">
        <v>47</v>
      </c>
      <c r="C39" s="128" t="s">
        <v>126</v>
      </c>
      <c r="D39" s="129"/>
      <c r="E39" s="129"/>
      <c r="F39" s="129"/>
      <c r="G39" s="129"/>
      <c r="H39" s="129"/>
      <c r="I39" s="129"/>
      <c r="J39" s="129"/>
      <c r="K39" s="129"/>
      <c r="L39" s="129"/>
      <c r="M39" s="130"/>
    </row>
    <row r="40" spans="2:24" ht="33" customHeight="1" x14ac:dyDescent="0.25">
      <c r="B40" s="24" t="s">
        <v>57</v>
      </c>
      <c r="C40" s="131" t="s">
        <v>127</v>
      </c>
      <c r="D40" s="131"/>
      <c r="E40" s="131"/>
      <c r="F40" s="131"/>
      <c r="G40" s="131"/>
      <c r="H40" s="131"/>
      <c r="I40" s="131"/>
      <c r="J40" s="131"/>
      <c r="K40" s="131"/>
      <c r="L40" s="131"/>
      <c r="M40" s="132"/>
      <c r="N40" s="75"/>
      <c r="O40" s="75"/>
      <c r="P40" s="75"/>
      <c r="Q40" s="75"/>
      <c r="R40" s="75"/>
      <c r="S40" s="75"/>
      <c r="T40" s="75"/>
      <c r="U40" s="75"/>
      <c r="V40" s="75"/>
      <c r="W40" s="75"/>
      <c r="X40" s="76"/>
    </row>
    <row r="41" spans="2:24" ht="46.5" customHeight="1" x14ac:dyDescent="0.25">
      <c r="B41" s="24" t="s">
        <v>56</v>
      </c>
      <c r="C41" s="133" t="s">
        <v>128</v>
      </c>
      <c r="D41" s="134"/>
      <c r="E41" s="134"/>
      <c r="F41" s="134"/>
      <c r="G41" s="134"/>
      <c r="H41" s="134"/>
      <c r="I41" s="134"/>
      <c r="J41" s="134"/>
      <c r="K41" s="134"/>
      <c r="L41" s="134"/>
      <c r="M41" s="135"/>
    </row>
    <row r="42" spans="2:24" ht="56.25" customHeight="1" x14ac:dyDescent="0.25">
      <c r="B42" s="24" t="s">
        <v>55</v>
      </c>
      <c r="C42" s="128" t="s">
        <v>129</v>
      </c>
      <c r="D42" s="129"/>
      <c r="E42" s="129"/>
      <c r="F42" s="129"/>
      <c r="G42" s="129"/>
      <c r="H42" s="129"/>
      <c r="I42" s="129"/>
      <c r="J42" s="129"/>
      <c r="K42" s="129"/>
      <c r="L42" s="129"/>
      <c r="M42" s="130"/>
    </row>
    <row r="43" spans="2:24" ht="26.25" customHeight="1" x14ac:dyDescent="0.25">
      <c r="B43" s="25" t="s">
        <v>54</v>
      </c>
      <c r="C43" s="131" t="s">
        <v>73</v>
      </c>
      <c r="D43" s="131"/>
      <c r="E43" s="131"/>
      <c r="F43" s="131"/>
      <c r="G43" s="131"/>
      <c r="H43" s="131"/>
      <c r="I43" s="131"/>
      <c r="J43" s="131"/>
      <c r="K43" s="131"/>
      <c r="L43" s="131"/>
      <c r="M43" s="132"/>
    </row>
    <row r="44" spans="2:24" ht="23.25" customHeight="1" x14ac:dyDescent="0.25">
      <c r="B44" s="25" t="s">
        <v>23</v>
      </c>
      <c r="C44" s="133"/>
      <c r="D44" s="134"/>
      <c r="E44" s="134"/>
      <c r="F44" s="134"/>
      <c r="G44" s="134"/>
      <c r="H44" s="134"/>
      <c r="I44" s="134"/>
      <c r="J44" s="134"/>
      <c r="K44" s="134"/>
      <c r="L44" s="134"/>
      <c r="M44" s="135"/>
    </row>
    <row r="45" spans="2:24" ht="23.25" customHeight="1" x14ac:dyDescent="0.25">
      <c r="B45" s="150" t="s">
        <v>53</v>
      </c>
      <c r="C45" s="151" t="s">
        <v>130</v>
      </c>
      <c r="D45" s="152"/>
      <c r="E45" s="152"/>
      <c r="F45" s="152"/>
      <c r="G45" s="152"/>
      <c r="H45" s="152"/>
      <c r="I45" s="152"/>
      <c r="J45" s="152"/>
      <c r="K45" s="152"/>
      <c r="L45" s="152"/>
      <c r="M45" s="153"/>
    </row>
    <row r="46" spans="2:24" ht="60" customHeight="1" x14ac:dyDescent="0.25">
      <c r="B46" s="150"/>
      <c r="C46" s="154"/>
      <c r="D46" s="155"/>
      <c r="E46" s="155"/>
      <c r="F46" s="155"/>
      <c r="G46" s="155"/>
      <c r="H46" s="155"/>
      <c r="I46" s="155"/>
      <c r="J46" s="155"/>
      <c r="K46" s="155"/>
      <c r="L46" s="155"/>
      <c r="M46" s="156"/>
    </row>
    <row r="47" spans="2:24" ht="33" customHeight="1" x14ac:dyDescent="0.25">
      <c r="B47" s="25" t="s">
        <v>24</v>
      </c>
      <c r="C47" s="128" t="s">
        <v>135</v>
      </c>
      <c r="D47" s="129"/>
      <c r="E47" s="129"/>
      <c r="F47" s="129"/>
      <c r="G47" s="129"/>
      <c r="H47" s="129"/>
      <c r="I47" s="129"/>
      <c r="J47" s="129"/>
      <c r="K47" s="129"/>
      <c r="L47" s="129"/>
      <c r="M47" s="130"/>
    </row>
    <row r="48" spans="2:24" ht="33" customHeight="1" x14ac:dyDescent="0.25">
      <c r="B48" s="25" t="s">
        <v>25</v>
      </c>
      <c r="C48" s="128" t="s">
        <v>71</v>
      </c>
      <c r="D48" s="129"/>
      <c r="E48" s="129"/>
      <c r="F48" s="129"/>
      <c r="G48" s="129"/>
      <c r="H48" s="129"/>
      <c r="I48" s="129"/>
      <c r="J48" s="129"/>
      <c r="K48" s="129"/>
      <c r="L48" s="129"/>
      <c r="M48" s="130"/>
    </row>
    <row r="49" spans="2:14" ht="27" customHeight="1" x14ac:dyDescent="0.25">
      <c r="B49" s="25" t="s">
        <v>52</v>
      </c>
      <c r="C49" s="138" t="s">
        <v>131</v>
      </c>
      <c r="D49" s="138"/>
      <c r="E49" s="138"/>
      <c r="F49" s="138"/>
      <c r="G49" s="138"/>
      <c r="H49" s="138"/>
      <c r="I49" s="138"/>
      <c r="J49" s="138"/>
      <c r="K49" s="138"/>
      <c r="L49" s="138"/>
      <c r="M49" s="139"/>
      <c r="N49" s="54"/>
    </row>
    <row r="50" spans="2:14" ht="42.75" customHeight="1" x14ac:dyDescent="0.25">
      <c r="B50" s="25" t="s">
        <v>51</v>
      </c>
      <c r="C50" s="140" t="s">
        <v>74</v>
      </c>
      <c r="D50" s="141"/>
      <c r="E50" s="141"/>
      <c r="F50" s="141"/>
      <c r="G50" s="141"/>
      <c r="H50" s="141"/>
      <c r="I50" s="141"/>
      <c r="J50" s="141"/>
      <c r="K50" s="141"/>
      <c r="L50" s="141"/>
      <c r="M50" s="142"/>
    </row>
    <row r="51" spans="2:14" ht="24" customHeight="1" x14ac:dyDescent="0.25">
      <c r="B51" s="25" t="s">
        <v>50</v>
      </c>
      <c r="C51" s="131" t="s">
        <v>75</v>
      </c>
      <c r="D51" s="131"/>
      <c r="E51" s="131"/>
      <c r="F51" s="131"/>
      <c r="G51" s="131"/>
      <c r="H51" s="131"/>
      <c r="I51" s="131"/>
      <c r="J51" s="131"/>
      <c r="K51" s="131"/>
      <c r="L51" s="131"/>
      <c r="M51" s="132"/>
    </row>
    <row r="52" spans="2:14" ht="27" customHeight="1" x14ac:dyDescent="0.25">
      <c r="B52" s="25" t="s">
        <v>26</v>
      </c>
      <c r="C52" s="131" t="s">
        <v>102</v>
      </c>
      <c r="D52" s="131"/>
      <c r="E52" s="131"/>
      <c r="F52" s="131"/>
      <c r="G52" s="131"/>
      <c r="H52" s="131"/>
      <c r="I52" s="131"/>
      <c r="J52" s="131"/>
      <c r="K52" s="131"/>
      <c r="L52" s="131"/>
      <c r="M52" s="132"/>
    </row>
    <row r="53" spans="2:14" ht="73.5" customHeight="1" x14ac:dyDescent="0.25">
      <c r="B53" s="26" t="s">
        <v>27</v>
      </c>
      <c r="C53" s="133" t="s">
        <v>132</v>
      </c>
      <c r="D53" s="134"/>
      <c r="E53" s="134"/>
      <c r="F53" s="134"/>
      <c r="G53" s="134"/>
      <c r="H53" s="134"/>
      <c r="I53" s="134"/>
      <c r="J53" s="134"/>
      <c r="K53" s="134"/>
      <c r="L53" s="134"/>
      <c r="M53" s="135"/>
    </row>
    <row r="54" spans="2:14" ht="66" customHeight="1" thickBot="1" x14ac:dyDescent="0.3">
      <c r="B54" s="27" t="s">
        <v>59</v>
      </c>
      <c r="C54" s="143" t="s">
        <v>70</v>
      </c>
      <c r="D54" s="144"/>
      <c r="E54" s="144"/>
      <c r="F54" s="144"/>
      <c r="G54" s="145"/>
      <c r="H54" s="146" t="s">
        <v>60</v>
      </c>
      <c r="I54" s="146"/>
      <c r="J54" s="146"/>
      <c r="K54" s="147" t="s">
        <v>133</v>
      </c>
      <c r="L54" s="148"/>
      <c r="M54" s="149"/>
    </row>
    <row r="55" spans="2:14" ht="9" customHeight="1" x14ac:dyDescent="0.25"/>
    <row r="56" spans="2:14" ht="15.75" x14ac:dyDescent="0.25">
      <c r="B56" s="137" t="s">
        <v>28</v>
      </c>
      <c r="C56" s="137"/>
      <c r="D56" s="137"/>
      <c r="E56" s="137"/>
      <c r="F56" s="137"/>
      <c r="G56" s="137"/>
      <c r="H56" s="137"/>
      <c r="I56" s="137"/>
      <c r="J56" s="137"/>
      <c r="K56" s="137"/>
      <c r="L56" s="137"/>
      <c r="M56" s="137"/>
    </row>
  </sheetData>
  <mergeCells count="63">
    <mergeCell ref="N23:N26"/>
    <mergeCell ref="B56:M56"/>
    <mergeCell ref="C47:M47"/>
    <mergeCell ref="C48:M48"/>
    <mergeCell ref="C49:M49"/>
    <mergeCell ref="C50:M50"/>
    <mergeCell ref="C51:M51"/>
    <mergeCell ref="C52:M52"/>
    <mergeCell ref="C53:M53"/>
    <mergeCell ref="C54:G54"/>
    <mergeCell ref="H54:J54"/>
    <mergeCell ref="K54:M54"/>
    <mergeCell ref="C44:M44"/>
    <mergeCell ref="B45:B46"/>
    <mergeCell ref="C45:M46"/>
    <mergeCell ref="C42:M42"/>
    <mergeCell ref="C38:M38"/>
    <mergeCell ref="C39:M39"/>
    <mergeCell ref="C40:M40"/>
    <mergeCell ref="C41:M41"/>
    <mergeCell ref="C43:M43"/>
    <mergeCell ref="C30:F30"/>
    <mergeCell ref="B27:B30"/>
    <mergeCell ref="G27:M27"/>
    <mergeCell ref="C28:F28"/>
    <mergeCell ref="G28:M28"/>
    <mergeCell ref="C29:F29"/>
    <mergeCell ref="G29:M29"/>
    <mergeCell ref="C27:F27"/>
    <mergeCell ref="B31:B33"/>
    <mergeCell ref="C31:F31"/>
    <mergeCell ref="G31:M31"/>
    <mergeCell ref="C32:F32"/>
    <mergeCell ref="G32:M32"/>
    <mergeCell ref="C33:F33"/>
    <mergeCell ref="G33:M33"/>
    <mergeCell ref="B2:M10"/>
    <mergeCell ref="B12:M12"/>
    <mergeCell ref="B14:C15"/>
    <mergeCell ref="F14:H15"/>
    <mergeCell ref="K14:L15"/>
    <mergeCell ref="G16:H16"/>
    <mergeCell ref="K16:L18"/>
    <mergeCell ref="G17:H17"/>
    <mergeCell ref="G18:H18"/>
    <mergeCell ref="B21:M22"/>
    <mergeCell ref="G19:H19"/>
    <mergeCell ref="N40:X40"/>
    <mergeCell ref="B23:B26"/>
    <mergeCell ref="C23:F23"/>
    <mergeCell ref="G23:M23"/>
    <mergeCell ref="C24:F24"/>
    <mergeCell ref="G24:M24"/>
    <mergeCell ref="C25:F25"/>
    <mergeCell ref="G25:M25"/>
    <mergeCell ref="C26:F26"/>
    <mergeCell ref="G26:M26"/>
    <mergeCell ref="C34:F34"/>
    <mergeCell ref="G34:M34"/>
    <mergeCell ref="B35:M35"/>
    <mergeCell ref="C36:M36"/>
    <mergeCell ref="C37:M37"/>
    <mergeCell ref="G30:M30"/>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O47"/>
  <sheetViews>
    <sheetView showGridLines="0" tabSelected="1" topLeftCell="A13" zoomScale="73" zoomScaleNormal="73" workbookViewId="0">
      <selection activeCell="H16" sqref="H16"/>
    </sheetView>
  </sheetViews>
  <sheetFormatPr baseColWidth="10" defaultColWidth="14.140625" defaultRowHeight="15" x14ac:dyDescent="0.25"/>
  <cols>
    <col min="1" max="1" width="5.42578125" customWidth="1"/>
    <col min="2" max="2" width="12.85546875" customWidth="1"/>
    <col min="3" max="3" width="21.7109375" customWidth="1"/>
    <col min="4" max="4" width="17.5703125" customWidth="1"/>
    <col min="5" max="6" width="17.85546875" customWidth="1"/>
    <col min="7" max="7" width="12.28515625" customWidth="1"/>
    <col min="8" max="8" width="9.42578125" customWidth="1"/>
    <col min="9" max="9" width="12.42578125" customWidth="1"/>
    <col min="10" max="10" width="60.7109375" customWidth="1"/>
    <col min="11" max="11" width="29"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10"/>
      <c r="C3" s="10"/>
      <c r="D3" s="10"/>
      <c r="E3" s="29"/>
      <c r="F3" s="29"/>
      <c r="G3" s="29"/>
      <c r="H3" s="29"/>
      <c r="I3" s="29"/>
      <c r="J3" s="29"/>
      <c r="K3" s="1"/>
    </row>
    <row r="4" spans="2:15" x14ac:dyDescent="0.25">
      <c r="B4" s="10"/>
      <c r="C4" s="10"/>
      <c r="D4" s="10"/>
      <c r="E4" s="29"/>
      <c r="F4" s="29"/>
      <c r="G4" s="29"/>
      <c r="H4" s="29"/>
      <c r="I4" s="29"/>
      <c r="J4" s="29"/>
      <c r="K4" s="1"/>
    </row>
    <row r="5" spans="2:15" x14ac:dyDescent="0.25">
      <c r="B5" s="10"/>
      <c r="C5" s="10"/>
      <c r="D5" s="10"/>
      <c r="E5" s="29"/>
      <c r="F5" s="29"/>
      <c r="G5" s="29"/>
      <c r="H5" s="29"/>
      <c r="I5" s="29"/>
      <c r="J5" s="29"/>
      <c r="K5" s="1"/>
    </row>
    <row r="6" spans="2:15" ht="18" customHeight="1" x14ac:dyDescent="0.25">
      <c r="B6" s="10"/>
      <c r="C6" s="10"/>
      <c r="D6" s="10"/>
      <c r="E6" s="29"/>
      <c r="F6" s="29"/>
      <c r="G6" s="29"/>
      <c r="H6" s="29"/>
      <c r="I6" s="29"/>
      <c r="J6" s="29"/>
      <c r="K6" s="1"/>
      <c r="M6" s="157" t="s">
        <v>43</v>
      </c>
      <c r="N6" s="157"/>
      <c r="O6" s="157"/>
    </row>
    <row r="7" spans="2:15" x14ac:dyDescent="0.25">
      <c r="B7" s="10"/>
      <c r="C7" s="10"/>
      <c r="D7" s="10"/>
      <c r="E7" s="29"/>
      <c r="F7" s="29"/>
      <c r="G7" s="29"/>
      <c r="H7" s="29"/>
      <c r="I7" s="29"/>
      <c r="J7" s="29"/>
      <c r="K7" s="1"/>
      <c r="M7" s="40" t="s">
        <v>62</v>
      </c>
      <c r="N7" s="48" t="s">
        <v>44</v>
      </c>
      <c r="O7" s="49">
        <v>0.7</v>
      </c>
    </row>
    <row r="8" spans="2:15" x14ac:dyDescent="0.25">
      <c r="B8" s="29"/>
      <c r="C8" s="29"/>
      <c r="D8" s="29"/>
      <c r="E8" s="29"/>
      <c r="F8" s="29"/>
      <c r="G8" s="29"/>
      <c r="H8" s="29"/>
      <c r="I8" s="29"/>
      <c r="J8" s="29"/>
      <c r="K8" s="1"/>
      <c r="M8" s="39" t="s">
        <v>63</v>
      </c>
      <c r="N8" s="48" t="s">
        <v>45</v>
      </c>
      <c r="O8" s="20" t="s">
        <v>65</v>
      </c>
    </row>
    <row r="9" spans="2:15" ht="18.75" customHeight="1" x14ac:dyDescent="0.25">
      <c r="B9" s="29"/>
      <c r="C9" s="29"/>
      <c r="D9" s="29"/>
      <c r="E9" s="29"/>
      <c r="F9" s="29"/>
      <c r="G9" s="29"/>
      <c r="H9" s="29"/>
      <c r="I9" s="29"/>
      <c r="J9" s="29"/>
      <c r="K9" s="1"/>
      <c r="L9" s="30"/>
      <c r="M9" s="41" t="s">
        <v>64</v>
      </c>
      <c r="N9" s="48" t="s">
        <v>46</v>
      </c>
      <c r="O9" s="49">
        <v>0.5</v>
      </c>
    </row>
    <row r="10" spans="2:15" ht="39" customHeight="1" x14ac:dyDescent="0.25">
      <c r="B10" s="162" t="s">
        <v>21</v>
      </c>
      <c r="C10" s="162"/>
      <c r="D10" s="162"/>
      <c r="E10" s="163" t="str">
        <f>'Ficha Técnica Formulación'!C37</f>
        <v xml:space="preserve">Porcentaje de participación de escenarios deportivos propios de la secretaría, habilitados por medio de servicios de deporte, recreación y actividad física en el municipio de Santiago de Cali.   </v>
      </c>
      <c r="F10" s="164"/>
      <c r="G10" s="164"/>
      <c r="H10" s="164"/>
      <c r="I10" s="164"/>
      <c r="J10" s="164"/>
      <c r="K10" s="165"/>
      <c r="L10" s="31"/>
    </row>
    <row r="11" spans="2:15" ht="10.5" customHeight="1" x14ac:dyDescent="0.25">
      <c r="L11" s="30"/>
    </row>
    <row r="12" spans="2:15" ht="73.5" customHeight="1" x14ac:dyDescent="0.25">
      <c r="B12" s="46" t="s">
        <v>61</v>
      </c>
      <c r="C12" s="46" t="s">
        <v>49</v>
      </c>
      <c r="D12" s="46" t="s">
        <v>37</v>
      </c>
      <c r="E12" s="51" t="s">
        <v>78</v>
      </c>
      <c r="F12" s="51" t="s">
        <v>79</v>
      </c>
      <c r="G12" s="47" t="s">
        <v>38</v>
      </c>
      <c r="H12" s="161" t="s">
        <v>35</v>
      </c>
      <c r="I12" s="161"/>
      <c r="J12" s="47" t="s">
        <v>34</v>
      </c>
      <c r="K12" s="47" t="s">
        <v>39</v>
      </c>
      <c r="L12" s="30"/>
    </row>
    <row r="13" spans="2:15" x14ac:dyDescent="0.25">
      <c r="B13" s="158">
        <v>2019</v>
      </c>
      <c r="C13" s="42" t="s">
        <v>76</v>
      </c>
      <c r="D13" s="42">
        <v>0.55000000000000004</v>
      </c>
      <c r="E13" s="45"/>
      <c r="F13" s="45"/>
      <c r="G13" s="42" t="str">
        <f>IF(E13="","",E13/F13)</f>
        <v/>
      </c>
      <c r="H13" s="43" t="str">
        <f>IF(G13="","",G13/D13)</f>
        <v/>
      </c>
      <c r="I13" s="44" t="str">
        <f>IF(H13&lt;$O$9,"Critico",IF(H13&lt;$O$7,"Medio",IF(H13="","","Satisfactorio")))</f>
        <v/>
      </c>
      <c r="J13" s="44"/>
      <c r="K13" s="44"/>
      <c r="L13" s="30"/>
    </row>
    <row r="14" spans="2:15" x14ac:dyDescent="0.25">
      <c r="B14" s="159"/>
      <c r="C14" s="42" t="s">
        <v>122</v>
      </c>
      <c r="D14" s="42">
        <v>0.55000000000000004</v>
      </c>
      <c r="E14" s="36"/>
      <c r="F14" s="36"/>
      <c r="G14" s="35" t="str">
        <f>IF(E14="","",E14/F14)</f>
        <v/>
      </c>
      <c r="H14" s="38" t="str">
        <f t="shared" ref="H14" si="0">IF(G14="","",G14/D14)</f>
        <v/>
      </c>
      <c r="I14" s="44" t="str">
        <f t="shared" ref="I14:I24" si="1">IF(H14&lt;$O$9,"Critico",IF(H14&lt;$O$7,"Medio",IF(H14="","","Satisfactorio")))</f>
        <v/>
      </c>
      <c r="J14" s="58"/>
      <c r="K14" s="58"/>
      <c r="L14" s="30"/>
    </row>
    <row r="15" spans="2:15" s="74" customFormat="1" ht="195" customHeight="1" x14ac:dyDescent="0.25">
      <c r="B15" s="159"/>
      <c r="C15" s="70" t="s">
        <v>121</v>
      </c>
      <c r="D15" s="70">
        <v>0.55000000000000004</v>
      </c>
      <c r="E15" s="36">
        <v>304</v>
      </c>
      <c r="F15" s="36">
        <v>616</v>
      </c>
      <c r="G15" s="71">
        <f>IF(E15="","",E15/F15)</f>
        <v>0.4935064935064935</v>
      </c>
      <c r="H15" s="72">
        <f>IF(G15="","",G15/D15)</f>
        <v>0.89728453364816996</v>
      </c>
      <c r="I15" s="73" t="str">
        <f t="shared" si="1"/>
        <v>Satisfactorio</v>
      </c>
      <c r="J15" s="59" t="s">
        <v>149</v>
      </c>
      <c r="K15" s="59" t="s">
        <v>150</v>
      </c>
      <c r="L15" s="62"/>
    </row>
    <row r="16" spans="2:15" ht="165" x14ac:dyDescent="0.25">
      <c r="B16" s="160"/>
      <c r="C16" s="42" t="s">
        <v>123</v>
      </c>
      <c r="D16" s="42">
        <v>0.55000000000000004</v>
      </c>
      <c r="E16" s="36">
        <v>372</v>
      </c>
      <c r="F16" s="36">
        <v>616</v>
      </c>
      <c r="G16" s="35">
        <f>IF(E16="","",E16/F16)</f>
        <v>0.60389610389610393</v>
      </c>
      <c r="H16" s="38">
        <f t="shared" ref="H16:H24" si="2">IF(G16="","",G16/D16)</f>
        <v>1.0979929161747344</v>
      </c>
      <c r="I16" s="44" t="str">
        <f t="shared" si="1"/>
        <v>Satisfactorio</v>
      </c>
      <c r="J16" s="169" t="s">
        <v>151</v>
      </c>
      <c r="K16" s="58" t="s">
        <v>152</v>
      </c>
      <c r="L16" s="30"/>
    </row>
    <row r="17" spans="2:12" x14ac:dyDescent="0.25">
      <c r="B17" s="37"/>
      <c r="C17" s="42"/>
      <c r="D17" s="57"/>
      <c r="E17" s="36"/>
      <c r="F17" s="36"/>
      <c r="G17" s="35" t="str">
        <f t="shared" ref="G17:G24" si="3">IF(E17="","",E141/F17)</f>
        <v/>
      </c>
      <c r="H17" s="38" t="str">
        <f t="shared" si="2"/>
        <v/>
      </c>
      <c r="I17" s="44" t="str">
        <f t="shared" si="1"/>
        <v/>
      </c>
      <c r="J17" s="168"/>
      <c r="K17" s="37"/>
      <c r="L17" s="30"/>
    </row>
    <row r="18" spans="2:12" x14ac:dyDescent="0.25">
      <c r="B18" s="37"/>
      <c r="C18" s="42"/>
      <c r="D18" s="50"/>
      <c r="E18" s="36"/>
      <c r="F18" s="36"/>
      <c r="G18" s="35" t="str">
        <f t="shared" si="3"/>
        <v/>
      </c>
      <c r="H18" s="38" t="str">
        <f t="shared" si="2"/>
        <v/>
      </c>
      <c r="I18" s="44" t="str">
        <f t="shared" si="1"/>
        <v/>
      </c>
      <c r="J18" s="37"/>
      <c r="K18" s="37"/>
      <c r="L18" s="30"/>
    </row>
    <row r="19" spans="2:12" x14ac:dyDescent="0.25">
      <c r="B19" s="37"/>
      <c r="C19" s="42"/>
      <c r="D19" s="50"/>
      <c r="E19" s="36"/>
      <c r="F19" s="36"/>
      <c r="G19" s="35" t="str">
        <f t="shared" si="3"/>
        <v/>
      </c>
      <c r="H19" s="38" t="str">
        <f t="shared" si="2"/>
        <v/>
      </c>
      <c r="I19" s="44" t="str">
        <f>IF(H19&lt;$O$9,"Critico",IF(H19&lt;$O$7,"Medio",IF(H19="","","Satisfactorio")))</f>
        <v/>
      </c>
      <c r="J19" s="37"/>
      <c r="K19" s="37"/>
      <c r="L19" s="30"/>
    </row>
    <row r="20" spans="2:12" x14ac:dyDescent="0.25">
      <c r="B20" s="37"/>
      <c r="C20" s="42"/>
      <c r="D20" s="50"/>
      <c r="E20" s="36"/>
      <c r="F20" s="36"/>
      <c r="G20" s="35" t="str">
        <f t="shared" si="3"/>
        <v/>
      </c>
      <c r="H20" s="38" t="str">
        <f t="shared" si="2"/>
        <v/>
      </c>
      <c r="I20" s="44" t="str">
        <f t="shared" si="1"/>
        <v/>
      </c>
      <c r="J20" s="37"/>
      <c r="K20" s="37"/>
      <c r="L20" s="30"/>
    </row>
    <row r="21" spans="2:12" x14ac:dyDescent="0.25">
      <c r="B21" s="37"/>
      <c r="C21" s="42"/>
      <c r="D21" s="50"/>
      <c r="E21" s="36"/>
      <c r="F21" s="36"/>
      <c r="G21" s="35" t="str">
        <f t="shared" si="3"/>
        <v/>
      </c>
      <c r="H21" s="38" t="str">
        <f t="shared" si="2"/>
        <v/>
      </c>
      <c r="I21" s="44" t="str">
        <f t="shared" si="1"/>
        <v/>
      </c>
      <c r="J21" s="37"/>
      <c r="K21" s="37"/>
      <c r="L21" s="30"/>
    </row>
    <row r="22" spans="2:12" x14ac:dyDescent="0.25">
      <c r="B22" s="37"/>
      <c r="C22" s="42"/>
      <c r="D22" s="50"/>
      <c r="E22" s="36"/>
      <c r="F22" s="36"/>
      <c r="G22" s="35" t="str">
        <f t="shared" si="3"/>
        <v/>
      </c>
      <c r="H22" s="38" t="str">
        <f t="shared" si="2"/>
        <v/>
      </c>
      <c r="I22" s="44" t="str">
        <f t="shared" si="1"/>
        <v/>
      </c>
      <c r="J22" s="37"/>
      <c r="K22" s="37"/>
      <c r="L22" s="30"/>
    </row>
    <row r="23" spans="2:12" x14ac:dyDescent="0.25">
      <c r="B23" s="37"/>
      <c r="C23" s="42"/>
      <c r="D23" s="50"/>
      <c r="E23" s="36"/>
      <c r="F23" s="36"/>
      <c r="G23" s="35" t="str">
        <f t="shared" si="3"/>
        <v/>
      </c>
      <c r="H23" s="38" t="str">
        <f t="shared" si="2"/>
        <v/>
      </c>
      <c r="I23" s="44" t="str">
        <f t="shared" si="1"/>
        <v/>
      </c>
      <c r="J23" s="37"/>
      <c r="K23" s="37"/>
      <c r="L23" s="30"/>
    </row>
    <row r="24" spans="2:12" x14ac:dyDescent="0.25">
      <c r="B24" s="37"/>
      <c r="C24" s="42"/>
      <c r="D24" s="50"/>
      <c r="E24" s="36"/>
      <c r="F24" s="36"/>
      <c r="G24" s="35" t="str">
        <f t="shared" si="3"/>
        <v/>
      </c>
      <c r="H24" s="38" t="str">
        <f t="shared" si="2"/>
        <v/>
      </c>
      <c r="I24" s="44" t="str">
        <f t="shared" si="1"/>
        <v/>
      </c>
      <c r="J24" s="37"/>
      <c r="K24" s="37"/>
      <c r="L24" s="30"/>
    </row>
    <row r="25" spans="2:12" x14ac:dyDescent="0.25">
      <c r="C25" s="32"/>
      <c r="D25" s="32"/>
      <c r="E25" s="32"/>
      <c r="F25" s="32"/>
      <c r="G25" s="32"/>
      <c r="H25" s="32"/>
      <c r="I25" s="32"/>
      <c r="J25" s="32"/>
      <c r="K25" s="32"/>
      <c r="L25" s="30"/>
    </row>
    <row r="26" spans="2:12" x14ac:dyDescent="0.25">
      <c r="B26" s="32"/>
      <c r="C26" s="32"/>
      <c r="D26" s="32"/>
      <c r="E26" s="32"/>
      <c r="F26" s="32"/>
      <c r="G26" s="32"/>
      <c r="H26" s="32"/>
      <c r="I26" s="32"/>
      <c r="J26" s="32"/>
      <c r="K26" s="32"/>
      <c r="L26" s="30"/>
    </row>
    <row r="27" spans="2:12" x14ac:dyDescent="0.25">
      <c r="B27" s="32"/>
      <c r="C27" s="32"/>
      <c r="D27" s="32"/>
      <c r="E27" s="32"/>
      <c r="F27" s="32"/>
      <c r="G27" s="32"/>
      <c r="H27" s="32"/>
      <c r="I27" s="32"/>
      <c r="J27" s="32"/>
      <c r="K27" s="32"/>
      <c r="L27" s="30"/>
    </row>
    <row r="28" spans="2:12" x14ac:dyDescent="0.25">
      <c r="B28" s="32"/>
      <c r="C28" s="32"/>
      <c r="D28" s="32"/>
      <c r="E28" s="32"/>
      <c r="F28" s="32"/>
      <c r="G28" s="32"/>
      <c r="H28" s="32"/>
      <c r="I28" s="32"/>
      <c r="J28" s="32"/>
      <c r="K28" s="32"/>
      <c r="L28" s="30"/>
    </row>
    <row r="29" spans="2:12" x14ac:dyDescent="0.25">
      <c r="B29" s="32"/>
      <c r="C29" s="32"/>
      <c r="D29" s="32"/>
      <c r="E29" s="32"/>
      <c r="F29" s="32"/>
      <c r="G29" s="32"/>
      <c r="H29" s="32"/>
      <c r="I29" s="32"/>
      <c r="J29" s="32"/>
      <c r="K29" s="32"/>
      <c r="L29" s="30"/>
    </row>
    <row r="30" spans="2:12" x14ac:dyDescent="0.25">
      <c r="B30" s="32"/>
      <c r="C30" s="32"/>
      <c r="D30" s="32"/>
      <c r="E30" s="32"/>
      <c r="F30" s="32"/>
      <c r="G30" s="32"/>
      <c r="H30" s="32"/>
      <c r="I30" s="32"/>
      <c r="J30" s="32"/>
      <c r="K30" s="32"/>
      <c r="L30" s="30"/>
    </row>
    <row r="31" spans="2:12" x14ac:dyDescent="0.25">
      <c r="B31" s="32"/>
      <c r="C31" s="32"/>
      <c r="D31" s="32"/>
      <c r="E31" s="32"/>
      <c r="F31" s="32"/>
      <c r="G31" s="32"/>
      <c r="H31" s="32"/>
      <c r="I31" s="32"/>
      <c r="J31" s="32"/>
      <c r="K31" s="32"/>
      <c r="L31" s="30"/>
    </row>
    <row r="32" spans="2:12" x14ac:dyDescent="0.25">
      <c r="B32" s="32"/>
      <c r="C32" s="32"/>
      <c r="D32" s="32"/>
      <c r="E32" s="32"/>
      <c r="F32" s="32"/>
      <c r="G32" s="32"/>
      <c r="H32" s="32"/>
      <c r="I32" s="32"/>
      <c r="J32" s="32"/>
      <c r="K32" s="32"/>
      <c r="L32" s="30"/>
    </row>
    <row r="33" spans="2:12" x14ac:dyDescent="0.25">
      <c r="B33" s="32"/>
      <c r="C33" s="32"/>
      <c r="D33" s="32"/>
      <c r="E33" s="32"/>
      <c r="F33" s="32"/>
      <c r="G33" s="32"/>
      <c r="H33" s="32"/>
      <c r="I33" s="32"/>
      <c r="J33" s="32"/>
      <c r="K33" s="32"/>
      <c r="L33" s="30"/>
    </row>
    <row r="34" spans="2:12" x14ac:dyDescent="0.25">
      <c r="B34" s="32"/>
      <c r="C34" s="32"/>
      <c r="D34" s="32"/>
      <c r="E34" s="32"/>
      <c r="F34" s="32"/>
      <c r="G34" s="32"/>
      <c r="H34" s="32"/>
      <c r="I34" s="32"/>
      <c r="J34" s="32"/>
      <c r="K34" s="32"/>
      <c r="L34" s="30"/>
    </row>
    <row r="35" spans="2:12" x14ac:dyDescent="0.25">
      <c r="B35" s="32"/>
      <c r="C35" s="32"/>
      <c r="D35" s="32"/>
      <c r="E35" s="32"/>
      <c r="F35" s="32"/>
      <c r="G35" s="32"/>
      <c r="H35" s="32"/>
      <c r="I35" s="32"/>
      <c r="J35" s="32"/>
      <c r="K35" s="32"/>
      <c r="L35" s="30"/>
    </row>
    <row r="36" spans="2:12" x14ac:dyDescent="0.25">
      <c r="B36" s="32"/>
      <c r="C36" s="32"/>
      <c r="D36" s="32"/>
      <c r="E36" s="32"/>
      <c r="F36" s="32"/>
      <c r="G36" s="32"/>
      <c r="H36" s="32"/>
      <c r="I36" s="32"/>
      <c r="J36" s="32"/>
      <c r="K36" s="32"/>
      <c r="L36" s="30"/>
    </row>
    <row r="37" spans="2:12" ht="15" customHeight="1" x14ac:dyDescent="0.25">
      <c r="B37" s="32"/>
      <c r="C37" s="32"/>
      <c r="D37" s="32"/>
      <c r="E37" s="32"/>
      <c r="F37" s="32"/>
      <c r="G37" s="32"/>
      <c r="H37" s="32"/>
      <c r="I37" s="32"/>
      <c r="J37" s="32"/>
      <c r="K37" s="32"/>
      <c r="L37" s="30"/>
    </row>
    <row r="38" spans="2:12" x14ac:dyDescent="0.25">
      <c r="B38" s="32"/>
      <c r="C38" s="32"/>
      <c r="D38" s="32"/>
      <c r="E38" s="32"/>
      <c r="F38" s="32"/>
      <c r="G38" s="32"/>
      <c r="H38" s="32"/>
      <c r="I38" s="32"/>
      <c r="J38" s="32"/>
      <c r="K38" s="32"/>
      <c r="L38" s="30"/>
    </row>
    <row r="39" spans="2:12" x14ac:dyDescent="0.25">
      <c r="B39" s="32"/>
      <c r="C39" s="32"/>
      <c r="D39" s="32"/>
      <c r="E39" s="32"/>
      <c r="F39" s="32"/>
      <c r="G39" s="32"/>
      <c r="H39" s="32"/>
      <c r="I39" s="32"/>
      <c r="J39" s="32"/>
      <c r="K39" s="32"/>
      <c r="L39" s="30"/>
    </row>
    <row r="40" spans="2:12" x14ac:dyDescent="0.25">
      <c r="B40" s="32"/>
      <c r="C40" s="32"/>
      <c r="D40" s="32"/>
      <c r="E40" s="32"/>
      <c r="F40" s="32"/>
      <c r="G40" s="32"/>
      <c r="H40" s="32"/>
      <c r="I40" s="32"/>
      <c r="J40" s="32"/>
      <c r="K40" s="32"/>
      <c r="L40" s="30"/>
    </row>
    <row r="41" spans="2:12" x14ac:dyDescent="0.25">
      <c r="B41" s="32"/>
      <c r="C41" s="32"/>
      <c r="D41" s="32"/>
      <c r="E41" s="32"/>
      <c r="F41" s="32"/>
      <c r="G41" s="32"/>
      <c r="H41" s="32"/>
      <c r="I41" s="32"/>
      <c r="J41" s="32"/>
      <c r="K41" s="32"/>
      <c r="L41" s="30"/>
    </row>
    <row r="42" spans="2:12" ht="15" customHeight="1" x14ac:dyDescent="0.25">
      <c r="B42" s="30"/>
      <c r="C42" s="30"/>
      <c r="D42" s="30"/>
      <c r="E42" s="33"/>
      <c r="F42" s="30"/>
      <c r="G42" s="30"/>
      <c r="H42" s="30"/>
      <c r="I42" s="30"/>
      <c r="J42" s="30"/>
      <c r="K42" s="30"/>
      <c r="L42" s="30"/>
    </row>
    <row r="43" spans="2:12" x14ac:dyDescent="0.25">
      <c r="B43" s="30"/>
      <c r="C43" s="30"/>
      <c r="D43" s="30"/>
      <c r="E43" s="34"/>
      <c r="F43" s="30"/>
      <c r="G43" s="30"/>
      <c r="H43" s="30"/>
      <c r="I43" s="30"/>
      <c r="J43" s="30"/>
      <c r="K43" s="30"/>
      <c r="L43" s="30"/>
    </row>
    <row r="44" spans="2:12" x14ac:dyDescent="0.25">
      <c r="B44" s="30"/>
      <c r="C44" s="30"/>
      <c r="D44" s="30"/>
      <c r="E44" s="34"/>
      <c r="F44" s="30"/>
      <c r="G44" s="30"/>
      <c r="H44" s="30"/>
      <c r="I44" s="30"/>
      <c r="J44" s="30"/>
      <c r="K44" s="30"/>
      <c r="L44" s="30"/>
    </row>
    <row r="45" spans="2:12" x14ac:dyDescent="0.25">
      <c r="B45" s="30"/>
      <c r="C45" s="30"/>
      <c r="D45" s="30"/>
      <c r="E45" s="34"/>
      <c r="F45" s="30"/>
      <c r="G45" s="30"/>
      <c r="H45" s="30"/>
      <c r="I45" s="30"/>
      <c r="J45" s="30"/>
      <c r="K45" s="30"/>
      <c r="L45" s="30"/>
    </row>
    <row r="46" spans="2:12" x14ac:dyDescent="0.25">
      <c r="B46" s="30"/>
      <c r="C46" s="30"/>
      <c r="D46" s="30"/>
      <c r="E46" s="34"/>
      <c r="F46" s="30"/>
      <c r="G46" s="30"/>
      <c r="H46" s="30"/>
      <c r="I46" s="30"/>
      <c r="J46" s="30"/>
      <c r="K46" s="30"/>
      <c r="L46" s="30"/>
    </row>
    <row r="47" spans="2:12" x14ac:dyDescent="0.25">
      <c r="B47" s="30"/>
      <c r="C47" s="30"/>
      <c r="D47" s="30"/>
      <c r="E47" s="30"/>
      <c r="F47" s="30"/>
      <c r="G47" s="30"/>
      <c r="H47" s="30"/>
      <c r="I47" s="30"/>
      <c r="J47" s="30"/>
      <c r="K47" s="30"/>
      <c r="L47" s="30"/>
    </row>
  </sheetData>
  <mergeCells count="5">
    <mergeCell ref="M6:O6"/>
    <mergeCell ref="B13:B16"/>
    <mergeCell ref="H12:I12"/>
    <mergeCell ref="B10:D10"/>
    <mergeCell ref="E10:K10"/>
  </mergeCells>
  <conditionalFormatting sqref="H13:H24">
    <cfRule type="cellIs" dxfId="24" priority="61" stopIfTrue="1" operator="between">
      <formula>0.66</formula>
      <formula>0.79</formula>
    </cfRule>
    <cfRule type="cellIs" dxfId="23" priority="62" stopIfTrue="1" operator="lessThan">
      <formula>0.66</formula>
    </cfRule>
    <cfRule type="cellIs" dxfId="22" priority="63" stopIfTrue="1" operator="between">
      <formula>0.8</formula>
      <formula>1</formula>
    </cfRule>
  </conditionalFormatting>
  <conditionalFormatting sqref="H13:H24">
    <cfRule type="expression" dxfId="21" priority="60">
      <formula>ISERROR(H13)</formula>
    </cfRule>
  </conditionalFormatting>
  <conditionalFormatting sqref="H13:H24">
    <cfRule type="cellIs" dxfId="20" priority="57" stopIfTrue="1" operator="between">
      <formula>0.66</formula>
      <formula>0.79</formula>
    </cfRule>
    <cfRule type="cellIs" dxfId="19" priority="58" stopIfTrue="1" operator="lessThan">
      <formula>0.66</formula>
    </cfRule>
    <cfRule type="cellIs" dxfId="18" priority="59" stopIfTrue="1" operator="greaterThanOrEqual">
      <formula>0.8</formula>
    </cfRule>
  </conditionalFormatting>
  <conditionalFormatting sqref="I13:I24 K16 J17:K24">
    <cfRule type="containsText" dxfId="17" priority="16" operator="containsText" text="Critico">
      <formula>NOT(ISERROR(SEARCH("Critico",I13)))</formula>
    </cfRule>
    <cfRule type="containsText" dxfId="16" priority="17" operator="containsText" text="Satisfactorio">
      <formula>NOT(ISERROR(SEARCH("Satisfactorio",I13)))</formula>
    </cfRule>
    <cfRule type="containsText" dxfId="15" priority="18" operator="containsText" text="Medio">
      <formula>NOT(ISERROR(SEARCH("Medio",I13)))</formula>
    </cfRule>
  </conditionalFormatting>
  <conditionalFormatting sqref="J13:K14">
    <cfRule type="containsText" dxfId="14" priority="4" operator="containsText" text="Critico">
      <formula>NOT(ISERROR(SEARCH("Critico",J13)))</formula>
    </cfRule>
    <cfRule type="containsText" dxfId="13" priority="5" operator="containsText" text="Satisfactorio">
      <formula>NOT(ISERROR(SEARCH("Satisfactorio",J13)))</formula>
    </cfRule>
    <cfRule type="containsText" dxfId="12" priority="6" operator="containsText" text="Medio">
      <formula>NOT(ISERROR(SEARCH("Medio",J13)))</formula>
    </cfRule>
  </conditionalFormatting>
  <conditionalFormatting sqref="B13:D13 B17:B23 D13:D24 C14:D24">
    <cfRule type="containsText" dxfId="11" priority="13" operator="containsText" text="Critico">
      <formula>NOT(ISERROR(SEARCH("Critico",B13)))</formula>
    </cfRule>
    <cfRule type="containsText" dxfId="10" priority="14" operator="containsText" text="Satisfactorio">
      <formula>NOT(ISERROR(SEARCH("Satisfactorio",B13)))</formula>
    </cfRule>
    <cfRule type="containsText" dxfId="9" priority="15" operator="containsText" text="Medio">
      <formula>NOT(ISERROR(SEARCH("Medio",B13)))</formula>
    </cfRule>
  </conditionalFormatting>
  <conditionalFormatting sqref="B24">
    <cfRule type="containsText" dxfId="8" priority="10" operator="containsText" text="Critico">
      <formula>NOT(ISERROR(SEARCH("Critico",B24)))</formula>
    </cfRule>
    <cfRule type="containsText" dxfId="7" priority="11" operator="containsText" text="Satisfactorio">
      <formula>NOT(ISERROR(SEARCH("Satisfactorio",B24)))</formula>
    </cfRule>
    <cfRule type="containsText" dxfId="6" priority="12" operator="containsText" text="Medio">
      <formula>NOT(ISERROR(SEARCH("Medio",B24)))</formula>
    </cfRule>
  </conditionalFormatting>
  <conditionalFormatting sqref="G13:G24">
    <cfRule type="containsText" dxfId="5" priority="7" operator="containsText" text="Critico">
      <formula>NOT(ISERROR(SEARCH("Critico",G13)))</formula>
    </cfRule>
    <cfRule type="containsText" dxfId="4" priority="8" operator="containsText" text="Satisfactorio">
      <formula>NOT(ISERROR(SEARCH("Satisfactorio",G13)))</formula>
    </cfRule>
    <cfRule type="containsText" dxfId="3" priority="9" operator="containsText" text="Medio">
      <formula>NOT(ISERROR(SEARCH("Medio",G13)))</formula>
    </cfRule>
  </conditionalFormatting>
  <conditionalFormatting sqref="J15:K15">
    <cfRule type="containsText" dxfId="2" priority="1" operator="containsText" text="Critico">
      <formula>NOT(ISERROR(SEARCH("Critico",J15)))</formula>
    </cfRule>
    <cfRule type="containsText" dxfId="1" priority="2" operator="containsText" text="Satisfactorio">
      <formula>NOT(ISERROR(SEARCH("Satisfactorio",J15)))</formula>
    </cfRule>
    <cfRule type="containsText" dxfId="0" priority="3" operator="containsText" text="Medio">
      <formula>NOT(ISERROR(SEARCH("Medio",J15)))</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40"/>
  <sheetViews>
    <sheetView topLeftCell="M1" workbookViewId="0">
      <selection activeCell="O4" sqref="O4"/>
    </sheetView>
  </sheetViews>
  <sheetFormatPr baseColWidth="10" defaultRowHeight="15" x14ac:dyDescent="0.25"/>
  <cols>
    <col min="2" max="3" width="27.7109375" customWidth="1"/>
    <col min="5" max="5" width="32.42578125" customWidth="1"/>
    <col min="6" max="7" width="29.28515625" customWidth="1"/>
    <col min="9" max="9" width="28" customWidth="1"/>
    <col min="10" max="11" width="29.28515625" customWidth="1"/>
    <col min="13" max="13" width="23.140625" customWidth="1"/>
    <col min="14" max="14" width="33" customWidth="1"/>
    <col min="15" max="15" width="29.28515625" customWidth="1"/>
    <col min="17" max="17" width="29.5703125" customWidth="1"/>
    <col min="18" max="19" width="29.28515625" customWidth="1"/>
  </cols>
  <sheetData>
    <row r="2" spans="2:19" ht="53.25" customHeight="1" x14ac:dyDescent="0.25">
      <c r="B2" s="166" t="s">
        <v>136</v>
      </c>
      <c r="C2" s="166"/>
      <c r="E2" s="167" t="s">
        <v>146</v>
      </c>
      <c r="F2" s="167"/>
      <c r="G2" s="167"/>
      <c r="H2" s="60"/>
      <c r="I2" s="166" t="s">
        <v>147</v>
      </c>
      <c r="J2" s="166"/>
      <c r="K2" s="166"/>
      <c r="L2" s="60"/>
      <c r="M2" s="166" t="s">
        <v>148</v>
      </c>
      <c r="N2" s="166"/>
      <c r="O2" s="166"/>
      <c r="P2" s="60"/>
      <c r="Q2" s="166" t="s">
        <v>148</v>
      </c>
      <c r="R2" s="166"/>
      <c r="S2" s="166"/>
    </row>
    <row r="3" spans="2:19" ht="111" customHeight="1" x14ac:dyDescent="0.25">
      <c r="B3" s="52" t="s">
        <v>71</v>
      </c>
      <c r="C3" s="52" t="s">
        <v>77</v>
      </c>
      <c r="E3" s="52" t="s">
        <v>138</v>
      </c>
      <c r="F3" s="52" t="s">
        <v>137</v>
      </c>
      <c r="G3" s="52" t="s">
        <v>77</v>
      </c>
      <c r="H3" s="61"/>
      <c r="I3" s="52" t="s">
        <v>143</v>
      </c>
      <c r="J3" s="52" t="s">
        <v>137</v>
      </c>
      <c r="K3" s="52" t="s">
        <v>77</v>
      </c>
      <c r="L3" s="62"/>
      <c r="M3" s="52" t="s">
        <v>144</v>
      </c>
      <c r="N3" s="52" t="s">
        <v>137</v>
      </c>
      <c r="O3" s="52" t="s">
        <v>77</v>
      </c>
      <c r="P3" s="61"/>
      <c r="Q3" s="52" t="s">
        <v>145</v>
      </c>
      <c r="R3" s="52" t="s">
        <v>137</v>
      </c>
      <c r="S3" s="52" t="s">
        <v>77</v>
      </c>
    </row>
    <row r="4" spans="2:19" ht="45" x14ac:dyDescent="0.25">
      <c r="B4" s="53" t="s">
        <v>80</v>
      </c>
      <c r="C4" s="53">
        <v>1073</v>
      </c>
      <c r="D4" s="56"/>
      <c r="E4" s="63" t="s">
        <v>139</v>
      </c>
      <c r="F4" s="64">
        <v>37</v>
      </c>
      <c r="G4" s="65">
        <v>616</v>
      </c>
      <c r="H4" s="66"/>
      <c r="I4" s="67" t="s">
        <v>140</v>
      </c>
      <c r="J4" s="64">
        <v>304</v>
      </c>
      <c r="K4" s="65">
        <v>616</v>
      </c>
      <c r="L4" s="62"/>
      <c r="M4" s="64" t="s">
        <v>141</v>
      </c>
      <c r="N4" s="64">
        <v>21</v>
      </c>
      <c r="O4" s="65">
        <v>616</v>
      </c>
      <c r="P4" s="62"/>
      <c r="Q4" s="68" t="s">
        <v>142</v>
      </c>
      <c r="R4" s="64">
        <v>277</v>
      </c>
      <c r="S4" s="65">
        <v>616</v>
      </c>
    </row>
    <row r="5" spans="2:19" x14ac:dyDescent="0.25">
      <c r="B5" s="53" t="s">
        <v>81</v>
      </c>
      <c r="C5" s="53">
        <v>2999</v>
      </c>
    </row>
    <row r="6" spans="2:19" x14ac:dyDescent="0.25">
      <c r="B6" s="53" t="s">
        <v>82</v>
      </c>
      <c r="C6" s="53">
        <v>1606</v>
      </c>
      <c r="F6" s="69"/>
    </row>
    <row r="7" spans="2:19" x14ac:dyDescent="0.25">
      <c r="B7" s="53" t="s">
        <v>83</v>
      </c>
      <c r="C7" s="53">
        <v>4049</v>
      </c>
    </row>
    <row r="8" spans="2:19" x14ac:dyDescent="0.25">
      <c r="B8" s="53" t="s">
        <v>84</v>
      </c>
      <c r="C8" s="53">
        <v>3727</v>
      </c>
    </row>
    <row r="9" spans="2:19" x14ac:dyDescent="0.25">
      <c r="B9" s="53" t="s">
        <v>85</v>
      </c>
      <c r="C9" s="53">
        <v>5260</v>
      </c>
    </row>
    <row r="10" spans="2:19" x14ac:dyDescent="0.25">
      <c r="B10" s="53" t="s">
        <v>86</v>
      </c>
      <c r="C10" s="53">
        <v>1737</v>
      </c>
    </row>
    <row r="11" spans="2:19" x14ac:dyDescent="0.25">
      <c r="B11" s="53" t="s">
        <v>87</v>
      </c>
      <c r="C11" s="53">
        <v>4777</v>
      </c>
    </row>
    <row r="12" spans="2:19" x14ac:dyDescent="0.25">
      <c r="B12" s="53" t="s">
        <v>88</v>
      </c>
      <c r="C12" s="53">
        <v>2515</v>
      </c>
    </row>
    <row r="13" spans="2:19" x14ac:dyDescent="0.25">
      <c r="B13" s="53" t="s">
        <v>89</v>
      </c>
      <c r="C13" s="53">
        <v>5812</v>
      </c>
    </row>
    <row r="14" spans="2:19" x14ac:dyDescent="0.25">
      <c r="B14" s="53" t="s">
        <v>90</v>
      </c>
      <c r="C14" s="53">
        <v>5516</v>
      </c>
    </row>
    <row r="15" spans="2:19" x14ac:dyDescent="0.25">
      <c r="B15" s="53" t="s">
        <v>91</v>
      </c>
      <c r="C15" s="53">
        <v>2795</v>
      </c>
    </row>
    <row r="16" spans="2:19" x14ac:dyDescent="0.25">
      <c r="B16" s="53" t="s">
        <v>92</v>
      </c>
      <c r="C16" s="53">
        <v>2884</v>
      </c>
    </row>
    <row r="17" spans="2:3" x14ac:dyDescent="0.25">
      <c r="B17" s="53" t="s">
        <v>93</v>
      </c>
      <c r="C17" s="53">
        <v>2444</v>
      </c>
    </row>
    <row r="18" spans="2:3" x14ac:dyDescent="0.25">
      <c r="B18" s="53" t="s">
        <v>94</v>
      </c>
      <c r="C18" s="53">
        <v>1960</v>
      </c>
    </row>
    <row r="19" spans="2:3" x14ac:dyDescent="0.25">
      <c r="B19" s="53" t="s">
        <v>95</v>
      </c>
      <c r="C19" s="53">
        <v>1933</v>
      </c>
    </row>
    <row r="20" spans="2:3" x14ac:dyDescent="0.25">
      <c r="B20" s="53" t="s">
        <v>96</v>
      </c>
      <c r="C20" s="53">
        <v>2651</v>
      </c>
    </row>
    <row r="21" spans="2:3" x14ac:dyDescent="0.25">
      <c r="B21" s="53" t="s">
        <v>97</v>
      </c>
      <c r="C21" s="53">
        <v>4091</v>
      </c>
    </row>
    <row r="22" spans="2:3" x14ac:dyDescent="0.25">
      <c r="B22" s="53" t="s">
        <v>98</v>
      </c>
      <c r="C22" s="53">
        <v>3807</v>
      </c>
    </row>
    <row r="23" spans="2:3" x14ac:dyDescent="0.25">
      <c r="B23" s="53" t="s">
        <v>99</v>
      </c>
      <c r="C23" s="53">
        <v>1738</v>
      </c>
    </row>
    <row r="24" spans="2:3" x14ac:dyDescent="0.25">
      <c r="B24" s="53" t="s">
        <v>100</v>
      </c>
      <c r="C24" s="53">
        <v>2373</v>
      </c>
    </row>
    <row r="25" spans="2:3" x14ac:dyDescent="0.25">
      <c r="B25" s="53" t="s">
        <v>101</v>
      </c>
      <c r="C25" s="53">
        <v>569</v>
      </c>
    </row>
    <row r="26" spans="2:3" x14ac:dyDescent="0.25">
      <c r="B26" s="53" t="s">
        <v>106</v>
      </c>
      <c r="C26" s="53">
        <v>95</v>
      </c>
    </row>
    <row r="27" spans="2:3" x14ac:dyDescent="0.25">
      <c r="B27" s="53" t="s">
        <v>107</v>
      </c>
      <c r="C27" s="53">
        <v>304</v>
      </c>
    </row>
    <row r="28" spans="2:3" x14ac:dyDescent="0.25">
      <c r="B28" s="53" t="s">
        <v>108</v>
      </c>
      <c r="C28" s="53">
        <v>172</v>
      </c>
    </row>
    <row r="29" spans="2:3" x14ac:dyDescent="0.25">
      <c r="B29" s="53" t="s">
        <v>109</v>
      </c>
      <c r="C29" s="53">
        <v>69</v>
      </c>
    </row>
    <row r="30" spans="2:3" x14ac:dyDescent="0.25">
      <c r="B30" s="53" t="s">
        <v>110</v>
      </c>
      <c r="C30" s="53">
        <v>82</v>
      </c>
    </row>
    <row r="31" spans="2:3" x14ac:dyDescent="0.25">
      <c r="B31" s="55" t="s">
        <v>111</v>
      </c>
      <c r="C31" s="53">
        <v>104</v>
      </c>
    </row>
    <row r="32" spans="2:3" x14ac:dyDescent="0.25">
      <c r="B32" s="55" t="s">
        <v>112</v>
      </c>
      <c r="C32" s="53">
        <v>217</v>
      </c>
    </row>
    <row r="33" spans="2:3" x14ac:dyDescent="0.25">
      <c r="B33" s="55" t="s">
        <v>113</v>
      </c>
      <c r="C33" s="53">
        <v>61</v>
      </c>
    </row>
    <row r="34" spans="2:3" x14ac:dyDescent="0.25">
      <c r="B34" s="55" t="s">
        <v>114</v>
      </c>
      <c r="C34" s="53">
        <v>104</v>
      </c>
    </row>
    <row r="35" spans="2:3" x14ac:dyDescent="0.25">
      <c r="B35" s="55" t="s">
        <v>115</v>
      </c>
      <c r="C35" s="53">
        <v>36</v>
      </c>
    </row>
    <row r="36" spans="2:3" x14ac:dyDescent="0.25">
      <c r="B36" s="55" t="s">
        <v>116</v>
      </c>
      <c r="C36" s="53">
        <v>179</v>
      </c>
    </row>
    <row r="37" spans="2:3" x14ac:dyDescent="0.25">
      <c r="B37" s="55" t="s">
        <v>117</v>
      </c>
      <c r="C37" s="53">
        <v>89</v>
      </c>
    </row>
    <row r="38" spans="2:3" x14ac:dyDescent="0.25">
      <c r="B38" s="55" t="s">
        <v>118</v>
      </c>
      <c r="C38" s="53">
        <v>152</v>
      </c>
    </row>
    <row r="39" spans="2:3" x14ac:dyDescent="0.25">
      <c r="B39" s="55" t="s">
        <v>119</v>
      </c>
      <c r="C39" s="53">
        <v>77</v>
      </c>
    </row>
    <row r="40" spans="2:3" x14ac:dyDescent="0.25">
      <c r="B40" s="55" t="s">
        <v>120</v>
      </c>
      <c r="C40" s="53">
        <v>35</v>
      </c>
    </row>
  </sheetData>
  <mergeCells count="5">
    <mergeCell ref="B2:C2"/>
    <mergeCell ref="E2:G2"/>
    <mergeCell ref="I2:K2"/>
    <mergeCell ref="M2:O2"/>
    <mergeCell ref="Q2:S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FA676-3788-43E2-B4ED-7A22B1C6B7FA}">
  <dimension ref="B2:S40"/>
  <sheetViews>
    <sheetView topLeftCell="J1" workbookViewId="0">
      <selection activeCell="N4" sqref="N4"/>
    </sheetView>
  </sheetViews>
  <sheetFormatPr baseColWidth="10" defaultRowHeight="15" x14ac:dyDescent="0.25"/>
  <cols>
    <col min="2" max="3" width="27.7109375" customWidth="1"/>
    <col min="5" max="5" width="32.42578125" customWidth="1"/>
    <col min="6" max="7" width="29.28515625" customWidth="1"/>
    <col min="9" max="9" width="28" customWidth="1"/>
    <col min="10" max="11" width="29.28515625" customWidth="1"/>
    <col min="13" max="13" width="23.140625" customWidth="1"/>
    <col min="14" max="14" width="33" customWidth="1"/>
    <col min="15" max="15" width="29.28515625" customWidth="1"/>
    <col min="17" max="17" width="29.5703125" customWidth="1"/>
    <col min="18" max="19" width="29.28515625" customWidth="1"/>
  </cols>
  <sheetData>
    <row r="2" spans="2:19" ht="53.25" customHeight="1" x14ac:dyDescent="0.25">
      <c r="B2" s="166" t="s">
        <v>136</v>
      </c>
      <c r="C2" s="166"/>
      <c r="E2" s="167" t="s">
        <v>146</v>
      </c>
      <c r="F2" s="167"/>
      <c r="G2" s="167"/>
      <c r="H2" s="60"/>
      <c r="I2" s="166" t="s">
        <v>147</v>
      </c>
      <c r="J2" s="166"/>
      <c r="K2" s="166"/>
      <c r="L2" s="60"/>
      <c r="M2" s="166" t="s">
        <v>148</v>
      </c>
      <c r="N2" s="166"/>
      <c r="O2" s="166"/>
      <c r="P2" s="60"/>
      <c r="Q2" s="166" t="s">
        <v>148</v>
      </c>
      <c r="R2" s="166"/>
      <c r="S2" s="166"/>
    </row>
    <row r="3" spans="2:19" ht="111" customHeight="1" x14ac:dyDescent="0.25">
      <c r="B3" s="52" t="s">
        <v>71</v>
      </c>
      <c r="C3" s="52" t="s">
        <v>77</v>
      </c>
      <c r="E3" s="52" t="s">
        <v>138</v>
      </c>
      <c r="F3" s="52" t="s">
        <v>137</v>
      </c>
      <c r="G3" s="52" t="s">
        <v>77</v>
      </c>
      <c r="H3" s="61"/>
      <c r="I3" s="52" t="s">
        <v>143</v>
      </c>
      <c r="J3" s="52" t="s">
        <v>137</v>
      </c>
      <c r="K3" s="52" t="s">
        <v>77</v>
      </c>
      <c r="L3" s="62"/>
      <c r="M3" s="52" t="s">
        <v>144</v>
      </c>
      <c r="N3" s="52" t="s">
        <v>137</v>
      </c>
      <c r="O3" s="52" t="s">
        <v>77</v>
      </c>
      <c r="P3" s="61"/>
      <c r="Q3" s="52" t="s">
        <v>145</v>
      </c>
      <c r="R3" s="52" t="s">
        <v>137</v>
      </c>
      <c r="S3" s="52" t="s">
        <v>77</v>
      </c>
    </row>
    <row r="4" spans="2:19" ht="45" x14ac:dyDescent="0.25">
      <c r="B4" s="53" t="s">
        <v>80</v>
      </c>
      <c r="C4" s="53">
        <v>1073</v>
      </c>
      <c r="D4" s="56"/>
      <c r="E4" s="63" t="s">
        <v>139</v>
      </c>
      <c r="F4" s="64">
        <f>(38+8+6)</f>
        <v>52</v>
      </c>
      <c r="G4" s="65">
        <v>616</v>
      </c>
      <c r="H4" s="66"/>
      <c r="I4" s="67" t="s">
        <v>140</v>
      </c>
      <c r="J4" s="64">
        <f>(304+47)</f>
        <v>351</v>
      </c>
      <c r="K4" s="65">
        <v>616</v>
      </c>
      <c r="L4" s="62"/>
      <c r="M4" s="64" t="s">
        <v>141</v>
      </c>
      <c r="N4" s="64">
        <v>21</v>
      </c>
      <c r="O4" s="65">
        <v>616</v>
      </c>
      <c r="P4" s="62"/>
      <c r="Q4" s="68" t="s">
        <v>142</v>
      </c>
      <c r="R4" s="64">
        <f>(277+30+8+71+65)</f>
        <v>451</v>
      </c>
      <c r="S4" s="65">
        <v>616</v>
      </c>
    </row>
    <row r="5" spans="2:19" x14ac:dyDescent="0.25">
      <c r="B5" s="53" t="s">
        <v>81</v>
      </c>
      <c r="C5" s="53">
        <v>2999</v>
      </c>
    </row>
    <row r="6" spans="2:19" x14ac:dyDescent="0.25">
      <c r="B6" s="53" t="s">
        <v>82</v>
      </c>
      <c r="C6" s="53">
        <v>1606</v>
      </c>
      <c r="F6" s="69"/>
    </row>
    <row r="7" spans="2:19" x14ac:dyDescent="0.25">
      <c r="B7" s="53" t="s">
        <v>83</v>
      </c>
      <c r="C7" s="53">
        <v>4049</v>
      </c>
    </row>
    <row r="8" spans="2:19" x14ac:dyDescent="0.25">
      <c r="B8" s="53" t="s">
        <v>84</v>
      </c>
      <c r="C8" s="53">
        <v>3727</v>
      </c>
    </row>
    <row r="9" spans="2:19" x14ac:dyDescent="0.25">
      <c r="B9" s="53" t="s">
        <v>85</v>
      </c>
      <c r="C9" s="53">
        <v>5260</v>
      </c>
    </row>
    <row r="10" spans="2:19" x14ac:dyDescent="0.25">
      <c r="B10" s="53" t="s">
        <v>86</v>
      </c>
      <c r="C10" s="53">
        <v>1737</v>
      </c>
    </row>
    <row r="11" spans="2:19" x14ac:dyDescent="0.25">
      <c r="B11" s="53" t="s">
        <v>87</v>
      </c>
      <c r="C11" s="53">
        <v>4777</v>
      </c>
    </row>
    <row r="12" spans="2:19" x14ac:dyDescent="0.25">
      <c r="B12" s="53" t="s">
        <v>88</v>
      </c>
      <c r="C12" s="53">
        <v>2515</v>
      </c>
    </row>
    <row r="13" spans="2:19" x14ac:dyDescent="0.25">
      <c r="B13" s="53" t="s">
        <v>89</v>
      </c>
      <c r="C13" s="53">
        <v>5812</v>
      </c>
    </row>
    <row r="14" spans="2:19" x14ac:dyDescent="0.25">
      <c r="B14" s="53" t="s">
        <v>90</v>
      </c>
      <c r="C14" s="53">
        <v>5516</v>
      </c>
    </row>
    <row r="15" spans="2:19" x14ac:dyDescent="0.25">
      <c r="B15" s="53" t="s">
        <v>91</v>
      </c>
      <c r="C15" s="53">
        <v>2795</v>
      </c>
    </row>
    <row r="16" spans="2:19" x14ac:dyDescent="0.25">
      <c r="B16" s="53" t="s">
        <v>92</v>
      </c>
      <c r="C16" s="53">
        <v>2884</v>
      </c>
    </row>
    <row r="17" spans="2:3" x14ac:dyDescent="0.25">
      <c r="B17" s="53" t="s">
        <v>93</v>
      </c>
      <c r="C17" s="53">
        <v>2444</v>
      </c>
    </row>
    <row r="18" spans="2:3" x14ac:dyDescent="0.25">
      <c r="B18" s="53" t="s">
        <v>94</v>
      </c>
      <c r="C18" s="53">
        <v>1960</v>
      </c>
    </row>
    <row r="19" spans="2:3" x14ac:dyDescent="0.25">
      <c r="B19" s="53" t="s">
        <v>95</v>
      </c>
      <c r="C19" s="53">
        <v>1933</v>
      </c>
    </row>
    <row r="20" spans="2:3" x14ac:dyDescent="0.25">
      <c r="B20" s="53" t="s">
        <v>96</v>
      </c>
      <c r="C20" s="53">
        <v>2651</v>
      </c>
    </row>
    <row r="21" spans="2:3" x14ac:dyDescent="0.25">
      <c r="B21" s="53" t="s">
        <v>97</v>
      </c>
      <c r="C21" s="53">
        <v>4091</v>
      </c>
    </row>
    <row r="22" spans="2:3" x14ac:dyDescent="0.25">
      <c r="B22" s="53" t="s">
        <v>98</v>
      </c>
      <c r="C22" s="53">
        <v>3807</v>
      </c>
    </row>
    <row r="23" spans="2:3" x14ac:dyDescent="0.25">
      <c r="B23" s="53" t="s">
        <v>99</v>
      </c>
      <c r="C23" s="53">
        <v>1738</v>
      </c>
    </row>
    <row r="24" spans="2:3" x14ac:dyDescent="0.25">
      <c r="B24" s="53" t="s">
        <v>100</v>
      </c>
      <c r="C24" s="53">
        <v>2373</v>
      </c>
    </row>
    <row r="25" spans="2:3" x14ac:dyDescent="0.25">
      <c r="B25" s="53" t="s">
        <v>101</v>
      </c>
      <c r="C25" s="53">
        <v>569</v>
      </c>
    </row>
    <row r="26" spans="2:3" x14ac:dyDescent="0.25">
      <c r="B26" s="53" t="s">
        <v>106</v>
      </c>
      <c r="C26" s="53">
        <v>95</v>
      </c>
    </row>
    <row r="27" spans="2:3" x14ac:dyDescent="0.25">
      <c r="B27" s="53" t="s">
        <v>107</v>
      </c>
      <c r="C27" s="53">
        <v>304</v>
      </c>
    </row>
    <row r="28" spans="2:3" x14ac:dyDescent="0.25">
      <c r="B28" s="53" t="s">
        <v>108</v>
      </c>
      <c r="C28" s="53">
        <v>172</v>
      </c>
    </row>
    <row r="29" spans="2:3" x14ac:dyDescent="0.25">
      <c r="B29" s="53" t="s">
        <v>109</v>
      </c>
      <c r="C29" s="53">
        <v>69</v>
      </c>
    </row>
    <row r="30" spans="2:3" x14ac:dyDescent="0.25">
      <c r="B30" s="53" t="s">
        <v>110</v>
      </c>
      <c r="C30" s="53">
        <v>82</v>
      </c>
    </row>
    <row r="31" spans="2:3" x14ac:dyDescent="0.25">
      <c r="B31" s="55" t="s">
        <v>111</v>
      </c>
      <c r="C31" s="53">
        <v>104</v>
      </c>
    </row>
    <row r="32" spans="2:3" x14ac:dyDescent="0.25">
      <c r="B32" s="55" t="s">
        <v>112</v>
      </c>
      <c r="C32" s="53">
        <v>217</v>
      </c>
    </row>
    <row r="33" spans="2:3" x14ac:dyDescent="0.25">
      <c r="B33" s="55" t="s">
        <v>113</v>
      </c>
      <c r="C33" s="53">
        <v>61</v>
      </c>
    </row>
    <row r="34" spans="2:3" x14ac:dyDescent="0.25">
      <c r="B34" s="55" t="s">
        <v>114</v>
      </c>
      <c r="C34" s="53">
        <v>104</v>
      </c>
    </row>
    <row r="35" spans="2:3" x14ac:dyDescent="0.25">
      <c r="B35" s="55" t="s">
        <v>115</v>
      </c>
      <c r="C35" s="53">
        <v>36</v>
      </c>
    </row>
    <row r="36" spans="2:3" x14ac:dyDescent="0.25">
      <c r="B36" s="55" t="s">
        <v>116</v>
      </c>
      <c r="C36" s="53">
        <v>179</v>
      </c>
    </row>
    <row r="37" spans="2:3" x14ac:dyDescent="0.25">
      <c r="B37" s="55" t="s">
        <v>117</v>
      </c>
      <c r="C37" s="53">
        <v>89</v>
      </c>
    </row>
    <row r="38" spans="2:3" x14ac:dyDescent="0.25">
      <c r="B38" s="55" t="s">
        <v>118</v>
      </c>
      <c r="C38" s="53">
        <v>152</v>
      </c>
    </row>
    <row r="39" spans="2:3" x14ac:dyDescent="0.25">
      <c r="B39" s="55" t="s">
        <v>119</v>
      </c>
      <c r="C39" s="53">
        <v>77</v>
      </c>
    </row>
    <row r="40" spans="2:3" x14ac:dyDescent="0.25">
      <c r="B40" s="55" t="s">
        <v>120</v>
      </c>
      <c r="C40" s="53">
        <v>35</v>
      </c>
    </row>
  </sheetData>
  <mergeCells count="5">
    <mergeCell ref="B2:C2"/>
    <mergeCell ref="E2:G2"/>
    <mergeCell ref="I2:K2"/>
    <mergeCell ref="M2:O2"/>
    <mergeCell ref="Q2:S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Ficha Técnica Formulación</vt:lpstr>
      <vt:lpstr>Ficha T Seguimiento</vt:lpstr>
      <vt:lpstr>Desagragación Septiembre</vt:lpstr>
      <vt:lpstr>Desagragación Diciembre</vt:lpstr>
      <vt:lpstr>'Ficha Técnica Formulación'!Área_de_impresión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Maria Alejandra Rios Romero</cp:lastModifiedBy>
  <dcterms:created xsi:type="dcterms:W3CDTF">2017-09-28T15:09:54Z</dcterms:created>
  <dcterms:modified xsi:type="dcterms:W3CDTF">2019-11-26T19:54:36Z</dcterms:modified>
</cp:coreProperties>
</file>