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rancisco.godoy\Desktop\noviembre\indicad\"/>
    </mc:Choice>
  </mc:AlternateContent>
  <bookViews>
    <workbookView xWindow="0" yWindow="0" windowWidth="21600" windowHeight="9735" activeTab="2"/>
  </bookViews>
  <sheets>
    <sheet name="Ficha Técnica Formulación" sheetId="1" r:id="rId1"/>
    <sheet name="Ficha T Seguimiento 2018" sheetId="3" r:id="rId2"/>
    <sheet name="Ficha T Seguimiento 2019" sheetId="4" r:id="rId3"/>
  </sheets>
  <definedNames>
    <definedName name="_xlnm.Print_Area" localSheetId="0">'Ficha Técnica Formulación'!$B$2:$M$56</definedName>
  </definedNames>
  <calcPr calcId="15251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4" l="1"/>
  <c r="H14" i="4" s="1"/>
  <c r="I14" i="4" s="1"/>
  <c r="G16" i="4" l="1"/>
  <c r="H16" i="4" s="1"/>
  <c r="I16" i="4" s="1"/>
  <c r="G15" i="4"/>
  <c r="H15" i="4" s="1"/>
  <c r="I15" i="4" s="1"/>
  <c r="G13" i="4"/>
  <c r="H13" i="4" s="1"/>
  <c r="I13" i="4" s="1"/>
  <c r="E10" i="4"/>
  <c r="F20" i="3" l="1"/>
  <c r="F21" i="3"/>
  <c r="E21" i="3"/>
  <c r="E24" i="3"/>
  <c r="G24" i="3" s="1"/>
  <c r="E23" i="3"/>
  <c r="E22" i="3"/>
  <c r="F24" i="3"/>
  <c r="F23" i="3"/>
  <c r="G23" i="3" s="1"/>
  <c r="F22" i="3"/>
  <c r="G22" i="3" l="1"/>
  <c r="G21" i="3"/>
  <c r="G17" i="3"/>
  <c r="G18" i="3"/>
  <c r="G19" i="3"/>
  <c r="G20" i="3"/>
  <c r="G16" i="3" l="1"/>
  <c r="H16" i="3" s="1"/>
  <c r="H19" i="3" l="1"/>
  <c r="I19" i="3" s="1"/>
  <c r="G14" i="3"/>
  <c r="H14" i="3" s="1"/>
  <c r="I14" i="3" s="1"/>
  <c r="G15" i="3"/>
  <c r="H15" i="3" s="1"/>
  <c r="I15" i="3" s="1"/>
  <c r="I16" i="3"/>
  <c r="H17" i="3"/>
  <c r="I17" i="3" s="1"/>
  <c r="H18" i="3"/>
  <c r="I18" i="3" s="1"/>
  <c r="H20" i="3"/>
  <c r="I20" i="3" s="1"/>
  <c r="H21" i="3"/>
  <c r="I21" i="3" s="1"/>
  <c r="H22" i="3"/>
  <c r="I22" i="3" s="1"/>
  <c r="H23" i="3"/>
  <c r="I23" i="3" s="1"/>
  <c r="H24" i="3"/>
  <c r="I24" i="3" s="1"/>
  <c r="G13" i="3"/>
  <c r="E10" i="3"/>
  <c r="H13" i="3" l="1"/>
  <c r="I13" i="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<sst xmlns="http://schemas.openxmlformats.org/spreadsheetml/2006/main" count="155" uniqueCount="121">
  <si>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</si>
  <si>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</si>
  <si>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</si>
  <si>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</si>
  <si>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</si>
  <si>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</si>
  <si>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</si>
  <si>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</si>
  <si>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</si>
  <si>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</si>
  <si>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</si>
  <si>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</si>
  <si>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</si>
  <si>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</si>
  <si>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</si>
  <si>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</si>
  <si>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</si>
  <si>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</si>
  <si>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</si>
  <si>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</si>
  <si>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</si>
  <si>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</si>
  <si>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</si>
  <si>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</si>
  <si>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</si>
  <si>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</si>
  <si>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</si>
  <si>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</si>
  <si>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</si>
  <si>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</si>
  <si>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</si>
  <si>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</si>
  <si>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</si>
  <si>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</si>
  <si>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</si>
  <si>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</si>
  <si>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</si>
  <si>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</si>
  <si>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</si>
  <si>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</si>
  <si>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</si>
  <si>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</si>
  <si>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</si>
  <si>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</si>
  <si>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</si>
  <si>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</si>
  <si>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</si>
  <si>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</si>
  <si>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</si>
  <si>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</si>
  <si>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</si>
  <si>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</si>
  <si>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</si>
  <si>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</si>
  <si>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</si>
  <si>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</si>
  <si>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</si>
  <si>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</si>
  <si>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</si>
  <si>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</si>
  <si>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</si>
  <si>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</si>
  <si>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</si>
  <si>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</si>
  <si>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</si>
  <si>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</si>
  <si>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</si>
  <si>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4.2.6 Gestión Efeciente para la Prestación de los Servicios Públicos</t>
  </si>
  <si>
    <t>4.2.6.1: Servicios Públicos Domiciliarios y TIC</t>
  </si>
  <si>
    <t>Desarrollo Social - MMDS01</t>
  </si>
  <si>
    <t>Servicios Públicos - MMDS01.08</t>
  </si>
  <si>
    <t>MMDS01.08.02</t>
  </si>
  <si>
    <t>MMDS01.08.02.18.P01</t>
  </si>
  <si>
    <t>No Aplica</t>
  </si>
  <si>
    <t>Los subsidios en los servicios públicos domiciliarios se otorgan a las personas de menores ingresos, conforme a lo previsto en la Ley 142 de 1994 (Ley 179/94, artículo 53. Ley 225/95, artículo 26)</t>
  </si>
  <si>
    <t>Porcentaje</t>
  </si>
  <si>
    <t>(v1/v2)*100</t>
  </si>
  <si>
    <t>V1= Número  de suscriptores de  los estratos 1, 2, y 3   beneficiados del subsidio de acueducto en el Municipio de Santiago de Cali</t>
  </si>
  <si>
    <t>V2= Número de total de suscriptores de los estratos 1, 2 y 3 en el Municipio de Santiago de Cali</t>
  </si>
  <si>
    <t>No aplica</t>
  </si>
  <si>
    <t>Unidad Administrativa Especial de Servicios Públicos Municipales, Departamento Administrativo de Planeación Municipal, EMCALI y EMSIRVA</t>
  </si>
  <si>
    <t>Ley 142 de 1994, Ley 225/95 - artículo 26, Decreto 4924 de 2011, Acuerdo Municipal 0432 de 2017</t>
  </si>
  <si>
    <t>08/jun/2018</t>
  </si>
  <si>
    <t>COSASE123</t>
  </si>
  <si>
    <t>Trimestral</t>
  </si>
  <si>
    <t>MMDS01.08.18.FT08</t>
  </si>
  <si>
    <t>Cobertura de los subsidios acueducto en los suscriptores de los estratos 1, 2 y 3  en el municipio de Santiago de Cali</t>
  </si>
  <si>
    <t>Medir la cobertura de suscriptores beneficiarios de estrato 1, 2 y 3 que reciben subsidios de las empresas prestadores de servicios públicos domiciliarios en el municipio de Santiago de Cali</t>
  </si>
  <si>
    <t>Se toma la cantidad de suscriptores de estrato 1, 2 y 3 que recibieron subsidios en el servicio de acueducto y se divide entre el total de suscriptores de estrato 1, 2 y 3 registrados en el municipio de Santiago de Cali.</t>
  </si>
  <si>
    <t>V1= Número  de suscriptores de  los estratos 1, 2 y 3   beneficiados del subsidio de acueducto en el municipio de Santiago de Cali</t>
  </si>
  <si>
    <t>V2= Número de total de suscriptores de los estratos 1, 2 y 3 en el municipio de Santiago de Cali</t>
  </si>
  <si>
    <t>satisfactorio</t>
  </si>
  <si>
    <t>medio</t>
  </si>
  <si>
    <t>critico</t>
  </si>
  <si>
    <t xml:space="preserve">Cumplimiento satisfactorio: &gt;90% 
Cumplimiento medio: Entre 66% y 90%
Cumplimiento critico: &lt;66%                                                                      </t>
  </si>
  <si>
    <t>2017=100%</t>
  </si>
  <si>
    <t>Unidad Administrativa Especial de Servicios Públicos Municipales / Líder del Proceso Servicios Públicos.</t>
  </si>
  <si>
    <t>Enero</t>
  </si>
  <si>
    <t>Febrero</t>
  </si>
  <si>
    <t>Marzo</t>
  </si>
  <si>
    <t>Abril</t>
  </si>
  <si>
    <t>Mayo</t>
  </si>
  <si>
    <t>Junio</t>
  </si>
  <si>
    <t>Julio</t>
  </si>
  <si>
    <t>Agosto</t>
  </si>
  <si>
    <t>Septiembre</t>
  </si>
  <si>
    <t>Octubre</t>
  </si>
  <si>
    <t>Noviembre</t>
  </si>
  <si>
    <t>Diciembre</t>
  </si>
  <si>
    <t>Hay suscriptores a los cuales se les corta el servicio de acueducto por falta de pago por lo cual no se les factura ni se les otorga subsidios.</t>
  </si>
  <si>
    <t>Se cancela con proyecciones. En enero de 2019 se hará el ajuste correspondiente</t>
  </si>
  <si>
    <t>Suscriptores realizan acuerdo de pago por lo cual se reinstala el servicio y se otorgan los subsidios en la facturación.</t>
  </si>
  <si>
    <t>A marzo 31/2019, el prestador EMCALI EICE ESP no ha presentado cuenta de cobro por deficit de subsidios en el servicio de acueducto por lo cual no es posible medir el indicador de cobertura de subsidios en este mes</t>
  </si>
  <si>
    <t>Por un error se reportó el indicador en ceros para el trimestre pasado, se entrega información de los meses de los que ya se tiene reporte por parte de EMCALI</t>
  </si>
  <si>
    <t>A Junio 31 de 2019 - EMCALI emitio cuenta de cobro que contiene el resumen de los primeros meses del año, y se reporta la cantidad real de beneficiarios del programa FSRI en el componente acueducto y alcantarillado</t>
  </si>
  <si>
    <t>Enero - Marzo</t>
  </si>
  <si>
    <t>Abril - Junio</t>
  </si>
  <si>
    <t>Julio - Septiembre</t>
  </si>
  <si>
    <t>Octubre - Diciembre</t>
  </si>
  <si>
    <t>Entre julio y septiembre EMCALI EICE ESP ha remitido la información de los suscriptores beneficiados con el programa FSRI, este deficit es pagadero de forma semestral y la segunda cuenta sera remitida para pago en diciembre.</t>
  </si>
  <si>
    <t>No se tiene reporte de este periodo por parte de la empresa,  se tienen proyectados estos mismos datos a dic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</si>
</sst>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theme="0"/>
        <bgColor rgb="FFFFFFFF"/>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medium">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3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8" xfId="1" applyFont="1" applyBorder="1" applyAlignment="1">
      <alignment horizontal="center" vertical="center"/>
    </xf>
    <xf numFmtId="3" fontId="1" fillId="7" borderId="38" xfId="0" applyNumberFormat="1" applyFont="1" applyFill="1" applyBorder="1" applyAlignment="1">
      <alignment horizontal="center" vertical="center"/>
    </xf>
    <xf numFmtId="0" fontId="7" fillId="0" borderId="38"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39" xfId="1" applyFont="1" applyBorder="1" applyAlignment="1">
      <alignment horizontal="center" vertical="center"/>
    </xf>
    <xf numFmtId="0" fontId="7" fillId="0" borderId="39" xfId="0" applyFont="1" applyBorder="1" applyAlignment="1">
      <alignment horizontal="center" vertical="center"/>
    </xf>
    <xf numFmtId="3" fontId="1" fillId="7" borderId="39"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7" fillId="0" borderId="47" xfId="0" applyFont="1" applyBorder="1" applyAlignment="1">
      <alignment horizontal="center" vertical="center"/>
    </xf>
    <xf numFmtId="165" fontId="7" fillId="0" borderId="39" xfId="1" applyNumberFormat="1" applyFont="1" applyBorder="1" applyAlignment="1">
      <alignment horizontal="center" vertical="center"/>
    </xf>
    <xf numFmtId="165" fontId="7" fillId="0" borderId="38" xfId="1" applyNumberFormat="1" applyFont="1" applyBorder="1" applyAlignment="1">
      <alignment horizontal="center" vertical="center"/>
    </xf>
    <xf numFmtId="0" fontId="7" fillId="0" borderId="48" xfId="0" applyFont="1" applyBorder="1" applyAlignment="1">
      <alignment vertical="center" wrapText="1"/>
    </xf>
    <xf numFmtId="0" fontId="15" fillId="6" borderId="15" xfId="0" applyFont="1" applyFill="1" applyBorder="1" applyAlignment="1" applyProtection="1">
      <alignment horizontal="center" vertical="center" wrapText="1"/>
      <protection hidden="1"/>
    </xf>
    <xf numFmtId="0" fontId="7" fillId="0" borderId="38" xfId="0" applyFont="1" applyBorder="1" applyAlignment="1">
      <alignment horizontal="left" vertical="center" wrapText="1"/>
    </xf>
    <xf numFmtId="0" fontId="17" fillId="0" borderId="48" xfId="0" applyFont="1" applyBorder="1" applyAlignment="1">
      <alignment vertical="center" wrapText="1"/>
    </xf>
    <xf numFmtId="0" fontId="7" fillId="0" borderId="47" xfId="0" applyFont="1" applyBorder="1" applyAlignment="1">
      <alignment horizontal="center" vertical="center" wrapText="1"/>
    </xf>
    <xf numFmtId="0" fontId="7" fillId="0" borderId="49" xfId="0" applyFont="1" applyBorder="1" applyAlignment="1">
      <alignment vertical="center" wrapText="1"/>
    </xf>
    <xf numFmtId="0" fontId="7" fillId="0" borderId="50" xfId="0" applyFont="1" applyBorder="1" applyAlignment="1">
      <alignment horizontal="center" vertical="center"/>
    </xf>
    <xf numFmtId="0" fontId="19" fillId="13" borderId="40" xfId="0" applyFont="1" applyFill="1" applyBorder="1" applyAlignment="1">
      <alignment horizontal="left" vertical="center" wrapText="1"/>
    </xf>
    <xf numFmtId="0" fontId="20" fillId="0" borderId="41" xfId="0" applyFont="1" applyBorder="1"/>
    <xf numFmtId="0" fontId="20" fillId="0" borderId="42" xfId="0" applyFont="1" applyBorder="1"/>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19" fillId="13" borderId="44" xfId="0" applyFont="1" applyFill="1" applyBorder="1" applyAlignment="1">
      <alignment horizontal="left" vertical="center"/>
    </xf>
    <xf numFmtId="0" fontId="19" fillId="13" borderId="45" xfId="0" applyFont="1" applyFill="1" applyBorder="1" applyAlignment="1">
      <alignment horizontal="left" vertical="center"/>
    </xf>
    <xf numFmtId="0" fontId="19" fillId="13" borderId="46" xfId="0" applyFont="1" applyFill="1" applyBorder="1" applyAlignment="1">
      <alignment horizontal="left" vertical="center"/>
    </xf>
    <xf numFmtId="0" fontId="21" fillId="13" borderId="43" xfId="0" applyFont="1" applyFill="1" applyBorder="1" applyAlignment="1">
      <alignment vertical="center"/>
    </xf>
    <xf numFmtId="0" fontId="21" fillId="13" borderId="41" xfId="0" applyFont="1" applyFill="1" applyBorder="1" applyAlignment="1">
      <alignment vertical="center"/>
    </xf>
    <xf numFmtId="0" fontId="21" fillId="13" borderId="42" xfId="0" applyFont="1" applyFill="1" applyBorder="1" applyAlignment="1">
      <alignment vertical="center"/>
    </xf>
    <xf numFmtId="0" fontId="19" fillId="13" borderId="43" xfId="0" applyFont="1" applyFill="1" applyBorder="1" applyAlignment="1">
      <alignment horizontal="left" vertical="center"/>
    </xf>
    <xf numFmtId="0" fontId="19" fillId="13" borderId="41" xfId="0" applyFont="1" applyFill="1" applyBorder="1" applyAlignment="1">
      <alignment horizontal="left" vertical="center"/>
    </xf>
    <xf numFmtId="0" fontId="19" fillId="13" borderId="42"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21" fillId="2" borderId="40" xfId="0" applyFont="1" applyFill="1" applyBorder="1" applyAlignment="1">
      <alignment horizontal="left" vertical="center" wrapText="1"/>
    </xf>
    <xf numFmtId="0" fontId="20" fillId="2" borderId="41" xfId="0" applyFont="1" applyFill="1" applyBorder="1"/>
    <xf numFmtId="0" fontId="20" fillId="2" borderId="42" xfId="0" applyFont="1" applyFill="1" applyBorder="1"/>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4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9" fillId="14" borderId="40" xfId="0" applyFont="1" applyFill="1" applyBorder="1" applyAlignment="1">
      <alignment horizontal="left" vertical="center" wrapText="1"/>
    </xf>
    <xf numFmtId="9" fontId="21" fillId="2" borderId="40" xfId="0" applyNumberFormat="1" applyFont="1" applyFill="1" applyBorder="1" applyAlignment="1">
      <alignment horizontal="left" vertical="center" wrapText="1"/>
    </xf>
    <xf numFmtId="0" fontId="21" fillId="0" borderId="40" xfId="0" applyFont="1" applyBorder="1" applyAlignment="1">
      <alignment horizontal="left" vertical="center" wrapText="1"/>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6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2018'!$D$13:$D$24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2018'!$G$13:$G$24</c:f>
              <c:numCache>
                <c:formatCode>0.0%</c:formatCode>
                <c:ptCount val="12"/>
                <c:pt idx="0">
                  <c:v>0.99412152550518895</c:v>
                </c:pt>
                <c:pt idx="1">
                  <c:v>0.99281492948970296</c:v>
                </c:pt>
                <c:pt idx="2">
                  <c:v>0.99409737400767539</c:v>
                </c:pt>
                <c:pt idx="3">
                  <c:v>0.99564790014804871</c:v>
                </c:pt>
                <c:pt idx="4">
                  <c:v>0.99546876243437665</c:v>
                </c:pt>
                <c:pt idx="5">
                  <c:v>0.9970048977879169</c:v>
                </c:pt>
                <c:pt idx="6">
                  <c:v>0.99860855557457973</c:v>
                </c:pt>
                <c:pt idx="7">
                  <c:v>0.9954605250523324</c:v>
                </c:pt>
                <c:pt idx="8">
                  <c:v>0.99937345163334679</c:v>
                </c:pt>
                <c:pt idx="9">
                  <c:v>1</c:v>
                </c:pt>
                <c:pt idx="10">
                  <c:v>1</c:v>
                </c:pt>
                <c:pt idx="11">
                  <c:v>1</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03284368"/>
        <c:axId val="103286544"/>
      </c:barChart>
      <c:catAx>
        <c:axId val="103284368"/>
        <c:scaling>
          <c:orientation val="minMax"/>
        </c:scaling>
        <c:delete val="0"/>
        <c:axPos val="b"/>
        <c:numFmt formatCode="General" sourceLinked="1"/>
        <c:majorTickMark val="none"/>
        <c:minorTickMark val="none"/>
        <c:tickLblPos val="nextTo"/>
        <c:txPr>
          <a:bodyPr/>
          <a:lstStyle/>
          <a:p>
            <a:pPr>
              <a:defRPr sz="1100"/>
            </a:pPr>
            <a:endParaRPr lang="es-CO"/>
          </a:p>
        </c:txPr>
        <c:crossAx val="103286544"/>
        <c:crosses val="autoZero"/>
        <c:auto val="1"/>
        <c:lblAlgn val="ctr"/>
        <c:lblOffset val="100"/>
        <c:noMultiLvlLbl val="0"/>
      </c:catAx>
      <c:valAx>
        <c:axId val="10328654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0328436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2019'!$C$13:$C$16</c:f>
              <c:strCache>
                <c:ptCount val="4"/>
                <c:pt idx="0">
                  <c:v>Enero - Marzo</c:v>
                </c:pt>
                <c:pt idx="1">
                  <c:v>Abril - Junio</c:v>
                </c:pt>
                <c:pt idx="2">
                  <c:v>Julio - Septiembre</c:v>
                </c:pt>
                <c:pt idx="3">
                  <c:v>Octubre - Diciembre</c:v>
                </c:pt>
              </c:strCache>
            </c:strRef>
          </c:cat>
          <c:val>
            <c:numRef>
              <c:f>'Ficha T Seguimiento 2019'!$D$13:$D$16</c:f>
              <c:numCache>
                <c:formatCode>0%</c:formatCode>
                <c:ptCount val="4"/>
                <c:pt idx="0">
                  <c:v>1</c:v>
                </c:pt>
                <c:pt idx="1">
                  <c:v>1</c:v>
                </c:pt>
                <c:pt idx="2">
                  <c:v>1</c:v>
                </c:pt>
                <c:pt idx="3">
                  <c:v>1</c:v>
                </c:pt>
              </c:numCache>
            </c:numRef>
          </c:val>
          <c:extLst xmlns:c16r2="http://schemas.microsoft.com/office/drawing/2015/06/chart">
            <c:ext xmlns:c16="http://schemas.microsoft.com/office/drawing/2014/chart" uri="{C3380CC4-5D6E-409C-BE32-E72D297353CC}">
              <c16:uniqueId val="{00000000-0762-4EFB-81C9-A8CD21CDE810}"/>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2019'!$C$13:$C$16</c:f>
              <c:strCache>
                <c:ptCount val="4"/>
                <c:pt idx="0">
                  <c:v>Enero - Marzo</c:v>
                </c:pt>
                <c:pt idx="1">
                  <c:v>Abril - Junio</c:v>
                </c:pt>
                <c:pt idx="2">
                  <c:v>Julio - Septiembre</c:v>
                </c:pt>
                <c:pt idx="3">
                  <c:v>Octubre - Diciembre</c:v>
                </c:pt>
              </c:strCache>
            </c:strRef>
          </c:cat>
          <c:val>
            <c:numRef>
              <c:f>'Ficha T Seguimiento 2019'!$G$13:$G$16</c:f>
              <c:numCache>
                <c:formatCode>0.0%</c:formatCode>
                <c:ptCount val="4"/>
                <c:pt idx="0">
                  <c:v>1</c:v>
                </c:pt>
                <c:pt idx="1">
                  <c:v>1</c:v>
                </c:pt>
                <c:pt idx="2">
                  <c:v>1</c:v>
                </c:pt>
                <c:pt idx="3">
                  <c:v>1</c:v>
                </c:pt>
              </c:numCache>
            </c:numRef>
          </c:val>
          <c:extLst xmlns:c16r2="http://schemas.microsoft.com/office/drawing/2015/06/chart">
            <c:ext xmlns:c16="http://schemas.microsoft.com/office/drawing/2014/chart" uri="{C3380CC4-5D6E-409C-BE32-E72D297353CC}">
              <c16:uniqueId val="{00000001-0762-4EFB-81C9-A8CD21CDE810}"/>
            </c:ext>
          </c:extLst>
        </c:ser>
        <c:dLbls>
          <c:showLegendKey val="0"/>
          <c:showVal val="0"/>
          <c:showCatName val="0"/>
          <c:showSerName val="0"/>
          <c:showPercent val="0"/>
          <c:showBubbleSize val="0"/>
        </c:dLbls>
        <c:gapWidth val="75"/>
        <c:overlap val="-25"/>
        <c:axId val="103287088"/>
        <c:axId val="103287632"/>
      </c:barChart>
      <c:catAx>
        <c:axId val="103287088"/>
        <c:scaling>
          <c:orientation val="minMax"/>
        </c:scaling>
        <c:delete val="0"/>
        <c:axPos val="b"/>
        <c:numFmt formatCode="General" sourceLinked="1"/>
        <c:majorTickMark val="none"/>
        <c:minorTickMark val="none"/>
        <c:tickLblPos val="nextTo"/>
        <c:txPr>
          <a:bodyPr/>
          <a:lstStyle/>
          <a:p>
            <a:pPr>
              <a:defRPr sz="1100"/>
            </a:pPr>
            <a:endParaRPr lang="es-CO"/>
          </a:p>
        </c:txPr>
        <c:crossAx val="103287632"/>
        <c:crosses val="autoZero"/>
        <c:auto val="1"/>
        <c:lblAlgn val="ctr"/>
        <c:lblOffset val="100"/>
        <c:noMultiLvlLbl val="0"/>
      </c:catAx>
      <c:valAx>
        <c:axId val="10328763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0328708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90612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7A9FE7F9-D1DF-458B-AE6A-5E4A19F21500}"/>
            </a:ext>
          </a:extLst>
        </xdr:cNvPr>
        <xdr:cNvGrpSpPr>
          <a:grpSpLocks/>
        </xdr:cNvGrpSpPr>
      </xdr:nvGrpSpPr>
      <xdr:grpSpPr bwMode="auto">
        <a:xfrm>
          <a:off x="361950" y="381000"/>
          <a:ext cx="10906125" cy="1304925"/>
          <a:chOff x="596900" y="2852737"/>
          <a:chExt cx="7950200" cy="1152527"/>
        </a:xfrm>
      </xdr:grpSpPr>
      <xdr:grpSp>
        <xdr:nvGrpSpPr>
          <xdr:cNvPr id="3" name="37 Grupo">
            <a:extLst>
              <a:ext uri="{FF2B5EF4-FFF2-40B4-BE49-F238E27FC236}">
                <a16:creationId xmlns:a16="http://schemas.microsoft.com/office/drawing/2014/main" xmlns="" id="{50AC5E65-194D-4500-8DF9-A95FEB8F9FB6}"/>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3543BA6B-3660-4DB3-8A91-DF1B17AC22F9}"/>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B74D6D8A-AF60-41EE-8957-227BB8521097}"/>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3653401C-AE03-49CF-A6CB-F69C6BF87103}"/>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3869595A-69E8-42B7-AE9D-A37ABD861331}"/>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140A630E-0EB5-4A1D-AD12-C06CCA82C90E}"/>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890576E6-35A1-4BCD-97F6-1FD2E697E5ED}"/>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A4D0CB27-E1F8-46AC-818D-85F14593D0AB}"/>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4054535C-73A7-4D51-A9E5-5257AD3E70DB}"/>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28BC602F-9137-4CBA-8094-8B7FADF80B7D}"/>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17</xdr:row>
      <xdr:rowOff>63500</xdr:rowOff>
    </xdr:from>
    <xdr:to>
      <xdr:col>10</xdr:col>
      <xdr:colOff>1269999</xdr:colOff>
      <xdr:row>37</xdr:row>
      <xdr:rowOff>63499</xdr:rowOff>
    </xdr:to>
    <xdr:graphicFrame macro="">
      <xdr:nvGraphicFramePr>
        <xdr:cNvPr id="13" name="12 Gráfico">
          <a:extLst>
            <a:ext uri="{FF2B5EF4-FFF2-40B4-BE49-F238E27FC236}">
              <a16:creationId xmlns:a16="http://schemas.microsoft.com/office/drawing/2014/main" xmlns="" id="{19B4C4A5-87E1-44B4-AB83-4EC199186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A31" zoomScale="85" zoomScaleNormal="85" workbookViewId="0">
      <selection activeCell="C37" sqref="C37:M3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9"/>
      <c r="C2" s="90"/>
      <c r="D2" s="90"/>
      <c r="E2" s="90"/>
      <c r="F2" s="90"/>
      <c r="G2" s="90"/>
      <c r="H2" s="90"/>
      <c r="I2" s="90"/>
      <c r="J2" s="90"/>
      <c r="K2" s="90"/>
      <c r="L2" s="90"/>
      <c r="M2" s="91"/>
    </row>
    <row r="3" spans="2:13" x14ac:dyDescent="0.25">
      <c r="B3" s="92"/>
      <c r="C3" s="93"/>
      <c r="D3" s="93"/>
      <c r="E3" s="93"/>
      <c r="F3" s="93"/>
      <c r="G3" s="93"/>
      <c r="H3" s="93"/>
      <c r="I3" s="93"/>
      <c r="J3" s="93"/>
      <c r="K3" s="93"/>
      <c r="L3" s="93"/>
      <c r="M3" s="94"/>
    </row>
    <row r="4" spans="2:13" x14ac:dyDescent="0.25">
      <c r="B4" s="92"/>
      <c r="C4" s="93"/>
      <c r="D4" s="93"/>
      <c r="E4" s="93"/>
      <c r="F4" s="93"/>
      <c r="G4" s="93"/>
      <c r="H4" s="93"/>
      <c r="I4" s="93"/>
      <c r="J4" s="93"/>
      <c r="K4" s="93"/>
      <c r="L4" s="93"/>
      <c r="M4" s="94"/>
    </row>
    <row r="5" spans="2:13" x14ac:dyDescent="0.25">
      <c r="B5" s="92"/>
      <c r="C5" s="93"/>
      <c r="D5" s="93"/>
      <c r="E5" s="93"/>
      <c r="F5" s="93"/>
      <c r="G5" s="93"/>
      <c r="H5" s="93"/>
      <c r="I5" s="93"/>
      <c r="J5" s="93"/>
      <c r="K5" s="93"/>
      <c r="L5" s="93"/>
      <c r="M5" s="94"/>
    </row>
    <row r="6" spans="2:13" x14ac:dyDescent="0.25">
      <c r="B6" s="92"/>
      <c r="C6" s="93"/>
      <c r="D6" s="93"/>
      <c r="E6" s="93"/>
      <c r="F6" s="93"/>
      <c r="G6" s="93"/>
      <c r="H6" s="93"/>
      <c r="I6" s="93"/>
      <c r="J6" s="93"/>
      <c r="K6" s="93"/>
      <c r="L6" s="93"/>
      <c r="M6" s="94"/>
    </row>
    <row r="7" spans="2:13" x14ac:dyDescent="0.25">
      <c r="B7" s="92"/>
      <c r="C7" s="93"/>
      <c r="D7" s="93"/>
      <c r="E7" s="93"/>
      <c r="F7" s="93"/>
      <c r="G7" s="93"/>
      <c r="H7" s="93"/>
      <c r="I7" s="93"/>
      <c r="J7" s="93"/>
      <c r="K7" s="93"/>
      <c r="L7" s="93"/>
      <c r="M7" s="94"/>
    </row>
    <row r="8" spans="2:13" x14ac:dyDescent="0.25">
      <c r="B8" s="92"/>
      <c r="C8" s="93"/>
      <c r="D8" s="93"/>
      <c r="E8" s="93"/>
      <c r="F8" s="93"/>
      <c r="G8" s="93"/>
      <c r="H8" s="93"/>
      <c r="I8" s="93"/>
      <c r="J8" s="93"/>
      <c r="K8" s="93"/>
      <c r="L8" s="93"/>
      <c r="M8" s="94"/>
    </row>
    <row r="9" spans="2:13" x14ac:dyDescent="0.25">
      <c r="B9" s="92"/>
      <c r="C9" s="93"/>
      <c r="D9" s="93"/>
      <c r="E9" s="93"/>
      <c r="F9" s="93"/>
      <c r="G9" s="93"/>
      <c r="H9" s="93"/>
      <c r="I9" s="93"/>
      <c r="J9" s="93"/>
      <c r="K9" s="93"/>
      <c r="L9" s="93"/>
      <c r="M9" s="94"/>
    </row>
    <row r="10" spans="2:13" ht="15.75" thickBot="1" x14ac:dyDescent="0.3">
      <c r="B10" s="95"/>
      <c r="C10" s="96"/>
      <c r="D10" s="96"/>
      <c r="E10" s="96"/>
      <c r="F10" s="96"/>
      <c r="G10" s="96"/>
      <c r="H10" s="96"/>
      <c r="I10" s="96"/>
      <c r="J10" s="96"/>
      <c r="K10" s="96"/>
      <c r="L10" s="96"/>
      <c r="M10" s="97"/>
    </row>
    <row r="11" spans="2:13" ht="12.75" customHeight="1" x14ac:dyDescent="0.25">
      <c r="B11" s="2"/>
      <c r="C11" s="3"/>
      <c r="D11" s="3"/>
      <c r="E11" s="3"/>
      <c r="F11" s="4"/>
      <c r="G11" s="3"/>
      <c r="H11" s="3"/>
      <c r="I11" s="3"/>
      <c r="J11" s="3"/>
      <c r="K11" s="3"/>
      <c r="L11" s="3"/>
      <c r="M11" s="5"/>
    </row>
    <row r="12" spans="2:13" ht="23.25" customHeight="1" x14ac:dyDescent="0.25">
      <c r="B12" s="98" t="s">
        <v>0</v>
      </c>
      <c r="C12" s="99"/>
      <c r="D12" s="99"/>
      <c r="E12" s="99"/>
      <c r="F12" s="99"/>
      <c r="G12" s="99"/>
      <c r="H12" s="99"/>
      <c r="I12" s="99"/>
      <c r="J12" s="99"/>
      <c r="K12" s="99"/>
      <c r="L12" s="99"/>
      <c r="M12" s="100"/>
    </row>
    <row r="13" spans="2:13" ht="15.75" customHeight="1" x14ac:dyDescent="0.25">
      <c r="B13" s="6"/>
      <c r="C13" s="7"/>
      <c r="D13" s="8"/>
      <c r="E13" s="8"/>
      <c r="F13" s="7"/>
      <c r="G13" s="7"/>
      <c r="H13" s="7"/>
      <c r="I13" s="8"/>
      <c r="J13" s="8"/>
      <c r="K13" s="7"/>
      <c r="L13" s="7"/>
      <c r="M13" s="9"/>
    </row>
    <row r="14" spans="2:13" ht="12.75" customHeight="1" x14ac:dyDescent="0.25">
      <c r="B14" s="101" t="s">
        <v>1</v>
      </c>
      <c r="C14" s="102"/>
      <c r="D14" s="10"/>
      <c r="E14" s="10"/>
      <c r="F14" s="103" t="s">
        <v>47</v>
      </c>
      <c r="G14" s="103"/>
      <c r="H14" s="103"/>
      <c r="I14" s="10"/>
      <c r="J14" s="10"/>
      <c r="K14" s="103" t="s">
        <v>2</v>
      </c>
      <c r="L14" s="103"/>
      <c r="M14" s="11"/>
    </row>
    <row r="15" spans="2:13" ht="12.75" customHeight="1" x14ac:dyDescent="0.25">
      <c r="B15" s="101"/>
      <c r="C15" s="102"/>
      <c r="D15" s="10"/>
      <c r="E15" s="10"/>
      <c r="F15" s="103"/>
      <c r="G15" s="103"/>
      <c r="H15" s="103"/>
      <c r="I15" s="10"/>
      <c r="J15" s="10"/>
      <c r="K15" s="103"/>
      <c r="L15" s="103"/>
      <c r="M15" s="11"/>
    </row>
    <row r="16" spans="2:13" ht="14.25" customHeight="1" x14ac:dyDescent="0.25">
      <c r="B16" s="12" t="s">
        <v>3</v>
      </c>
      <c r="C16" s="13"/>
      <c r="D16" s="14"/>
      <c r="E16" s="14"/>
      <c r="F16" s="28" t="s">
        <v>41</v>
      </c>
      <c r="G16" s="62"/>
      <c r="H16" s="62"/>
      <c r="I16" s="14"/>
      <c r="J16" s="10"/>
      <c r="K16" s="63" t="s">
        <v>85</v>
      </c>
      <c r="L16" s="64"/>
      <c r="M16" s="11"/>
    </row>
    <row r="17" spans="2:13" x14ac:dyDescent="0.25">
      <c r="B17" s="12" t="s">
        <v>4</v>
      </c>
      <c r="C17" s="13" t="s">
        <v>64</v>
      </c>
      <c r="D17" s="14"/>
      <c r="E17" s="14"/>
      <c r="F17" s="28" t="s">
        <v>42</v>
      </c>
      <c r="G17" s="62" t="s">
        <v>64</v>
      </c>
      <c r="H17" s="62"/>
      <c r="I17" s="14"/>
      <c r="J17" s="10"/>
      <c r="K17" s="65"/>
      <c r="L17" s="66"/>
      <c r="M17" s="11"/>
    </row>
    <row r="18" spans="2:13" x14ac:dyDescent="0.25">
      <c r="B18" s="12" t="s">
        <v>5</v>
      </c>
      <c r="C18" s="13"/>
      <c r="D18" s="14"/>
      <c r="E18" s="14"/>
      <c r="F18" s="28" t="s">
        <v>43</v>
      </c>
      <c r="G18" s="62"/>
      <c r="H18" s="62"/>
      <c r="I18" s="14"/>
      <c r="J18" s="10"/>
      <c r="K18" s="67"/>
      <c r="L18" s="68"/>
      <c r="M18" s="11"/>
    </row>
    <row r="19" spans="2:13" x14ac:dyDescent="0.25">
      <c r="B19" s="12" t="s">
        <v>40</v>
      </c>
      <c r="C19" s="13"/>
      <c r="D19" s="14"/>
      <c r="E19" s="14"/>
      <c r="F19" s="28" t="s">
        <v>39</v>
      </c>
      <c r="G19" s="62"/>
      <c r="H19" s="62"/>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9" t="s">
        <v>6</v>
      </c>
      <c r="C21" s="70"/>
      <c r="D21" s="70"/>
      <c r="E21" s="70"/>
      <c r="F21" s="70"/>
      <c r="G21" s="70"/>
      <c r="H21" s="70"/>
      <c r="I21" s="70"/>
      <c r="J21" s="70"/>
      <c r="K21" s="70"/>
      <c r="L21" s="70"/>
      <c r="M21" s="71"/>
    </row>
    <row r="22" spans="2:13" ht="14.25" customHeight="1" x14ac:dyDescent="0.25">
      <c r="B22" s="72"/>
      <c r="C22" s="73"/>
      <c r="D22" s="73"/>
      <c r="E22" s="73"/>
      <c r="F22" s="73"/>
      <c r="G22" s="73"/>
      <c r="H22" s="73"/>
      <c r="I22" s="73"/>
      <c r="J22" s="73"/>
      <c r="K22" s="73"/>
      <c r="L22" s="73"/>
      <c r="M22" s="74"/>
    </row>
    <row r="23" spans="2:13" ht="21" customHeight="1" x14ac:dyDescent="0.25">
      <c r="B23" s="75" t="s">
        <v>52</v>
      </c>
      <c r="C23" s="77" t="s">
        <v>7</v>
      </c>
      <c r="D23" s="78"/>
      <c r="E23" s="78"/>
      <c r="F23" s="79"/>
      <c r="G23" s="80" t="s">
        <v>65</v>
      </c>
      <c r="H23" s="81"/>
      <c r="I23" s="81"/>
      <c r="J23" s="81"/>
      <c r="K23" s="81"/>
      <c r="L23" s="81"/>
      <c r="M23" s="82"/>
    </row>
    <row r="24" spans="2:13" ht="20.100000000000001" customHeight="1" x14ac:dyDescent="0.25">
      <c r="B24" s="76"/>
      <c r="C24" s="77" t="s">
        <v>8</v>
      </c>
      <c r="D24" s="78"/>
      <c r="E24" s="78"/>
      <c r="F24" s="79"/>
      <c r="G24" s="83" t="s">
        <v>66</v>
      </c>
      <c r="H24" s="84"/>
      <c r="I24" s="84"/>
      <c r="J24" s="84"/>
      <c r="K24" s="84"/>
      <c r="L24" s="84"/>
      <c r="M24" s="85"/>
    </row>
    <row r="25" spans="2:13" ht="20.100000000000001" customHeight="1" x14ac:dyDescent="0.25">
      <c r="B25" s="76"/>
      <c r="C25" s="77" t="s">
        <v>9</v>
      </c>
      <c r="D25" s="78"/>
      <c r="E25" s="78"/>
      <c r="F25" s="79"/>
      <c r="G25" s="86" t="s">
        <v>67</v>
      </c>
      <c r="H25" s="87"/>
      <c r="I25" s="87"/>
      <c r="J25" s="87"/>
      <c r="K25" s="87"/>
      <c r="L25" s="87"/>
      <c r="M25" s="88"/>
    </row>
    <row r="26" spans="2:13" ht="20.100000000000001" customHeight="1" x14ac:dyDescent="0.25">
      <c r="B26" s="76"/>
      <c r="C26" s="77" t="s">
        <v>10</v>
      </c>
      <c r="D26" s="78"/>
      <c r="E26" s="78"/>
      <c r="F26" s="79"/>
      <c r="G26" s="86" t="s">
        <v>68</v>
      </c>
      <c r="H26" s="87"/>
      <c r="I26" s="87"/>
      <c r="J26" s="87"/>
      <c r="K26" s="87"/>
      <c r="L26" s="87"/>
      <c r="M26" s="88"/>
    </row>
    <row r="27" spans="2:13" ht="23.25" customHeight="1" x14ac:dyDescent="0.25">
      <c r="B27" s="75" t="s">
        <v>53</v>
      </c>
      <c r="C27" s="77" t="s">
        <v>11</v>
      </c>
      <c r="D27" s="78"/>
      <c r="E27" s="78"/>
      <c r="F27" s="79"/>
      <c r="G27" s="86" t="s">
        <v>69</v>
      </c>
      <c r="H27" s="87"/>
      <c r="I27" s="87"/>
      <c r="J27" s="87"/>
      <c r="K27" s="87"/>
      <c r="L27" s="87"/>
      <c r="M27" s="88"/>
    </row>
    <row r="28" spans="2:13" ht="23.25" customHeight="1" x14ac:dyDescent="0.25">
      <c r="B28" s="76"/>
      <c r="C28" s="77" t="s">
        <v>12</v>
      </c>
      <c r="D28" s="78"/>
      <c r="E28" s="78"/>
      <c r="F28" s="79"/>
      <c r="G28" s="86" t="s">
        <v>70</v>
      </c>
      <c r="H28" s="87"/>
      <c r="I28" s="87"/>
      <c r="J28" s="87"/>
      <c r="K28" s="87"/>
      <c r="L28" s="87"/>
      <c r="M28" s="88"/>
    </row>
    <row r="29" spans="2:13" ht="23.25" customHeight="1" x14ac:dyDescent="0.25">
      <c r="B29" s="76"/>
      <c r="C29" s="77" t="s">
        <v>13</v>
      </c>
      <c r="D29" s="78"/>
      <c r="E29" s="78"/>
      <c r="F29" s="79"/>
      <c r="G29" s="86" t="s">
        <v>71</v>
      </c>
      <c r="H29" s="87"/>
      <c r="I29" s="87"/>
      <c r="J29" s="87"/>
      <c r="K29" s="87"/>
      <c r="L29" s="87"/>
      <c r="M29" s="88"/>
    </row>
    <row r="30" spans="2:13" ht="23.25" customHeight="1" x14ac:dyDescent="0.25">
      <c r="B30" s="118"/>
      <c r="C30" s="77" t="s">
        <v>14</v>
      </c>
      <c r="D30" s="78"/>
      <c r="E30" s="78"/>
      <c r="F30" s="79"/>
      <c r="G30" s="86" t="s">
        <v>72</v>
      </c>
      <c r="H30" s="87"/>
      <c r="I30" s="87"/>
      <c r="J30" s="87"/>
      <c r="K30" s="87"/>
      <c r="L30" s="87"/>
      <c r="M30" s="88"/>
    </row>
    <row r="31" spans="2:13" ht="25.5" customHeight="1" x14ac:dyDescent="0.25">
      <c r="B31" s="107" t="s">
        <v>54</v>
      </c>
      <c r="C31" s="109" t="s">
        <v>15</v>
      </c>
      <c r="D31" s="109"/>
      <c r="E31" s="109"/>
      <c r="F31" s="109"/>
      <c r="G31" s="86" t="s">
        <v>73</v>
      </c>
      <c r="H31" s="87"/>
      <c r="I31" s="87"/>
      <c r="J31" s="87"/>
      <c r="K31" s="87"/>
      <c r="L31" s="87"/>
      <c r="M31" s="88"/>
    </row>
    <row r="32" spans="2:13" ht="21" customHeight="1" x14ac:dyDescent="0.25">
      <c r="B32" s="108"/>
      <c r="C32" s="109" t="s">
        <v>16</v>
      </c>
      <c r="D32" s="109"/>
      <c r="E32" s="109"/>
      <c r="F32" s="109"/>
      <c r="G32" s="86" t="s">
        <v>73</v>
      </c>
      <c r="H32" s="87"/>
      <c r="I32" s="87"/>
      <c r="J32" s="87"/>
      <c r="K32" s="87"/>
      <c r="L32" s="87"/>
      <c r="M32" s="88"/>
    </row>
    <row r="33" spans="2:13" ht="33" customHeight="1" x14ac:dyDescent="0.25">
      <c r="B33" s="108"/>
      <c r="C33" s="110" t="s">
        <v>17</v>
      </c>
      <c r="D33" s="110"/>
      <c r="E33" s="110"/>
      <c r="F33" s="110"/>
      <c r="G33" s="86" t="s">
        <v>73</v>
      </c>
      <c r="H33" s="87"/>
      <c r="I33" s="87"/>
      <c r="J33" s="87"/>
      <c r="K33" s="87"/>
      <c r="L33" s="87"/>
      <c r="M33" s="88"/>
    </row>
    <row r="34" spans="2:13" ht="28.5" customHeight="1" x14ac:dyDescent="0.25">
      <c r="B34" s="19" t="s">
        <v>55</v>
      </c>
      <c r="C34" s="110" t="s">
        <v>7</v>
      </c>
      <c r="D34" s="110"/>
      <c r="E34" s="110"/>
      <c r="F34" s="110"/>
      <c r="G34" s="86" t="s">
        <v>73</v>
      </c>
      <c r="H34" s="87"/>
      <c r="I34" s="87"/>
      <c r="J34" s="87"/>
      <c r="K34" s="87"/>
      <c r="L34" s="87"/>
      <c r="M34" s="88"/>
    </row>
    <row r="35" spans="2:13" s="20" customFormat="1" ht="28.5" customHeight="1" x14ac:dyDescent="0.25">
      <c r="B35" s="111" t="s">
        <v>18</v>
      </c>
      <c r="C35" s="112"/>
      <c r="D35" s="112"/>
      <c r="E35" s="112"/>
      <c r="F35" s="112"/>
      <c r="G35" s="112"/>
      <c r="H35" s="112"/>
      <c r="I35" s="112"/>
      <c r="J35" s="112"/>
      <c r="K35" s="112"/>
      <c r="L35" s="112"/>
      <c r="M35" s="113"/>
    </row>
    <row r="36" spans="2:13" s="20" customFormat="1" ht="24.75" customHeight="1" x14ac:dyDescent="0.25">
      <c r="B36" s="21" t="s">
        <v>19</v>
      </c>
      <c r="C36" s="114" t="s">
        <v>20</v>
      </c>
      <c r="D36" s="114"/>
      <c r="E36" s="114"/>
      <c r="F36" s="114"/>
      <c r="G36" s="114"/>
      <c r="H36" s="114"/>
      <c r="I36" s="114"/>
      <c r="J36" s="114"/>
      <c r="K36" s="114"/>
      <c r="L36" s="114"/>
      <c r="M36" s="115"/>
    </row>
    <row r="37" spans="2:13" ht="29.25" customHeight="1" x14ac:dyDescent="0.25">
      <c r="B37" s="22" t="s">
        <v>62</v>
      </c>
      <c r="C37" s="116" t="s">
        <v>86</v>
      </c>
      <c r="D37" s="60"/>
      <c r="E37" s="60"/>
      <c r="F37" s="60"/>
      <c r="G37" s="60"/>
      <c r="H37" s="60"/>
      <c r="I37" s="60"/>
      <c r="J37" s="60"/>
      <c r="K37" s="60"/>
      <c r="L37" s="60"/>
      <c r="M37" s="61"/>
    </row>
    <row r="38" spans="2:13" ht="29.25" customHeight="1" x14ac:dyDescent="0.25">
      <c r="B38" s="23" t="s">
        <v>22</v>
      </c>
      <c r="C38" s="59" t="s">
        <v>83</v>
      </c>
      <c r="D38" s="60"/>
      <c r="E38" s="60"/>
      <c r="F38" s="60"/>
      <c r="G38" s="60"/>
      <c r="H38" s="60"/>
      <c r="I38" s="60"/>
      <c r="J38" s="60"/>
      <c r="K38" s="60"/>
      <c r="L38" s="60"/>
      <c r="M38" s="61"/>
    </row>
    <row r="39" spans="2:13" ht="29.25" customHeight="1" x14ac:dyDescent="0.25">
      <c r="B39" s="23" t="s">
        <v>61</v>
      </c>
      <c r="C39" s="59" t="s">
        <v>74</v>
      </c>
      <c r="D39" s="60"/>
      <c r="E39" s="60"/>
      <c r="F39" s="60"/>
      <c r="G39" s="60"/>
      <c r="H39" s="60"/>
      <c r="I39" s="60"/>
      <c r="J39" s="60"/>
      <c r="K39" s="60"/>
      <c r="L39" s="60"/>
      <c r="M39" s="61"/>
    </row>
    <row r="40" spans="2:13" ht="33" customHeight="1" x14ac:dyDescent="0.25">
      <c r="B40" s="24" t="s">
        <v>23</v>
      </c>
      <c r="C40" s="122" t="s">
        <v>87</v>
      </c>
      <c r="D40" s="60"/>
      <c r="E40" s="60"/>
      <c r="F40" s="60"/>
      <c r="G40" s="60"/>
      <c r="H40" s="60"/>
      <c r="I40" s="60"/>
      <c r="J40" s="60"/>
      <c r="K40" s="60"/>
      <c r="L40" s="60"/>
      <c r="M40" s="61"/>
    </row>
    <row r="41" spans="2:13" ht="30.75" customHeight="1" x14ac:dyDescent="0.25">
      <c r="B41" s="24" t="s">
        <v>24</v>
      </c>
      <c r="C41" s="122" t="s">
        <v>88</v>
      </c>
      <c r="D41" s="60"/>
      <c r="E41" s="60"/>
      <c r="F41" s="60"/>
      <c r="G41" s="60"/>
      <c r="H41" s="60"/>
      <c r="I41" s="60"/>
      <c r="J41" s="60"/>
      <c r="K41" s="60"/>
      <c r="L41" s="60"/>
      <c r="M41" s="61"/>
    </row>
    <row r="42" spans="2:13" ht="47.25" customHeight="1" x14ac:dyDescent="0.25">
      <c r="B42" s="24" t="s">
        <v>25</v>
      </c>
      <c r="C42" s="104" t="s">
        <v>94</v>
      </c>
      <c r="D42" s="105"/>
      <c r="E42" s="105"/>
      <c r="F42" s="105"/>
      <c r="G42" s="105"/>
      <c r="H42" s="105"/>
      <c r="I42" s="105"/>
      <c r="J42" s="105"/>
      <c r="K42" s="105"/>
      <c r="L42" s="105"/>
      <c r="M42" s="106"/>
    </row>
    <row r="43" spans="2:13" ht="26.25" customHeight="1" x14ac:dyDescent="0.25">
      <c r="B43" s="25" t="s">
        <v>26</v>
      </c>
      <c r="C43" s="104" t="s">
        <v>75</v>
      </c>
      <c r="D43" s="105"/>
      <c r="E43" s="105"/>
      <c r="F43" s="105"/>
      <c r="G43" s="105"/>
      <c r="H43" s="105"/>
      <c r="I43" s="105"/>
      <c r="J43" s="105"/>
      <c r="K43" s="105"/>
      <c r="L43" s="105"/>
      <c r="M43" s="106"/>
    </row>
    <row r="44" spans="2:13" ht="26.25" customHeight="1" x14ac:dyDescent="0.25">
      <c r="B44" s="25" t="s">
        <v>27</v>
      </c>
      <c r="C44" s="104" t="s">
        <v>76</v>
      </c>
      <c r="D44" s="105"/>
      <c r="E44" s="105"/>
      <c r="F44" s="105"/>
      <c r="G44" s="105"/>
      <c r="H44" s="105"/>
      <c r="I44" s="105"/>
      <c r="J44" s="105"/>
      <c r="K44" s="105"/>
      <c r="L44" s="105"/>
      <c r="M44" s="106"/>
    </row>
    <row r="45" spans="2:13" ht="32.25" customHeight="1" x14ac:dyDescent="0.25">
      <c r="B45" s="117" t="s">
        <v>28</v>
      </c>
      <c r="C45" s="104" t="s">
        <v>89</v>
      </c>
      <c r="D45" s="105"/>
      <c r="E45" s="105"/>
      <c r="F45" s="105"/>
      <c r="G45" s="105"/>
      <c r="H45" s="105"/>
      <c r="I45" s="105"/>
      <c r="J45" s="105"/>
      <c r="K45" s="105"/>
      <c r="L45" s="105"/>
      <c r="M45" s="106"/>
    </row>
    <row r="46" spans="2:13" ht="23.25" customHeight="1" x14ac:dyDescent="0.25">
      <c r="B46" s="117"/>
      <c r="C46" s="104" t="s">
        <v>90</v>
      </c>
      <c r="D46" s="105"/>
      <c r="E46" s="105"/>
      <c r="F46" s="105"/>
      <c r="G46" s="105"/>
      <c r="H46" s="105"/>
      <c r="I46" s="105"/>
      <c r="J46" s="105"/>
      <c r="K46" s="105"/>
      <c r="L46" s="105"/>
      <c r="M46" s="106"/>
    </row>
    <row r="47" spans="2:13" ht="26.25" customHeight="1" x14ac:dyDescent="0.25">
      <c r="B47" s="25" t="s">
        <v>29</v>
      </c>
      <c r="C47" s="120" t="s">
        <v>79</v>
      </c>
      <c r="D47" s="105"/>
      <c r="E47" s="105"/>
      <c r="F47" s="105"/>
      <c r="G47" s="105"/>
      <c r="H47" s="105"/>
      <c r="I47" s="105"/>
      <c r="J47" s="105"/>
      <c r="K47" s="105"/>
      <c r="L47" s="105"/>
      <c r="M47" s="106"/>
    </row>
    <row r="48" spans="2:13" ht="33" customHeight="1" x14ac:dyDescent="0.25">
      <c r="B48" s="25" t="s">
        <v>30</v>
      </c>
      <c r="C48" s="120" t="s">
        <v>79</v>
      </c>
      <c r="D48" s="105"/>
      <c r="E48" s="105"/>
      <c r="F48" s="105"/>
      <c r="G48" s="105"/>
      <c r="H48" s="105"/>
      <c r="I48" s="105"/>
      <c r="J48" s="105"/>
      <c r="K48" s="105"/>
      <c r="L48" s="105"/>
      <c r="M48" s="106"/>
    </row>
    <row r="49" spans="2:13" ht="33" customHeight="1" x14ac:dyDescent="0.25">
      <c r="B49" s="25" t="s">
        <v>31</v>
      </c>
      <c r="C49" s="120" t="s">
        <v>79</v>
      </c>
      <c r="D49" s="105"/>
      <c r="E49" s="105"/>
      <c r="F49" s="105"/>
      <c r="G49" s="105"/>
      <c r="H49" s="105"/>
      <c r="I49" s="105"/>
      <c r="J49" s="105"/>
      <c r="K49" s="105"/>
      <c r="L49" s="105"/>
      <c r="M49" s="106"/>
    </row>
    <row r="50" spans="2:13" ht="27" customHeight="1" x14ac:dyDescent="0.25">
      <c r="B50" s="25" t="s">
        <v>32</v>
      </c>
      <c r="C50" s="121" t="s">
        <v>95</v>
      </c>
      <c r="D50" s="105"/>
      <c r="E50" s="105"/>
      <c r="F50" s="105"/>
      <c r="G50" s="105"/>
      <c r="H50" s="105"/>
      <c r="I50" s="105"/>
      <c r="J50" s="105"/>
      <c r="K50" s="105"/>
      <c r="L50" s="105"/>
      <c r="M50" s="106"/>
    </row>
    <row r="51" spans="2:13" ht="42.75" customHeight="1" x14ac:dyDescent="0.25">
      <c r="B51" s="25" t="s">
        <v>51</v>
      </c>
      <c r="C51" s="104" t="s">
        <v>84</v>
      </c>
      <c r="D51" s="105"/>
      <c r="E51" s="105"/>
      <c r="F51" s="105"/>
      <c r="G51" s="105"/>
      <c r="H51" s="105"/>
      <c r="I51" s="105"/>
      <c r="J51" s="105"/>
      <c r="K51" s="105"/>
      <c r="L51" s="105"/>
      <c r="M51" s="106"/>
    </row>
    <row r="52" spans="2:13" ht="31.5" customHeight="1" x14ac:dyDescent="0.25">
      <c r="B52" s="25" t="s">
        <v>33</v>
      </c>
      <c r="C52" s="122" t="s">
        <v>80</v>
      </c>
      <c r="D52" s="60"/>
      <c r="E52" s="60"/>
      <c r="F52" s="60"/>
      <c r="G52" s="60"/>
      <c r="H52" s="60"/>
      <c r="I52" s="60"/>
      <c r="J52" s="60"/>
      <c r="K52" s="60"/>
      <c r="L52" s="60"/>
      <c r="M52" s="61"/>
    </row>
    <row r="53" spans="2:13" ht="27" customHeight="1" x14ac:dyDescent="0.25">
      <c r="B53" s="25" t="s">
        <v>34</v>
      </c>
      <c r="C53" s="122" t="s">
        <v>96</v>
      </c>
      <c r="D53" s="60"/>
      <c r="E53" s="60"/>
      <c r="F53" s="60"/>
      <c r="G53" s="60"/>
      <c r="H53" s="60"/>
      <c r="I53" s="60"/>
      <c r="J53" s="60"/>
      <c r="K53" s="60"/>
      <c r="L53" s="60"/>
      <c r="M53" s="61"/>
    </row>
    <row r="54" spans="2:13" ht="27" customHeight="1" x14ac:dyDescent="0.25">
      <c r="B54" s="26" t="s">
        <v>35</v>
      </c>
      <c r="C54" s="122" t="s">
        <v>81</v>
      </c>
      <c r="D54" s="60"/>
      <c r="E54" s="60"/>
      <c r="F54" s="60"/>
      <c r="G54" s="60"/>
      <c r="H54" s="60"/>
      <c r="I54" s="60"/>
      <c r="J54" s="60"/>
      <c r="K54" s="60"/>
      <c r="L54" s="60"/>
      <c r="M54" s="61"/>
    </row>
    <row r="55" spans="2:13" ht="48" customHeight="1" thickBot="1" x14ac:dyDescent="0.3">
      <c r="B55" s="27" t="s">
        <v>36</v>
      </c>
      <c r="C55" s="123" t="s">
        <v>82</v>
      </c>
      <c r="D55" s="124"/>
      <c r="E55" s="124"/>
      <c r="F55" s="124"/>
      <c r="G55" s="125"/>
      <c r="H55" s="126" t="s">
        <v>37</v>
      </c>
      <c r="I55" s="126"/>
      <c r="J55" s="126"/>
      <c r="K55" s="127"/>
      <c r="L55" s="128"/>
      <c r="M55" s="129"/>
    </row>
    <row r="56" spans="2:13" ht="9" customHeight="1" x14ac:dyDescent="0.25"/>
    <row r="57" spans="2:13" ht="15.75" x14ac:dyDescent="0.25">
      <c r="B57" s="119" t="s">
        <v>38</v>
      </c>
      <c r="C57" s="119"/>
      <c r="D57" s="119"/>
      <c r="E57" s="119"/>
      <c r="F57" s="119"/>
      <c r="G57" s="119"/>
      <c r="H57" s="119"/>
      <c r="I57" s="119"/>
      <c r="J57" s="119"/>
      <c r="K57" s="119"/>
      <c r="L57" s="119"/>
      <c r="M57" s="119"/>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opLeftCell="A20" zoomScaleNormal="100" workbookViewId="0">
      <selection activeCell="F55" sqref="F5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9.42578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56</v>
      </c>
      <c r="N6" s="135"/>
      <c r="O6" s="135"/>
    </row>
    <row r="7" spans="2:15" x14ac:dyDescent="0.25">
      <c r="B7" s="10"/>
      <c r="C7" s="10"/>
      <c r="D7" s="10"/>
      <c r="E7" s="29"/>
      <c r="F7" s="29"/>
      <c r="G7" s="29"/>
      <c r="H7" s="29"/>
      <c r="I7" s="29"/>
      <c r="J7" s="29"/>
      <c r="K7" s="1"/>
      <c r="M7" s="40" t="s">
        <v>91</v>
      </c>
      <c r="N7" s="47" t="s">
        <v>58</v>
      </c>
      <c r="O7" s="48">
        <v>0.9</v>
      </c>
    </row>
    <row r="8" spans="2:15" x14ac:dyDescent="0.25">
      <c r="B8" s="29"/>
      <c r="C8" s="29"/>
      <c r="D8" s="29"/>
      <c r="E8" s="29"/>
      <c r="F8" s="29"/>
      <c r="G8" s="29"/>
      <c r="H8" s="29"/>
      <c r="I8" s="29"/>
      <c r="J8" s="29"/>
      <c r="K8" s="1"/>
      <c r="M8" s="39" t="s">
        <v>92</v>
      </c>
      <c r="N8" s="47" t="s">
        <v>59</v>
      </c>
      <c r="O8" s="20" t="s">
        <v>57</v>
      </c>
    </row>
    <row r="9" spans="2:15" ht="18.75" customHeight="1" x14ac:dyDescent="0.25">
      <c r="B9" s="29"/>
      <c r="C9" s="29"/>
      <c r="D9" s="29"/>
      <c r="E9" s="29"/>
      <c r="F9" s="29"/>
      <c r="G9" s="29"/>
      <c r="H9" s="29"/>
      <c r="I9" s="29"/>
      <c r="J9" s="29"/>
      <c r="K9" s="1"/>
      <c r="L9" s="30"/>
      <c r="M9" s="41" t="s">
        <v>93</v>
      </c>
      <c r="N9" s="47" t="s">
        <v>60</v>
      </c>
      <c r="O9" s="48">
        <v>0.7</v>
      </c>
    </row>
    <row r="10" spans="2:15" ht="44.25" customHeight="1" x14ac:dyDescent="0.25">
      <c r="B10" s="131" t="s">
        <v>21</v>
      </c>
      <c r="C10" s="131"/>
      <c r="D10" s="131"/>
      <c r="E10" s="132" t="str">
        <f>'Ficha Técnica Formulación'!C37</f>
        <v>Cobertura de los subsidios acueducto en los suscriptores de los estratos 1, 2 y 3  en el municipio de Santiago de Cali</v>
      </c>
      <c r="F10" s="133"/>
      <c r="G10" s="133"/>
      <c r="H10" s="133"/>
      <c r="I10" s="133"/>
      <c r="J10" s="133"/>
      <c r="K10" s="134"/>
      <c r="L10" s="31"/>
    </row>
    <row r="11" spans="2:15" ht="10.5" customHeight="1" x14ac:dyDescent="0.25">
      <c r="L11" s="30"/>
    </row>
    <row r="12" spans="2:15" ht="104.25" customHeight="1" x14ac:dyDescent="0.25">
      <c r="B12" s="45" t="s">
        <v>44</v>
      </c>
      <c r="C12" s="45" t="s">
        <v>63</v>
      </c>
      <c r="D12" s="45" t="s">
        <v>48</v>
      </c>
      <c r="E12" s="46" t="s">
        <v>77</v>
      </c>
      <c r="F12" s="46" t="s">
        <v>78</v>
      </c>
      <c r="G12" s="46" t="s">
        <v>49</v>
      </c>
      <c r="H12" s="130" t="s">
        <v>46</v>
      </c>
      <c r="I12" s="130"/>
      <c r="J12" s="46" t="s">
        <v>45</v>
      </c>
      <c r="K12" s="46" t="s">
        <v>50</v>
      </c>
      <c r="L12" s="30"/>
    </row>
    <row r="13" spans="2:15" ht="81" customHeight="1" x14ac:dyDescent="0.25">
      <c r="B13" s="49">
        <v>2018</v>
      </c>
      <c r="C13" s="49" t="s">
        <v>97</v>
      </c>
      <c r="D13" s="42">
        <v>1</v>
      </c>
      <c r="E13" s="44">
        <v>411619</v>
      </c>
      <c r="F13" s="36">
        <v>414053</v>
      </c>
      <c r="G13" s="50">
        <f>IF(E13="","",E13/F13)</f>
        <v>0.99412152550518895</v>
      </c>
      <c r="H13" s="38">
        <f t="shared" ref="H13:H14" si="0">IF(G13="","",G13/D13)</f>
        <v>0.99412152550518895</v>
      </c>
      <c r="I13" s="43" t="str">
        <f>IF(H13&lt;$O$9,"Critico",IF(H13&lt;$O$7,"Medio",IF(H13="","","Satisfactorio")))</f>
        <v>Satisfactorio</v>
      </c>
      <c r="J13" s="52" t="s">
        <v>109</v>
      </c>
      <c r="K13" s="43"/>
      <c r="L13" s="30"/>
    </row>
    <row r="14" spans="2:15" ht="81" customHeight="1" x14ac:dyDescent="0.25">
      <c r="B14" s="49">
        <v>2018</v>
      </c>
      <c r="C14" s="49" t="s">
        <v>98</v>
      </c>
      <c r="D14" s="35">
        <v>1</v>
      </c>
      <c r="E14" s="36">
        <v>411078</v>
      </c>
      <c r="F14" s="36">
        <v>414053</v>
      </c>
      <c r="G14" s="51">
        <f>IF(E14="","",E14/F14)</f>
        <v>0.99281492948970296</v>
      </c>
      <c r="H14" s="38">
        <f t="shared" si="0"/>
        <v>0.99281492948970296</v>
      </c>
      <c r="I14" s="43" t="str">
        <f t="shared" ref="I14:I24" si="1">IF(H14&lt;$O$9,"Critico",IF(H14&lt;$O$7,"Medio",IF(H14="","","Satisfactorio")))</f>
        <v>Satisfactorio</v>
      </c>
      <c r="J14" s="52" t="s">
        <v>109</v>
      </c>
      <c r="K14" s="37"/>
      <c r="L14" s="30"/>
    </row>
    <row r="15" spans="2:15" ht="81" customHeight="1" x14ac:dyDescent="0.25">
      <c r="B15" s="49">
        <v>2018</v>
      </c>
      <c r="C15" s="49" t="s">
        <v>99</v>
      </c>
      <c r="D15" s="35">
        <v>1</v>
      </c>
      <c r="E15" s="36">
        <v>411609</v>
      </c>
      <c r="F15" s="36">
        <v>414053</v>
      </c>
      <c r="G15" s="51">
        <f>IF(E15="","",E15/F15)</f>
        <v>0.99409737400767539</v>
      </c>
      <c r="H15" s="38">
        <f>IF(G15="","",G15/D15)</f>
        <v>0.99409737400767539</v>
      </c>
      <c r="I15" s="43" t="str">
        <f t="shared" si="1"/>
        <v>Satisfactorio</v>
      </c>
      <c r="J15" s="52" t="s">
        <v>109</v>
      </c>
      <c r="K15" s="37"/>
      <c r="L15" s="30"/>
    </row>
    <row r="16" spans="2:15" ht="81" customHeight="1" x14ac:dyDescent="0.25">
      <c r="B16" s="49">
        <v>2018</v>
      </c>
      <c r="C16" s="49" t="s">
        <v>100</v>
      </c>
      <c r="D16" s="35">
        <v>1</v>
      </c>
      <c r="E16" s="36">
        <v>412251</v>
      </c>
      <c r="F16" s="36">
        <v>414053</v>
      </c>
      <c r="G16" s="51">
        <f>IF(E16="","",E16/F16)</f>
        <v>0.99564790014804871</v>
      </c>
      <c r="H16" s="38">
        <f>IF(G16="","",G16/D16)</f>
        <v>0.99564790014804871</v>
      </c>
      <c r="I16" s="43" t="str">
        <f t="shared" si="1"/>
        <v>Satisfactorio</v>
      </c>
      <c r="J16" s="52" t="s">
        <v>109</v>
      </c>
      <c r="K16" s="37"/>
      <c r="L16" s="30"/>
    </row>
    <row r="17" spans="2:12" ht="80.25" customHeight="1" x14ac:dyDescent="0.25">
      <c r="B17" s="49">
        <v>2018</v>
      </c>
      <c r="C17" s="49" t="s">
        <v>101</v>
      </c>
      <c r="D17" s="35">
        <v>1</v>
      </c>
      <c r="E17" s="36">
        <v>412798</v>
      </c>
      <c r="F17" s="36">
        <v>414677</v>
      </c>
      <c r="G17" s="51">
        <f t="shared" ref="G17:G24" si="2">IF(E17="","",E17/F17)</f>
        <v>0.99546876243437665</v>
      </c>
      <c r="H17" s="38">
        <f t="shared" ref="H17:H24" si="3">IF(G17="","",G17/D17)</f>
        <v>0.99546876243437665</v>
      </c>
      <c r="I17" s="43" t="str">
        <f t="shared" si="1"/>
        <v>Satisfactorio</v>
      </c>
      <c r="J17" s="52" t="s">
        <v>109</v>
      </c>
      <c r="K17" s="37"/>
      <c r="L17" s="30"/>
    </row>
    <row r="18" spans="2:12" ht="80.25" customHeight="1" x14ac:dyDescent="0.25">
      <c r="B18" s="49">
        <v>2018</v>
      </c>
      <c r="C18" s="49" t="s">
        <v>102</v>
      </c>
      <c r="D18" s="35">
        <v>1</v>
      </c>
      <c r="E18" s="36">
        <v>413435</v>
      </c>
      <c r="F18" s="36">
        <v>414677</v>
      </c>
      <c r="G18" s="51">
        <f t="shared" si="2"/>
        <v>0.9970048977879169</v>
      </c>
      <c r="H18" s="38">
        <f t="shared" si="3"/>
        <v>0.9970048977879169</v>
      </c>
      <c r="I18" s="43" t="str">
        <f t="shared" si="1"/>
        <v>Satisfactorio</v>
      </c>
      <c r="J18" s="52" t="s">
        <v>109</v>
      </c>
      <c r="K18" s="37"/>
      <c r="L18" s="30"/>
    </row>
    <row r="19" spans="2:12" ht="78.75" customHeight="1" x14ac:dyDescent="0.25">
      <c r="B19" s="49">
        <v>2018</v>
      </c>
      <c r="C19" s="49" t="s">
        <v>103</v>
      </c>
      <c r="D19" s="35">
        <v>1</v>
      </c>
      <c r="E19" s="36">
        <v>414100</v>
      </c>
      <c r="F19" s="36">
        <v>414677</v>
      </c>
      <c r="G19" s="51">
        <f t="shared" si="2"/>
        <v>0.99860855557457973</v>
      </c>
      <c r="H19" s="38">
        <f t="shared" si="3"/>
        <v>0.99860855557457973</v>
      </c>
      <c r="I19" s="43" t="str">
        <f>IF(H19&lt;$O$9,"Critico",IF(H19&lt;$O$7,"Medio",IF(H19="","","Satisfactorio")))</f>
        <v>Satisfactorio</v>
      </c>
      <c r="J19" s="52" t="s">
        <v>109</v>
      </c>
      <c r="K19" s="37"/>
      <c r="L19" s="30"/>
    </row>
    <row r="20" spans="2:12" ht="78.75" customHeight="1" x14ac:dyDescent="0.25">
      <c r="B20" s="49">
        <v>2018</v>
      </c>
      <c r="C20" s="49" t="s">
        <v>104</v>
      </c>
      <c r="D20" s="35">
        <v>1</v>
      </c>
      <c r="E20" s="36">
        <v>414677</v>
      </c>
      <c r="F20" s="36">
        <f>87057+148337+181174</f>
        <v>416568</v>
      </c>
      <c r="G20" s="51">
        <f t="shared" si="2"/>
        <v>0.9954605250523324</v>
      </c>
      <c r="H20" s="38">
        <f t="shared" si="3"/>
        <v>0.9954605250523324</v>
      </c>
      <c r="I20" s="43" t="str">
        <f t="shared" si="1"/>
        <v>Satisfactorio</v>
      </c>
      <c r="J20" s="52" t="s">
        <v>109</v>
      </c>
      <c r="K20" s="37"/>
      <c r="L20" s="30"/>
    </row>
    <row r="21" spans="2:12" ht="79.5" customHeight="1" x14ac:dyDescent="0.25">
      <c r="B21" s="49">
        <v>2018</v>
      </c>
      <c r="C21" s="49" t="s">
        <v>105</v>
      </c>
      <c r="D21" s="35">
        <v>1</v>
      </c>
      <c r="E21" s="36">
        <f>86988+148176+181143</f>
        <v>416307</v>
      </c>
      <c r="F21" s="36">
        <f>87057+148337+181174</f>
        <v>416568</v>
      </c>
      <c r="G21" s="51">
        <f t="shared" si="2"/>
        <v>0.99937345163334679</v>
      </c>
      <c r="H21" s="38">
        <f t="shared" si="3"/>
        <v>0.99937345163334679</v>
      </c>
      <c r="I21" s="43" t="str">
        <f t="shared" si="1"/>
        <v>Satisfactorio</v>
      </c>
      <c r="J21" s="52" t="s">
        <v>109</v>
      </c>
      <c r="K21" s="52"/>
      <c r="L21" s="30"/>
    </row>
    <row r="22" spans="2:12" ht="82.5" customHeight="1" x14ac:dyDescent="0.25">
      <c r="B22" s="49">
        <v>2018</v>
      </c>
      <c r="C22" s="49" t="s">
        <v>106</v>
      </c>
      <c r="D22" s="35">
        <v>1</v>
      </c>
      <c r="E22" s="36">
        <f t="shared" ref="E22:F24" si="4">87057+148337+181174</f>
        <v>416568</v>
      </c>
      <c r="F22" s="36">
        <f>87057+148337+181174</f>
        <v>416568</v>
      </c>
      <c r="G22" s="51">
        <f t="shared" si="2"/>
        <v>1</v>
      </c>
      <c r="H22" s="38">
        <f t="shared" si="3"/>
        <v>1</v>
      </c>
      <c r="I22" s="43" t="str">
        <f t="shared" si="1"/>
        <v>Satisfactorio</v>
      </c>
      <c r="J22" s="54" t="s">
        <v>111</v>
      </c>
      <c r="K22" s="37"/>
      <c r="L22" s="30"/>
    </row>
    <row r="23" spans="2:12" ht="49.5" customHeight="1" x14ac:dyDescent="0.25">
      <c r="B23" s="49">
        <v>2018</v>
      </c>
      <c r="C23" s="49" t="s">
        <v>107</v>
      </c>
      <c r="D23" s="35">
        <v>1</v>
      </c>
      <c r="E23" s="36">
        <f t="shared" si="4"/>
        <v>416568</v>
      </c>
      <c r="F23" s="36">
        <f t="shared" si="4"/>
        <v>416568</v>
      </c>
      <c r="G23" s="51">
        <f t="shared" si="2"/>
        <v>1</v>
      </c>
      <c r="H23" s="38">
        <f t="shared" si="3"/>
        <v>1</v>
      </c>
      <c r="I23" s="43" t="str">
        <f t="shared" si="1"/>
        <v>Satisfactorio</v>
      </c>
      <c r="J23" s="54" t="s">
        <v>110</v>
      </c>
      <c r="K23" s="37"/>
      <c r="L23" s="30"/>
    </row>
    <row r="24" spans="2:12" ht="49.5" customHeight="1" x14ac:dyDescent="0.25">
      <c r="B24" s="49">
        <v>2018</v>
      </c>
      <c r="C24" s="49" t="s">
        <v>108</v>
      </c>
      <c r="D24" s="35">
        <v>1</v>
      </c>
      <c r="E24" s="36">
        <f t="shared" si="4"/>
        <v>416568</v>
      </c>
      <c r="F24" s="36">
        <f t="shared" si="4"/>
        <v>416568</v>
      </c>
      <c r="G24" s="51">
        <f t="shared" si="2"/>
        <v>1</v>
      </c>
      <c r="H24" s="38">
        <f t="shared" si="3"/>
        <v>1</v>
      </c>
      <c r="I24" s="43" t="str">
        <f t="shared" si="1"/>
        <v>Satisfactorio</v>
      </c>
      <c r="J24" s="54" t="s">
        <v>110</v>
      </c>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65" priority="73" stopIfTrue="1" operator="between">
      <formula>0.66</formula>
      <formula>0.79</formula>
    </cfRule>
    <cfRule type="cellIs" dxfId="64" priority="74" stopIfTrue="1" operator="lessThan">
      <formula>0.66</formula>
    </cfRule>
    <cfRule type="cellIs" dxfId="63" priority="75" stopIfTrue="1" operator="between">
      <formula>0.8</formula>
      <formula>1</formula>
    </cfRule>
  </conditionalFormatting>
  <conditionalFormatting sqref="H13:H24">
    <cfRule type="expression" dxfId="62" priority="72">
      <formula>ISERROR(H13)</formula>
    </cfRule>
  </conditionalFormatting>
  <conditionalFormatting sqref="H13:H24">
    <cfRule type="cellIs" dxfId="61" priority="69" stopIfTrue="1" operator="between">
      <formula>0.66</formula>
      <formula>0.79</formula>
    </cfRule>
    <cfRule type="cellIs" dxfId="60" priority="70" stopIfTrue="1" operator="lessThan">
      <formula>0.66</formula>
    </cfRule>
    <cfRule type="cellIs" dxfId="59" priority="71" stopIfTrue="1" operator="greaterThanOrEqual">
      <formula>0.8</formula>
    </cfRule>
  </conditionalFormatting>
  <conditionalFormatting sqref="I13:I24">
    <cfRule type="containsText" dxfId="58" priority="28" operator="containsText" text="Critico">
      <formula>NOT(ISERROR(SEARCH("Critico",I13)))</formula>
    </cfRule>
    <cfRule type="containsText" dxfId="57" priority="29" operator="containsText" text="Satisfactorio">
      <formula>NOT(ISERROR(SEARCH("Satisfactorio",I13)))</formula>
    </cfRule>
    <cfRule type="containsText" dxfId="56" priority="30" operator="containsText" text="Medio">
      <formula>NOT(ISERROR(SEARCH("Medio",I13)))</formula>
    </cfRule>
  </conditionalFormatting>
  <conditionalFormatting sqref="J13:K19 J22:K24 K20">
    <cfRule type="containsText" dxfId="55" priority="16" operator="containsText" text="Critico">
      <formula>NOT(ISERROR(SEARCH("Critico",J13)))</formula>
    </cfRule>
    <cfRule type="containsText" dxfId="54" priority="17" operator="containsText" text="Satisfactorio">
      <formula>NOT(ISERROR(SEARCH("Satisfactorio",J13)))</formula>
    </cfRule>
    <cfRule type="containsText" dxfId="53" priority="18" operator="containsText" text="Medio">
      <formula>NOT(ISERROR(SEARCH("Medio",J13)))</formula>
    </cfRule>
  </conditionalFormatting>
  <conditionalFormatting sqref="D13:D24">
    <cfRule type="containsText" dxfId="52" priority="25" operator="containsText" text="Critico">
      <formula>NOT(ISERROR(SEARCH("Critico",D13)))</formula>
    </cfRule>
    <cfRule type="containsText" dxfId="51" priority="26" operator="containsText" text="Satisfactorio">
      <formula>NOT(ISERROR(SEARCH("Satisfactorio",D13)))</formula>
    </cfRule>
    <cfRule type="containsText" dxfId="50" priority="27" operator="containsText" text="Medio">
      <formula>NOT(ISERROR(SEARCH("Medio",D13)))</formula>
    </cfRule>
  </conditionalFormatting>
  <conditionalFormatting sqref="G13:G24">
    <cfRule type="containsText" dxfId="49" priority="19" operator="containsText" text="Critico">
      <formula>NOT(ISERROR(SEARCH("Critico",G13)))</formula>
    </cfRule>
    <cfRule type="containsText" dxfId="48" priority="20" operator="containsText" text="Satisfactorio">
      <formula>NOT(ISERROR(SEARCH("Satisfactorio",G13)))</formula>
    </cfRule>
    <cfRule type="containsText" dxfId="47" priority="21" operator="containsText" text="Medio">
      <formula>NOT(ISERROR(SEARCH("Medio",G13)))</formula>
    </cfRule>
  </conditionalFormatting>
  <conditionalFormatting sqref="B13:C13 B14:B16 C14:C24">
    <cfRule type="containsText" dxfId="46" priority="10" operator="containsText" text="Critico">
      <formula>NOT(ISERROR(SEARCH(("Critico"),(B13))))</formula>
    </cfRule>
  </conditionalFormatting>
  <conditionalFormatting sqref="B13:C13 B14:B16 C14:C24">
    <cfRule type="containsText" dxfId="45" priority="11" operator="containsText" text="Satisfactorio">
      <formula>NOT(ISERROR(SEARCH(("Satisfactorio"),(B13))))</formula>
    </cfRule>
  </conditionalFormatting>
  <conditionalFormatting sqref="B13:C13 B14:B16 C14:C24">
    <cfRule type="containsText" dxfId="44" priority="12" operator="containsText" text="Medio">
      <formula>NOT(ISERROR(SEARCH(("Medio"),(B13))))</formula>
    </cfRule>
  </conditionalFormatting>
  <conditionalFormatting sqref="B17:B24">
    <cfRule type="containsText" dxfId="43" priority="7" operator="containsText" text="Critico">
      <formula>NOT(ISERROR(SEARCH(("Critico"),(B17))))</formula>
    </cfRule>
  </conditionalFormatting>
  <conditionalFormatting sqref="B17:B24">
    <cfRule type="containsText" dxfId="42" priority="8" operator="containsText" text="Satisfactorio">
      <formula>NOT(ISERROR(SEARCH(("Satisfactorio"),(B17))))</formula>
    </cfRule>
  </conditionalFormatting>
  <conditionalFormatting sqref="B17:B24">
    <cfRule type="containsText" dxfId="41" priority="9" operator="containsText" text="Medio">
      <formula>NOT(ISERROR(SEARCH(("Medio"),(B17))))</formula>
    </cfRule>
  </conditionalFormatting>
  <conditionalFormatting sqref="K21">
    <cfRule type="containsText" dxfId="40" priority="4" operator="containsText" text="Critico">
      <formula>NOT(ISERROR(SEARCH("Critico",K21)))</formula>
    </cfRule>
    <cfRule type="containsText" dxfId="39" priority="5" operator="containsText" text="Satisfactorio">
      <formula>NOT(ISERROR(SEARCH("Satisfactorio",K21)))</formula>
    </cfRule>
    <cfRule type="containsText" dxfId="38" priority="6" operator="containsText" text="Medio">
      <formula>NOT(ISERROR(SEARCH("Medio",K21)))</formula>
    </cfRule>
  </conditionalFormatting>
  <conditionalFormatting sqref="J20:J21">
    <cfRule type="containsText" dxfId="37" priority="1" operator="containsText" text="Critico">
      <formula>NOT(ISERROR(SEARCH("Critico",J20)))</formula>
    </cfRule>
    <cfRule type="containsText" dxfId="36" priority="2" operator="containsText" text="Satisfactorio">
      <formula>NOT(ISERROR(SEARCH("Satisfactorio",J20)))</formula>
    </cfRule>
    <cfRule type="containsText" dxfId="35" priority="3" operator="containsText" text="Medio">
      <formula>NOT(ISERROR(SEARCH("Medio",J20)))</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9"/>
  <sheetViews>
    <sheetView showGridLines="0" tabSelected="1" topLeftCell="C13" zoomScaleNormal="100" workbookViewId="0">
      <selection activeCell="J17" sqref="J1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9.42578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5" t="s">
        <v>56</v>
      </c>
      <c r="N6" s="135"/>
      <c r="O6" s="135"/>
    </row>
    <row r="7" spans="2:15" x14ac:dyDescent="0.25">
      <c r="B7" s="10"/>
      <c r="C7" s="10"/>
      <c r="D7" s="10"/>
      <c r="E7" s="29"/>
      <c r="F7" s="29"/>
      <c r="G7" s="29"/>
      <c r="H7" s="29"/>
      <c r="I7" s="29"/>
      <c r="J7" s="29"/>
      <c r="K7" s="1"/>
      <c r="M7" s="40" t="s">
        <v>91</v>
      </c>
      <c r="N7" s="47" t="s">
        <v>58</v>
      </c>
      <c r="O7" s="48">
        <v>0.9</v>
      </c>
    </row>
    <row r="8" spans="2:15" x14ac:dyDescent="0.25">
      <c r="B8" s="29"/>
      <c r="C8" s="29"/>
      <c r="D8" s="29"/>
      <c r="E8" s="29"/>
      <c r="F8" s="29"/>
      <c r="G8" s="29"/>
      <c r="H8" s="29"/>
      <c r="I8" s="29"/>
      <c r="J8" s="29"/>
      <c r="K8" s="1"/>
      <c r="M8" s="39" t="s">
        <v>92</v>
      </c>
      <c r="N8" s="47" t="s">
        <v>59</v>
      </c>
      <c r="O8" s="20" t="s">
        <v>57</v>
      </c>
    </row>
    <row r="9" spans="2:15" ht="18.75" customHeight="1" x14ac:dyDescent="0.25">
      <c r="B9" s="29"/>
      <c r="C9" s="29"/>
      <c r="D9" s="29"/>
      <c r="E9" s="29"/>
      <c r="F9" s="29"/>
      <c r="G9" s="29"/>
      <c r="H9" s="29"/>
      <c r="I9" s="29"/>
      <c r="J9" s="29"/>
      <c r="K9" s="1"/>
      <c r="L9" s="30"/>
      <c r="M9" s="41" t="s">
        <v>93</v>
      </c>
      <c r="N9" s="47" t="s">
        <v>60</v>
      </c>
      <c r="O9" s="48">
        <v>0.7</v>
      </c>
    </row>
    <row r="10" spans="2:15" ht="44.25" customHeight="1" x14ac:dyDescent="0.25">
      <c r="B10" s="131" t="s">
        <v>21</v>
      </c>
      <c r="C10" s="131"/>
      <c r="D10" s="131"/>
      <c r="E10" s="132" t="str">
        <f>'Ficha Técnica Formulación'!C37</f>
        <v>Cobertura de los subsidios acueducto en los suscriptores de los estratos 1, 2 y 3  en el municipio de Santiago de Cali</v>
      </c>
      <c r="F10" s="133"/>
      <c r="G10" s="133"/>
      <c r="H10" s="133"/>
      <c r="I10" s="133"/>
      <c r="J10" s="133"/>
      <c r="K10" s="134"/>
      <c r="L10" s="31"/>
    </row>
    <row r="11" spans="2:15" ht="10.5" customHeight="1" x14ac:dyDescent="0.25">
      <c r="L11" s="30"/>
    </row>
    <row r="12" spans="2:15" ht="104.25" customHeight="1" x14ac:dyDescent="0.25">
      <c r="B12" s="45" t="s">
        <v>44</v>
      </c>
      <c r="C12" s="45" t="s">
        <v>63</v>
      </c>
      <c r="D12" s="45" t="s">
        <v>48</v>
      </c>
      <c r="E12" s="53" t="s">
        <v>77</v>
      </c>
      <c r="F12" s="53" t="s">
        <v>78</v>
      </c>
      <c r="G12" s="53" t="s">
        <v>49</v>
      </c>
      <c r="H12" s="130" t="s">
        <v>46</v>
      </c>
      <c r="I12" s="130"/>
      <c r="J12" s="53" t="s">
        <v>45</v>
      </c>
      <c r="K12" s="53" t="s">
        <v>50</v>
      </c>
      <c r="L12" s="30"/>
    </row>
    <row r="13" spans="2:15" ht="115.5" customHeight="1" x14ac:dyDescent="0.25">
      <c r="B13" s="49">
        <v>2019</v>
      </c>
      <c r="C13" s="49" t="s">
        <v>115</v>
      </c>
      <c r="D13" s="35">
        <v>1</v>
      </c>
      <c r="E13" s="36">
        <v>419768</v>
      </c>
      <c r="F13" s="36">
        <v>419768</v>
      </c>
      <c r="G13" s="51">
        <f>IF(E13="","",E13/F13)</f>
        <v>1</v>
      </c>
      <c r="H13" s="38">
        <f>IF(G13="","",G13/D13)</f>
        <v>1</v>
      </c>
      <c r="I13" s="43" t="str">
        <f t="shared" ref="I13" si="0">IF(H13&lt;$O$9,"Critico",IF(H13&lt;$O$7,"Medio",IF(H13="","","Satisfactorio")))</f>
        <v>Satisfactorio</v>
      </c>
      <c r="J13" s="55" t="s">
        <v>112</v>
      </c>
      <c r="K13" s="55" t="s">
        <v>113</v>
      </c>
      <c r="L13" s="30"/>
    </row>
    <row r="14" spans="2:15" ht="124.5" customHeight="1" x14ac:dyDescent="0.25">
      <c r="B14" s="49">
        <v>2019</v>
      </c>
      <c r="C14" s="49" t="s">
        <v>116</v>
      </c>
      <c r="D14" s="35">
        <v>1</v>
      </c>
      <c r="E14" s="36">
        <v>420067</v>
      </c>
      <c r="F14" s="36">
        <v>420067</v>
      </c>
      <c r="G14" s="51">
        <f t="shared" ref="G14" si="1">IF(E14="","",E14/F14)</f>
        <v>1</v>
      </c>
      <c r="H14" s="38">
        <f t="shared" ref="H14" si="2">IF(G14="","",G14/D14)</f>
        <v>1</v>
      </c>
      <c r="I14" s="43" t="str">
        <f t="shared" ref="I14:I16" si="3">IF(H14&lt;$O$9,"Critico",IF(H14&lt;$O$7,"Medio",IF(H14="","","Satisfactorio")))</f>
        <v>Satisfactorio</v>
      </c>
      <c r="J14" s="52" t="s">
        <v>114</v>
      </c>
      <c r="K14" s="37"/>
      <c r="L14" s="30"/>
    </row>
    <row r="15" spans="2:15" ht="78.75" customHeight="1" x14ac:dyDescent="0.25">
      <c r="B15" s="49">
        <v>2019</v>
      </c>
      <c r="C15" s="49" t="s">
        <v>117</v>
      </c>
      <c r="D15" s="35">
        <v>1</v>
      </c>
      <c r="E15" s="36">
        <v>429728.54099999997</v>
      </c>
      <c r="F15" s="36">
        <v>429728.54099999997</v>
      </c>
      <c r="G15" s="51">
        <f t="shared" ref="G15:G16" si="4">IF(E15="","",E15/F15)</f>
        <v>1</v>
      </c>
      <c r="H15" s="38">
        <f t="shared" ref="H15:H16" si="5">IF(G15="","",G15/D15)</f>
        <v>1</v>
      </c>
      <c r="I15" s="43" t="str">
        <f t="shared" si="3"/>
        <v>Satisfactorio</v>
      </c>
      <c r="J15" s="52" t="s">
        <v>119</v>
      </c>
      <c r="K15" s="37"/>
      <c r="L15" s="30"/>
    </row>
    <row r="16" spans="2:15" ht="78.75" customHeight="1" x14ac:dyDescent="0.25">
      <c r="B16" s="49">
        <v>2019</v>
      </c>
      <c r="C16" s="56" t="s">
        <v>118</v>
      </c>
      <c r="D16" s="35">
        <v>1</v>
      </c>
      <c r="E16" s="36">
        <v>429728.54099999997</v>
      </c>
      <c r="F16" s="36">
        <v>429728.54099999997</v>
      </c>
      <c r="G16" s="51">
        <f t="shared" si="4"/>
        <v>1</v>
      </c>
      <c r="H16" s="38">
        <f t="shared" si="5"/>
        <v>1</v>
      </c>
      <c r="I16" s="43" t="str">
        <f t="shared" si="3"/>
        <v>Satisfactorio</v>
      </c>
      <c r="J16" s="57" t="s">
        <v>120</v>
      </c>
      <c r="K16" s="58"/>
      <c r="L16" s="30"/>
    </row>
    <row r="17" spans="2:12" x14ac:dyDescent="0.25">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ht="15" customHeight="1"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ht="15" customHeight="1" x14ac:dyDescent="0.25">
      <c r="B34" s="30"/>
      <c r="C34" s="30"/>
      <c r="D34" s="30"/>
      <c r="E34" s="33"/>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4"/>
      <c r="F37" s="30"/>
      <c r="G37" s="30"/>
      <c r="H37" s="30"/>
      <c r="I37" s="30"/>
      <c r="J37" s="30"/>
      <c r="K37" s="30"/>
      <c r="L37" s="30"/>
    </row>
    <row r="38" spans="2:12" x14ac:dyDescent="0.25">
      <c r="B38" s="30"/>
      <c r="C38" s="30"/>
      <c r="D38" s="30"/>
      <c r="E38" s="34"/>
      <c r="F38" s="30"/>
      <c r="G38" s="30"/>
      <c r="H38" s="30"/>
      <c r="I38" s="30"/>
      <c r="J38" s="30"/>
      <c r="K38" s="30"/>
      <c r="L38" s="30"/>
    </row>
    <row r="39" spans="2:12" x14ac:dyDescent="0.25">
      <c r="B39" s="30"/>
      <c r="C39" s="30"/>
      <c r="D39" s="30"/>
      <c r="E39" s="30"/>
      <c r="F39" s="30"/>
      <c r="G39" s="30"/>
      <c r="H39" s="30"/>
      <c r="I39" s="30"/>
      <c r="J39" s="30"/>
      <c r="K39" s="30"/>
      <c r="L39" s="30"/>
    </row>
  </sheetData>
  <mergeCells count="4">
    <mergeCell ref="M6:O6"/>
    <mergeCell ref="B10:D10"/>
    <mergeCell ref="E10:K10"/>
    <mergeCell ref="H12:I12"/>
  </mergeCells>
  <conditionalFormatting sqref="H15:H16 H13">
    <cfRule type="cellIs" dxfId="34" priority="48" stopIfTrue="1" operator="between">
      <formula>0.66</formula>
      <formula>0.79</formula>
    </cfRule>
    <cfRule type="cellIs" dxfId="33" priority="49" stopIfTrue="1" operator="lessThan">
      <formula>0.66</formula>
    </cfRule>
    <cfRule type="cellIs" dxfId="32" priority="50" stopIfTrue="1" operator="between">
      <formula>0.8</formula>
      <formula>1</formula>
    </cfRule>
  </conditionalFormatting>
  <conditionalFormatting sqref="H15:H16 H13">
    <cfRule type="expression" dxfId="31" priority="47">
      <formula>ISERROR(H13)</formula>
    </cfRule>
  </conditionalFormatting>
  <conditionalFormatting sqref="H15:H16 H13">
    <cfRule type="cellIs" dxfId="30" priority="44" stopIfTrue="1" operator="between">
      <formula>0.66</formula>
      <formula>0.79</formula>
    </cfRule>
    <cfRule type="cellIs" dxfId="29" priority="45" stopIfTrue="1" operator="lessThan">
      <formula>0.66</formula>
    </cfRule>
    <cfRule type="cellIs" dxfId="28" priority="46" stopIfTrue="1" operator="greaterThanOrEqual">
      <formula>0.8</formula>
    </cfRule>
  </conditionalFormatting>
  <conditionalFormatting sqref="I13:K13 G13 D13:D16">
    <cfRule type="containsText" dxfId="27" priority="41" operator="containsText" text="Critico">
      <formula>NOT(ISERROR(SEARCH("Critico",D13)))</formula>
    </cfRule>
    <cfRule type="containsText" dxfId="26" priority="42" operator="containsText" text="Satisfactorio">
      <formula>NOT(ISERROR(SEARCH("Satisfactorio",D13)))</formula>
    </cfRule>
    <cfRule type="containsText" dxfId="25" priority="43" operator="containsText" text="Medio">
      <formula>NOT(ISERROR(SEARCH("Medio",D13)))</formula>
    </cfRule>
  </conditionalFormatting>
  <conditionalFormatting sqref="K14 J15:K16">
    <cfRule type="containsText" dxfId="24" priority="32" operator="containsText" text="Critico">
      <formula>NOT(ISERROR(SEARCH("Critico",J14)))</formula>
    </cfRule>
    <cfRule type="containsText" dxfId="23" priority="33" operator="containsText" text="Satisfactorio">
      <formula>NOT(ISERROR(SEARCH("Satisfactorio",J14)))</formula>
    </cfRule>
    <cfRule type="containsText" dxfId="22" priority="34" operator="containsText" text="Medio">
      <formula>NOT(ISERROR(SEARCH("Medio",J14)))</formula>
    </cfRule>
  </conditionalFormatting>
  <conditionalFormatting sqref="G15:G16">
    <cfRule type="containsText" dxfId="21" priority="35" operator="containsText" text="Critico">
      <formula>NOT(ISERROR(SEARCH("Critico",G15)))</formula>
    </cfRule>
    <cfRule type="containsText" dxfId="20" priority="36" operator="containsText" text="Satisfactorio">
      <formula>NOT(ISERROR(SEARCH("Satisfactorio",G15)))</formula>
    </cfRule>
    <cfRule type="containsText" dxfId="19" priority="37" operator="containsText" text="Medio">
      <formula>NOT(ISERROR(SEARCH("Medio",G15)))</formula>
    </cfRule>
  </conditionalFormatting>
  <conditionalFormatting sqref="B13:C16">
    <cfRule type="containsText" dxfId="18" priority="29" operator="containsText" text="Critico">
      <formula>NOT(ISERROR(SEARCH(("Critico"),(B13))))</formula>
    </cfRule>
  </conditionalFormatting>
  <conditionalFormatting sqref="B13:C16">
    <cfRule type="containsText" dxfId="17" priority="30" operator="containsText" text="Satisfactorio">
      <formula>NOT(ISERROR(SEARCH(("Satisfactorio"),(B13))))</formula>
    </cfRule>
  </conditionalFormatting>
  <conditionalFormatting sqref="B13:C16">
    <cfRule type="containsText" dxfId="16" priority="31" operator="containsText" text="Medio">
      <formula>NOT(ISERROR(SEARCH(("Medio"),(B13))))</formula>
    </cfRule>
  </conditionalFormatting>
  <conditionalFormatting sqref="H14">
    <cfRule type="cellIs" dxfId="15" priority="14" stopIfTrue="1" operator="between">
      <formula>0.66</formula>
      <formula>0.79</formula>
    </cfRule>
    <cfRule type="cellIs" dxfId="14" priority="15" stopIfTrue="1" operator="lessThan">
      <formula>0.66</formula>
    </cfRule>
    <cfRule type="cellIs" dxfId="13" priority="16" stopIfTrue="1" operator="between">
      <formula>0.8</formula>
      <formula>1</formula>
    </cfRule>
  </conditionalFormatting>
  <conditionalFormatting sqref="H14">
    <cfRule type="expression" dxfId="12" priority="13">
      <formula>ISERROR(H14)</formula>
    </cfRule>
  </conditionalFormatting>
  <conditionalFormatting sqref="H14">
    <cfRule type="cellIs" dxfId="11" priority="10" stopIfTrue="1" operator="between">
      <formula>0.66</formula>
      <formula>0.79</formula>
    </cfRule>
    <cfRule type="cellIs" dxfId="10" priority="11" stopIfTrue="1" operator="lessThan">
      <formula>0.66</formula>
    </cfRule>
    <cfRule type="cellIs" dxfId="9" priority="12" stopIfTrue="1" operator="greaterThanOrEqual">
      <formula>0.8</formula>
    </cfRule>
  </conditionalFormatting>
  <conditionalFormatting sqref="I14:I16">
    <cfRule type="containsText" dxfId="8" priority="7" operator="containsText" text="Critico">
      <formula>NOT(ISERROR(SEARCH("Critico",I14)))</formula>
    </cfRule>
    <cfRule type="containsText" dxfId="7" priority="8" operator="containsText" text="Satisfactorio">
      <formula>NOT(ISERROR(SEARCH("Satisfactorio",I14)))</formula>
    </cfRule>
    <cfRule type="containsText" dxfId="6" priority="9" operator="containsText" text="Medio">
      <formula>NOT(ISERROR(SEARCH("Medio",I14)))</formula>
    </cfRule>
  </conditionalFormatting>
  <conditionalFormatting sqref="J14">
    <cfRule type="containsText" dxfId="5" priority="1" operator="containsText" text="Critico">
      <formula>NOT(ISERROR(SEARCH("Critico",J14)))</formula>
    </cfRule>
    <cfRule type="containsText" dxfId="4" priority="2" operator="containsText" text="Satisfactorio">
      <formula>NOT(ISERROR(SEARCH("Satisfactorio",J14)))</formula>
    </cfRule>
    <cfRule type="containsText" dxfId="3" priority="3" operator="containsText" text="Medio">
      <formula>NOT(ISERROR(SEARCH("Medio",J14)))</formula>
    </cfRule>
  </conditionalFormatting>
  <conditionalFormatting sqref="G14">
    <cfRule type="containsText" dxfId="2" priority="4" operator="containsText" text="Critico">
      <formula>NOT(ISERROR(SEARCH("Critico",G14)))</formula>
    </cfRule>
    <cfRule type="containsText" dxfId="1" priority="5" operator="containsText" text="Satisfactorio">
      <formula>NOT(ISERROR(SEARCH("Satisfactorio",G14)))</formula>
    </cfRule>
    <cfRule type="containsText" dxfId="0" priority="6" operator="containsText" text="Medio">
      <formula>NOT(ISERROR(SEARCH("Medio",G14)))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2018</vt:lpstr>
      <vt:lpstr>Ficha T Seguimiento 2019</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Francisco Javier Godoy Zuluaga</cp:lastModifiedBy>
  <dcterms:created xsi:type="dcterms:W3CDTF">2017-09-28T15:09:54Z</dcterms:created>
  <dcterms:modified xsi:type="dcterms:W3CDTF">2019-11-27T19:43:03Z</dcterms:modified>
</cp:coreProperties>
</file>