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francisco.godoy\Desktop\noviembre\indicad\"/>
    </mc:Choice>
  </mc:AlternateContent>
  <bookViews>
    <workbookView xWindow="0" yWindow="0" windowWidth="21600" windowHeight="9735" activeTab="2"/>
  </bookViews>
  <sheets>
    <sheet name="Ficha Técnica Formulación" sheetId="1" r:id="rId1"/>
    <sheet name="Ficha T Seguimiento 2018" sheetId="3" r:id="rId2"/>
    <sheet name="Ficha T Seguimiento 2019" sheetId="4" r:id="rId3"/>
  </sheets>
  <definedNames>
    <definedName name="_xlnm.Print_Area" localSheetId="0">'Ficha Técnica Formulación'!$B$2:$M$56</definedName>
  </definedNames>
  <calcPr calcId="152511"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3" i="4" l="1"/>
  <c r="G24" i="4" l="1"/>
  <c r="H24" i="4" s="1"/>
  <c r="I24" i="4" s="1"/>
  <c r="G23" i="4"/>
  <c r="H23" i="4" s="1"/>
  <c r="I23" i="4" s="1"/>
  <c r="G22" i="4"/>
  <c r="H22" i="4" s="1"/>
  <c r="I22" i="4" s="1"/>
  <c r="G21" i="4"/>
  <c r="H21" i="4" s="1"/>
  <c r="I21" i="4" s="1"/>
  <c r="G20" i="4"/>
  <c r="H20" i="4" s="1"/>
  <c r="I20" i="4" s="1"/>
  <c r="G19" i="4"/>
  <c r="H19" i="4" s="1"/>
  <c r="I19" i="4" s="1"/>
  <c r="G18" i="4"/>
  <c r="H18" i="4" s="1"/>
  <c r="I18" i="4" s="1"/>
  <c r="G17" i="4"/>
  <c r="H17" i="4" s="1"/>
  <c r="I17" i="4" s="1"/>
  <c r="G16" i="4"/>
  <c r="H16" i="4" s="1"/>
  <c r="I16" i="4" s="1"/>
  <c r="G15" i="4"/>
  <c r="H15" i="4" s="1"/>
  <c r="I15" i="4" s="1"/>
  <c r="G14" i="4"/>
  <c r="H14" i="4" s="1"/>
  <c r="I14" i="4" s="1"/>
  <c r="G13" i="4"/>
  <c r="H13" i="4" s="1"/>
  <c r="I13" i="4" s="1"/>
  <c r="E10" i="4"/>
  <c r="G16" i="3" l="1"/>
  <c r="G13" i="3" l="1"/>
  <c r="G19" i="3" l="1"/>
  <c r="H19" i="3" s="1"/>
  <c r="I19" i="3" s="1"/>
  <c r="G14" i="3"/>
  <c r="H14" i="3" s="1"/>
  <c r="I14" i="3" s="1"/>
  <c r="G15" i="3"/>
  <c r="H15" i="3" s="1"/>
  <c r="I15" i="3" s="1"/>
  <c r="H16" i="3"/>
  <c r="I16" i="3" s="1"/>
  <c r="G17" i="3"/>
  <c r="H17" i="3" s="1"/>
  <c r="I17" i="3" s="1"/>
  <c r="G18" i="3"/>
  <c r="H18" i="3" s="1"/>
  <c r="I18" i="3" s="1"/>
  <c r="G20" i="3"/>
  <c r="H20" i="3" s="1"/>
  <c r="I20" i="3" s="1"/>
  <c r="G21" i="3"/>
  <c r="H21" i="3" s="1"/>
  <c r="I21" i="3" s="1"/>
  <c r="G22" i="3"/>
  <c r="H22" i="3" s="1"/>
  <c r="I22" i="3" s="1"/>
  <c r="G23" i="3"/>
  <c r="H23" i="3" s="1"/>
  <c r="I23" i="3" s="1"/>
  <c r="G24" i="3"/>
  <c r="H24" i="3" s="1"/>
  <c r="I24" i="3" s="1"/>
  <c r="H13" i="3"/>
  <c r="I13" i="3" s="1"/>
  <c r="E10" i="3"/>
</calcChain>
</file>

<file path=xl/comments1.xml><?xml version="1.0" encoding="utf-8"?>
<comments xmlns="http://schemas.openxmlformats.org/spreadsheetml/2006/main">
  <authors>
    <author>Leidy Lorena Torres Ramirez</author>
    <author>Leidy torres</author>
    <author>Jessica Alejandra Muñoz</author>
  </authors>
  <commentList>
    <comment ref="B14" authorId="0" shapeId="0">
      <text>
        <r>
          <rPr>
            <sz val="9"/>
            <color indexed="81"/>
            <rFont val="Tahoma"/>
            <family val="2"/>
          </rPr>
          <t>se refiere al contexto de medición, es decir, bajo que enfoque está dado el indicador que se está registrando; por lo cual, seleccione con una “X”, en:</t>
        </r>
      </text>
    </comment>
    <comment ref="F14" authorId="0" shapeId="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text>
        <r>
          <rPr>
            <sz val="9"/>
            <color indexed="81"/>
            <rFont val="Tahoma"/>
            <family val="2"/>
          </rPr>
          <t>si el indicador corresponde a un indicador de producto o resultado del Plan de Desarrollo vigente.</t>
        </r>
      </text>
    </comment>
    <comment ref="F16" authorId="0" shapeId="0">
      <text>
        <r>
          <rPr>
            <sz val="9"/>
            <color indexed="81"/>
            <rFont val="Tahoma"/>
            <family val="2"/>
          </rPr>
          <t xml:space="preserve">si el indicador expresa el logro de los objetivos, metas y resultados de un proceso, plan, programa, proyecto o política. (DANE)
</t>
        </r>
      </text>
    </comment>
    <comment ref="B17" authorId="0" shapeId="0">
      <text>
        <r>
          <rPr>
            <sz val="9"/>
            <color indexed="81"/>
            <rFont val="Tahoma"/>
            <family val="2"/>
          </rPr>
          <t>si el indicador corresponde a la medición de un Proceso determinado en el Modelo de Operación por Procesos - MOP de la Entidad.</t>
        </r>
      </text>
    </comment>
    <comment ref="F17" authorId="0" shapeId="0">
      <text>
        <r>
          <rPr>
            <sz val="9"/>
            <color indexed="81"/>
            <rFont val="Tahoma"/>
            <family val="2"/>
          </rPr>
          <t>si el indicador permite establecer la relación de productividad en el uso de los recursos. (DANE)</t>
        </r>
      </text>
    </comment>
    <comment ref="B18" authorId="0" shapeId="0">
      <text>
        <r>
          <rPr>
            <sz val="9"/>
            <color indexed="81"/>
            <rFont val="Tahoma"/>
            <family val="2"/>
          </rPr>
          <t>si el indicador corresponde a la medición de un trámite o un servicio priorizado por la entidad.</t>
        </r>
      </text>
    </comment>
    <comment ref="F18" authorId="0" shapeId="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text>
        <r>
          <rPr>
            <sz val="9"/>
            <color indexed="81"/>
            <rFont val="Tahoma"/>
            <family val="2"/>
          </rPr>
          <t>Diligenciar otra  clasificación para el indicador, por ejemplo:indicadores de gestión, estatégicos, tácticos, insumos, productos y resultado.</t>
        </r>
      </text>
    </comment>
    <comment ref="B21" authorId="0" shapeId="0">
      <text>
        <r>
          <rPr>
            <sz val="9"/>
            <color indexed="81"/>
            <rFont val="Tahoma"/>
            <family val="2"/>
          </rPr>
          <t>pretende identificar a mayor detalle el contexto donde se realiza la medición del indicador; diligencie en el campo:</t>
        </r>
      </text>
    </comment>
    <comment ref="B23" authorId="1" shapeId="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text>
        <r>
          <rPr>
            <sz val="9"/>
            <color indexed="81"/>
            <rFont val="Tahoma"/>
            <family val="2"/>
          </rPr>
          <t>Se diligencia la expresión verbal, precisa y concreta que identifica el indicador.</t>
        </r>
      </text>
    </comment>
    <comment ref="B38" authorId="2" shapeId="0">
      <text>
        <r>
          <rPr>
            <sz val="9"/>
            <color indexed="81"/>
            <rFont val="Tahoma"/>
            <family val="2"/>
          </rPr>
          <t xml:space="preserve">Se especifican el término abreviado que representa el nombre del indicador. De ser complejo o no ser posible, se diligencia no aplica. </t>
        </r>
      </text>
    </comment>
    <comment ref="B39" authorId="2" shapeId="0">
      <text>
        <r>
          <rPr>
            <sz val="9"/>
            <color indexed="81"/>
            <rFont val="Tahoma"/>
            <family val="2"/>
          </rPr>
          <t xml:space="preserve">Se diligencia la explicación conceptual de cada uno de los términos utilizados en el indicador. </t>
        </r>
      </text>
    </comment>
    <comment ref="B40" authorId="2" shapeId="0">
      <text>
        <r>
          <rPr>
            <sz val="9"/>
            <color indexed="81"/>
            <rFont val="Tahoma"/>
            <family val="2"/>
          </rPr>
          <t>Se diligencia el propósito que se persigue con la medición del indicador, es decir, la finalidad e importancia del indicador.</t>
        </r>
      </text>
    </comment>
    <comment ref="B41" authorId="2" shapeId="0">
      <text>
        <r>
          <rPr>
            <sz val="9"/>
            <color indexed="81"/>
            <rFont val="Tahoma"/>
            <family val="2"/>
          </rPr>
          <t xml:space="preserve">Se registra una explicación técnica sobre los pasos que se deben realizar para la obtención de los datos y del cálculo del indicador.
</t>
        </r>
      </text>
    </comment>
    <comment ref="B42" authorId="2" shapeId="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text>
        <r>
          <rPr>
            <sz val="9"/>
            <color indexed="81"/>
            <rFont val="Tahoma"/>
            <family val="2"/>
          </rPr>
          <t>se diligencia el parámetro de referencia para la medición, de acuerdo con la(s) variable(s) establecidas, ejemplo: porcentaje, número, kilo, grados, etc.</t>
        </r>
      </text>
    </comment>
    <comment ref="B44" authorId="2" shapeId="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text>
        <r>
          <rPr>
            <sz val="9"/>
            <color indexed="81"/>
            <rFont val="Tahoma"/>
            <family val="2"/>
          </rPr>
          <t xml:space="preserve">Diligenciar la descripción de cada variable de la fórmula. Se especifica claramente cada una de las variables con su respectiva sigla. </t>
        </r>
      </text>
    </comment>
    <comment ref="B47" authorId="2" shapeId="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text>
        <r>
          <rPr>
            <sz val="9"/>
            <color indexed="81"/>
            <rFont val="Tahoma"/>
            <family val="2"/>
          </rPr>
          <t>Se diligencia el organismo  encargado de la elaboración del indicador.</t>
        </r>
      </text>
    </comment>
    <comment ref="B54" authorId="2" shapeId="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text>
        <r>
          <rPr>
            <sz val="9"/>
            <color indexed="81"/>
            <rFont val="Tahoma"/>
            <family val="2"/>
          </rPr>
          <t>Se diligencia la fecha en que formula el indicador.</t>
        </r>
      </text>
    </comment>
    <comment ref="H55" authorId="2" shapeId="0">
      <text>
        <r>
          <rPr>
            <sz val="9"/>
            <color indexed="81"/>
            <rFont val="Tahoma"/>
            <family val="2"/>
          </rPr>
          <t>Se diligencia la fecha en la se realizan ajustes o modificaciones a la ficha.</t>
        </r>
      </text>
    </comment>
  </commentList>
</comments>
</file>

<file path=xl/comments2.xml><?xml version="1.0" encoding="utf-8"?>
<comments xmlns="http://schemas.openxmlformats.org/spreadsheetml/2006/main">
  <authors>
    <author>Logistica</author>
  </authors>
  <commentList>
    <comment ref="E13" authorId="0" shapeId="0">
      <text>
        <r>
          <rPr>
            <b/>
            <sz val="9"/>
            <color indexed="81"/>
            <rFont val="Tahoma"/>
            <family val="2"/>
          </rPr>
          <t>Promedio entre enero y abril de suscriptores beneficiados con el minimo vital</t>
        </r>
      </text>
    </comment>
    <comment ref="E14" authorId="0" shapeId="0">
      <text>
        <r>
          <rPr>
            <b/>
            <sz val="9"/>
            <color indexed="81"/>
            <rFont val="Tahoma"/>
            <family val="2"/>
          </rPr>
          <t>Promedio entre abril y junio de suscriptores beneficiados con el minimo vital</t>
        </r>
      </text>
    </comment>
    <comment ref="E15" authorId="0" shapeId="0">
      <text>
        <r>
          <rPr>
            <b/>
            <sz val="9"/>
            <color indexed="81"/>
            <rFont val="Tahoma"/>
            <family val="2"/>
          </rPr>
          <t>Promedio entre julio y agosto de suscriptores beneficiados con el minimo vital</t>
        </r>
      </text>
    </comment>
    <comment ref="E16" authorId="0" shapeId="0">
      <text>
        <r>
          <rPr>
            <b/>
            <sz val="9"/>
            <color indexed="81"/>
            <rFont val="Tahoma"/>
            <family val="2"/>
          </rPr>
          <t>Promedio entre septiembre y octubre de suscriptores beneficiados con el minimo vital</t>
        </r>
      </text>
    </comment>
  </commentList>
</comments>
</file>

<file path=xl/sharedStrings.xml><?xml version="1.0" encoding="utf-8"?>
<sst xmlns="http://schemas.openxmlformats.org/spreadsheetml/2006/main" count="138" uniqueCount="110">
  <si>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</si>
  <si>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</si>
  <si>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</si>
  <si>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</si>
  <si>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</si>
  <si>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</si>
  <si>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</si>
  <si>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</si>
  <si>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</si>
  <si>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</si>
  <si>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</si>
  <si>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</si>
  <si>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</si>
  <si>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</si>
  <si>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</si>
  <si>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</si>
  <si>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</si>
  <si>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</si>
  <si>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</si>
  <si>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</si>
  <si>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</si>
  <si>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</si>
  <si>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</si>
  <si>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</si>
  <si>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</si>
  <si>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</si>
  <si>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</si>
  <si>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</si>
  <si>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</si>
  <si>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</si>
  <si>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</si>
  <si>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</si>
  <si>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</si>
  <si>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</si>
  <si>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</si>
  <si>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</si>
  <si>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</si>
  <si>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</si>
  <si>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</si>
  <si>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Otro ¿cual?</t>
  </si>
  <si>
    <t>Otro ¿Cuál?</t>
  </si>
  <si>
    <t>Eficiencia</t>
  </si>
  <si>
    <t>Eficacia</t>
  </si>
  <si>
    <t>Efectividad</t>
  </si>
  <si>
    <t>Vigencia 
(Año del seguiminto)</t>
  </si>
  <si>
    <t>Análisis y Observaciones</t>
  </si>
  <si>
    <t>% de Cumplimiento de la meta</t>
  </si>
  <si>
    <t>Tipo de Indicador</t>
  </si>
  <si>
    <t>Meta según Periodicidad de medición</t>
  </si>
  <si>
    <t>Resultado del Indicador</t>
  </si>
  <si>
    <t>Mejora</t>
  </si>
  <si>
    <t>Periodicidad de  medición (Mes/trimestre/Semestre/Anual)</t>
  </si>
  <si>
    <t>Plan de Desarrollo Municipal</t>
  </si>
  <si>
    <t>Modelo de operación por procesos</t>
  </si>
  <si>
    <t>Tramites y Servicios</t>
  </si>
  <si>
    <t>Otro</t>
  </si>
  <si>
    <t>% Cumplimiento</t>
  </si>
  <si>
    <t xml:space="preserve">&gt; </t>
  </si>
  <si>
    <t xml:space="preserve">entre </t>
  </si>
  <si>
    <t>&lt;</t>
  </si>
  <si>
    <t>Definiciones y conceptos</t>
  </si>
  <si>
    <t>Nombre del indicador</t>
  </si>
  <si>
    <t>Periodicidad de  medición (Mes/Trimestre/Semestre/Año)</t>
  </si>
  <si>
    <t>X</t>
  </si>
  <si>
    <t>Cali progresa contigo 2016-2019</t>
  </si>
  <si>
    <t>4.2 Cali Amable y Sostenible</t>
  </si>
  <si>
    <t>4.2.6 Gestión Efeciente para la Prestación de los Servicios Públicos</t>
  </si>
  <si>
    <t>4.2.6.1: Servicios Públicos Domiciliarios y TIC</t>
  </si>
  <si>
    <t>Desarrollo Social - MMDS01</t>
  </si>
  <si>
    <t>Servicios Públicos - MMDS01.08</t>
  </si>
  <si>
    <t>MMDS01.08.02</t>
  </si>
  <si>
    <t>No Aplica</t>
  </si>
  <si>
    <t>Porcentaje</t>
  </si>
  <si>
    <t>(v1/v2)*100</t>
  </si>
  <si>
    <t>No aplica</t>
  </si>
  <si>
    <t>Unidad Administrativa Especial de Servicios Públicos Municipales</t>
  </si>
  <si>
    <t>08/jun/2018</t>
  </si>
  <si>
    <t>MMDS01.08.02.18.P03</t>
  </si>
  <si>
    <t>Cobertura del programa de mínimo vital</t>
  </si>
  <si>
    <t>CMV</t>
  </si>
  <si>
    <t>Minimo Vital: cantidad de agua potable en metros cúbicos por mes (6m3) que se le otorgan a los suscriptores de estrato 1 y 2 sin costo alguno, para que cubran las necesidades básicas de consumo, higiene, alimentación y sanamiento básico.</t>
  </si>
  <si>
    <t>Medir el porcentaje de suscriptores de estrato 1, 2 y hogares del ICBF del Municipio de Santiago de Cali son beneficiados con el programa de minimo vital de agua potable.</t>
  </si>
  <si>
    <t xml:space="preserve">Se toma la cantidad promedio de suscriptores relacionados en el archivo en Excel que recibieron el beneficio de minimo vital  y se divide entre la cantidad total de suscriptores de estrato 1 y 2 que hay registrados en el Municipio de Santiago de Cali </t>
  </si>
  <si>
    <t>V1= Número de suscriptores de los estratos 1 y 2  beneficiados con el programa de mínimo vital</t>
  </si>
  <si>
    <t>V2= Número total de suscriptores de los estratos 1 y 2 registrados en el Municipio de Santiago de Cali</t>
  </si>
  <si>
    <t>Municipal</t>
  </si>
  <si>
    <t>Acuerdo Municipal No. 0370 de 2014 que implementa el programa de mínimo vital en el Municipio de Santiago de Cali.
La UAESPM no tiene forma de mejorar el indicador. El beneficio de MV se pierde cuando el suscriptor esta en cae en mora de dos facturas. La UAESPM Solo se limita a calcularlo</t>
  </si>
  <si>
    <t>satisfactorio</t>
  </si>
  <si>
    <t>medio</t>
  </si>
  <si>
    <t>critico</t>
  </si>
  <si>
    <t>MMDS01.08.18.FT10</t>
  </si>
  <si>
    <t>Enero - marzo</t>
  </si>
  <si>
    <t>Abril - junio</t>
  </si>
  <si>
    <t>2017=93%</t>
  </si>
  <si>
    <t xml:space="preserve">Cumplimiento satisfactorio: &gt; 90% 
Cumplimiento Medio: Entre 66% y 90%
Cumplimiento critico:    &lt;66%                                                                             </t>
  </si>
  <si>
    <t>Unidad Administrativa Especial de Servicios Públicos Municipales / Líder del Proceso Servicios Públicos.</t>
  </si>
  <si>
    <t>Los suscriptores pierden el beneficio cuando se le suspende el servicio por mora en el pago de más de tres facturas. Una vez el suscriptor se coloca al día, vuelve a tener el beneficio del minimo vital</t>
  </si>
  <si>
    <t>66% y 90%</t>
  </si>
  <si>
    <t>Julio - Septiembre</t>
  </si>
  <si>
    <t>Octubre - Diciembre</t>
  </si>
  <si>
    <t>El prestador radicó cuenta de cobro solo de los meses de julio y agosto como ajuste a los dos primeros cuatrimestres el año, ya que así quedó establecida la periodicidad en el OTROSI fimado entre la UAESPM y EMCALI EICE ESP</t>
  </si>
  <si>
    <t>Para enero de 2019, se solicitará a EMCALI la cuenta de cobro de noviembre y diciembre del programa de minimo vital y se cancelará el último cuatrimestre del año 2018</t>
  </si>
  <si>
    <t>El prestador envió correo electrónico el último día hábil del año con la cuenta de cobro de los meses de septiembre y octubre de 2018. Se dará trámite de pago en la vigencia 2019.</t>
  </si>
  <si>
    <t>El 26 de febrero de 2019, el prestador radicó cuenta de cobro del programa de minimo vital del último cuatrimestre 2018 por valor de $ 6.001.003.606 
A marzo 31/2019, el prestador EMCALI EICE ESP no ha presentado cuenta de cobro por el programa de minimo vital vigencia 2019. Por lo tanto, no hay información 2019 para medir el indicador.</t>
  </si>
  <si>
    <t>Se entregó el beneficio del programa minimo vital de agua potable a todos los suscriptores de los estratos 1 y 2 que tiene contrato de prestación de servicios con EMCALI EICE ESP y que cumplen con los requisitos del acuerdo 0370 de 2014.</t>
  </si>
  <si>
    <t>Se reportó este indicador en ceros por un error en el primer trimestre, se reporta la realidad del beneficio el cual fue efectivamente entregado</t>
  </si>
  <si>
    <t>Enero - abril</t>
  </si>
  <si>
    <t>mayo - agosto</t>
  </si>
  <si>
    <t xml:space="preserve">septiembre - diciembre </t>
  </si>
  <si>
    <t>Cuatrimestral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</si>
</sst>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_-* #,##0.00\ &quot;€&quot;_-;\-* #,##0.00\ &quot;€&quot;_-;_-* &quot;-&quot;??\ &quot;€&quot;_-;_-@_-"/>
    <numFmt numFmtId="165" formatCode="0.0%"/>
    <numFmt numFmtId="166" formatCode="0.0"/>
  </numFmts>
  <fonts count="23"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sz val="11"/>
      <name val="Arial"/>
      <family val="2"/>
    </font>
    <font>
      <sz val="11"/>
      <name val="Calibri"/>
      <family val="2"/>
    </font>
    <font>
      <sz val="11"/>
      <color rgb="FF000000"/>
      <name val="Arial"/>
      <family val="2"/>
    </font>
    <font>
      <sz val="8"/>
      <color rgb="FFFF0000"/>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rgb="FFFFFFFF"/>
        <bgColor rgb="FFFFFFFF"/>
      </patternFill>
    </fill>
    <fill>
      <patternFill patternType="solid">
        <fgColor rgb="FFD3F5F7"/>
        <bgColor rgb="FFD3F5F7"/>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indexed="64"/>
      </left>
      <right/>
      <top style="thin">
        <color rgb="FF000000"/>
      </top>
      <bottom style="thin">
        <color rgb="FF000000"/>
      </bottom>
      <diagonal/>
    </border>
    <border>
      <left style="hair">
        <color rgb="FF000000"/>
      </left>
      <right style="hair">
        <color rgb="FF000000"/>
      </right>
      <top/>
      <bottom style="hair">
        <color rgb="FF000000"/>
      </bottom>
      <diagonal/>
    </border>
    <border>
      <left style="hair">
        <color rgb="FF000000"/>
      </left>
      <right/>
      <top style="thin">
        <color rgb="FF000000"/>
      </top>
      <bottom style="hair">
        <color rgb="FF000000"/>
      </bottom>
      <diagonal/>
    </border>
    <border>
      <left/>
      <right/>
      <top style="thin">
        <color rgb="FF000000"/>
      </top>
      <bottom style="hair">
        <color rgb="FF000000"/>
      </bottom>
      <diagonal/>
    </border>
    <border>
      <left/>
      <right style="medium">
        <color rgb="FF000000"/>
      </right>
      <top style="thin">
        <color rgb="FF000000"/>
      </top>
      <bottom style="hair">
        <color rgb="FF000000"/>
      </bottom>
      <diagonal/>
    </border>
  </borders>
  <cellStyleXfs count="12">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cellStyleXfs>
  <cellXfs count="134">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9" fontId="7" fillId="0" borderId="39" xfId="1" applyFont="1" applyBorder="1" applyAlignment="1">
      <alignment horizontal="center" vertical="center"/>
    </xf>
    <xf numFmtId="3" fontId="1" fillId="7" borderId="39" xfId="0" applyNumberFormat="1" applyFont="1" applyFill="1" applyBorder="1" applyAlignment="1">
      <alignment horizontal="center" vertical="center"/>
    </xf>
    <xf numFmtId="0" fontId="7" fillId="0" borderId="39"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0" fontId="7" fillId="0" borderId="40" xfId="0" applyFont="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0" fillId="0" borderId="0" xfId="0" applyAlignment="1">
      <alignment horizontal="right"/>
    </xf>
    <xf numFmtId="9" fontId="0" fillId="0" borderId="0" xfId="0" applyNumberFormat="1" applyAlignment="1">
      <alignment horizontal="left" vertical="center"/>
    </xf>
    <xf numFmtId="0" fontId="19" fillId="0" borderId="45" xfId="0" applyFont="1" applyBorder="1" applyAlignment="1">
      <alignment horizontal="center" vertical="center"/>
    </xf>
    <xf numFmtId="9" fontId="19" fillId="0" borderId="45" xfId="0" applyNumberFormat="1" applyFont="1" applyBorder="1" applyAlignment="1">
      <alignment horizontal="center" vertical="center"/>
    </xf>
    <xf numFmtId="3" fontId="21" fillId="14" borderId="45" xfId="0" applyNumberFormat="1" applyFont="1" applyFill="1" applyBorder="1" applyAlignment="1">
      <alignment horizontal="center" vertical="center"/>
    </xf>
    <xf numFmtId="0" fontId="22" fillId="0" borderId="0" xfId="0" applyFont="1" applyAlignment="1">
      <alignment horizontal="justify" vertical="center" wrapText="1"/>
    </xf>
    <xf numFmtId="0" fontId="7" fillId="0" borderId="45" xfId="0" applyFont="1" applyBorder="1" applyAlignment="1">
      <alignment horizontal="center" vertical="center"/>
    </xf>
    <xf numFmtId="0" fontId="7" fillId="0" borderId="40" xfId="0" applyFont="1" applyBorder="1" applyAlignment="1">
      <alignment horizontal="center" vertical="center" wrapText="1"/>
    </xf>
    <xf numFmtId="10" fontId="19" fillId="0" borderId="45" xfId="0" applyNumberFormat="1" applyFont="1" applyBorder="1" applyAlignment="1">
      <alignment horizontal="center" vertical="center"/>
    </xf>
    <xf numFmtId="0" fontId="7" fillId="0" borderId="40" xfId="0" applyFont="1" applyBorder="1" applyAlignment="1">
      <alignment horizontal="left" vertical="center" wrapText="1"/>
    </xf>
    <xf numFmtId="165" fontId="7" fillId="8" borderId="38" xfId="1" applyNumberFormat="1" applyFont="1" applyFill="1" applyBorder="1" applyAlignment="1" applyProtection="1">
      <alignment horizontal="center" vertical="center"/>
      <protection hidden="1"/>
    </xf>
    <xf numFmtId="0" fontId="15" fillId="6" borderId="15" xfId="0" applyFont="1" applyFill="1" applyBorder="1" applyAlignment="1" applyProtection="1">
      <alignment horizontal="center" vertical="center" wrapText="1"/>
      <protection hidden="1"/>
    </xf>
    <xf numFmtId="0" fontId="7" fillId="0" borderId="39" xfId="0" applyFont="1" applyBorder="1" applyAlignment="1">
      <alignment horizontal="center" vertical="center" wrapText="1"/>
    </xf>
    <xf numFmtId="0" fontId="7" fillId="0" borderId="39" xfId="0" applyFont="1" applyBorder="1" applyAlignment="1">
      <alignment horizontal="left" vertical="center" wrapText="1"/>
    </xf>
    <xf numFmtId="0" fontId="17" fillId="0" borderId="40" xfId="0" applyFont="1" applyBorder="1" applyAlignment="1">
      <alignment horizontal="left" vertical="center" wrapText="1"/>
    </xf>
    <xf numFmtId="0" fontId="0" fillId="0" borderId="15" xfId="0"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5" borderId="30" xfId="0" applyFont="1" applyFill="1" applyBorder="1" applyAlignment="1">
      <alignment horizontal="left" vertical="center" wrapText="1"/>
    </xf>
    <xf numFmtId="0" fontId="8" fillId="0" borderId="0" xfId="0" applyFont="1" applyAlignment="1">
      <alignment horizontal="left" vertical="center"/>
    </xf>
    <xf numFmtId="0" fontId="19" fillId="13" borderId="41" xfId="0" applyFont="1" applyFill="1" applyBorder="1" applyAlignment="1">
      <alignment horizontal="left" vertical="center" wrapText="1"/>
    </xf>
    <xf numFmtId="0" fontId="20" fillId="0" borderId="42" xfId="0" applyFont="1" applyBorder="1"/>
    <xf numFmtId="0" fontId="20" fillId="0" borderId="43" xfId="0" applyFont="1" applyBorder="1"/>
    <xf numFmtId="9" fontId="21" fillId="0" borderId="41" xfId="0" applyNumberFormat="1" applyFont="1" applyFill="1" applyBorder="1" applyAlignment="1">
      <alignment horizontal="left" vertical="center" wrapText="1"/>
    </xf>
    <xf numFmtId="0" fontId="20" fillId="0" borderId="42" xfId="0" applyFont="1" applyFill="1" applyBorder="1"/>
    <xf numFmtId="0" fontId="20" fillId="0" borderId="43" xfId="0" applyFont="1" applyFill="1" applyBorder="1"/>
    <xf numFmtId="0" fontId="21" fillId="0" borderId="41" xfId="0" applyFont="1" applyBorder="1" applyAlignment="1">
      <alignment horizontal="left" vertical="center" wrapText="1"/>
    </xf>
    <xf numFmtId="0" fontId="7" fillId="13" borderId="41" xfId="0" applyFont="1" applyFill="1" applyBorder="1" applyAlignment="1">
      <alignment horizontal="left" vertical="center" wrapText="1"/>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6" fillId="5" borderId="14" xfId="0" applyFont="1" applyFill="1" applyBorder="1" applyAlignment="1" applyProtection="1">
      <alignment vertical="center" wrapText="1"/>
    </xf>
    <xf numFmtId="0" fontId="19" fillId="13" borderId="41" xfId="0" applyFont="1" applyFill="1" applyBorder="1" applyAlignment="1">
      <alignment horizontal="left" vertical="center"/>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19" fillId="13" borderId="44" xfId="0" applyFont="1" applyFill="1" applyBorder="1" applyAlignment="1">
      <alignment horizontal="left" vertical="center"/>
    </xf>
    <xf numFmtId="0" fontId="19" fillId="13" borderId="42" xfId="0" applyFont="1" applyFill="1" applyBorder="1" applyAlignment="1">
      <alignment horizontal="left" vertical="center"/>
    </xf>
    <xf numFmtId="0" fontId="19" fillId="13" borderId="43" xfId="0" applyFont="1" applyFill="1" applyBorder="1" applyAlignment="1">
      <alignment horizontal="left" vertical="center"/>
    </xf>
    <xf numFmtId="0" fontId="6" fillId="2" borderId="15"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21" fillId="13" borderId="41" xfId="0" applyFont="1" applyFill="1" applyBorder="1" applyAlignment="1">
      <alignment horizontal="left"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21" fillId="13" borderId="46" xfId="0" applyFont="1" applyFill="1" applyBorder="1" applyAlignment="1"/>
    <xf numFmtId="0" fontId="20" fillId="0" borderId="47" xfId="0" applyFont="1" applyBorder="1"/>
    <xf numFmtId="0" fontId="20" fillId="0" borderId="48" xfId="0" applyFont="1" applyBorder="1"/>
    <xf numFmtId="0" fontId="15"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xf numFmtId="0" fontId="0" fillId="0" borderId="0" xfId="0" applyAlignment="1">
      <alignment horizontal="center" vertical="center"/>
    </xf>
  </cellXfs>
  <cellStyles count="12">
    <cellStyle name="Euro" xfId="4"/>
    <cellStyle name="Millares 2" xfId="3"/>
    <cellStyle name="Normal" xfId="0" builtinId="0"/>
    <cellStyle name="Normal 2" xfId="2"/>
    <cellStyle name="Normal 2 2" xfId="5"/>
    <cellStyle name="Normal 2 3" xfId="6"/>
    <cellStyle name="Normal 2 4" xfId="7"/>
    <cellStyle name="Normal 3" xfId="8"/>
    <cellStyle name="Porcentaje" xfId="1" builtinId="5"/>
    <cellStyle name="Porcentaje 2" xfId="9"/>
    <cellStyle name="Porcentual 2" xfId="10"/>
    <cellStyle name="Porcentual 2 2" xfId="11"/>
  </cellStyles>
  <dxfs count="74">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 2018'!$C$13:$C$24</c:f>
              <c:strCache>
                <c:ptCount val="4"/>
                <c:pt idx="0">
                  <c:v>Enero - marzo</c:v>
                </c:pt>
                <c:pt idx="1">
                  <c:v>Abril - junio</c:v>
                </c:pt>
                <c:pt idx="2">
                  <c:v>Julio - Septiembre</c:v>
                </c:pt>
                <c:pt idx="3">
                  <c:v>Octubre - Diciembre</c:v>
                </c:pt>
              </c:strCache>
            </c:strRef>
          </c:cat>
          <c:val>
            <c:numRef>
              <c:f>'Ficha T Seguimiento 2018'!$D$13:$D$24</c:f>
              <c:numCache>
                <c:formatCode>0%</c:formatCode>
                <c:ptCount val="12"/>
                <c:pt idx="0">
                  <c:v>0.95</c:v>
                </c:pt>
                <c:pt idx="1">
                  <c:v>0.95</c:v>
                </c:pt>
                <c:pt idx="2">
                  <c:v>0.95</c:v>
                </c:pt>
                <c:pt idx="3">
                  <c:v>0.95</c:v>
                </c:pt>
              </c:numCache>
            </c:numRef>
          </c:val>
          <c:extLst xmlns:c16r2="http://schemas.microsoft.com/office/drawing/2015/06/char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 2018'!$C$13:$C$24</c:f>
              <c:strCache>
                <c:ptCount val="4"/>
                <c:pt idx="0">
                  <c:v>Enero - marzo</c:v>
                </c:pt>
                <c:pt idx="1">
                  <c:v>Abril - junio</c:v>
                </c:pt>
                <c:pt idx="2">
                  <c:v>Julio - Septiembre</c:v>
                </c:pt>
                <c:pt idx="3">
                  <c:v>Octubre - Diciembre</c:v>
                </c:pt>
              </c:strCache>
            </c:strRef>
          </c:cat>
          <c:val>
            <c:numRef>
              <c:f>'Ficha T Seguimiento 2018'!$G$13:$G$24</c:f>
              <c:numCache>
                <c:formatCode>0%</c:formatCode>
                <c:ptCount val="12"/>
                <c:pt idx="0" formatCode="0.00%">
                  <c:v>0.92196024317200187</c:v>
                </c:pt>
                <c:pt idx="1">
                  <c:v>0.92713811503248988</c:v>
                </c:pt>
                <c:pt idx="2">
                  <c:v>0.93174351591170279</c:v>
                </c:pt>
                <c:pt idx="3">
                  <c:v>0.9382543052808312</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1998674368"/>
        <c:axId val="1998673280"/>
      </c:barChart>
      <c:catAx>
        <c:axId val="1998674368"/>
        <c:scaling>
          <c:orientation val="minMax"/>
        </c:scaling>
        <c:delete val="0"/>
        <c:axPos val="b"/>
        <c:numFmt formatCode="General" sourceLinked="1"/>
        <c:majorTickMark val="none"/>
        <c:minorTickMark val="none"/>
        <c:tickLblPos val="nextTo"/>
        <c:txPr>
          <a:bodyPr/>
          <a:lstStyle/>
          <a:p>
            <a:pPr>
              <a:defRPr sz="1100"/>
            </a:pPr>
            <a:endParaRPr lang="es-CO"/>
          </a:p>
        </c:txPr>
        <c:crossAx val="1998673280"/>
        <c:crosses val="autoZero"/>
        <c:auto val="1"/>
        <c:lblAlgn val="ctr"/>
        <c:lblOffset val="100"/>
        <c:noMultiLvlLbl val="0"/>
      </c:catAx>
      <c:valAx>
        <c:axId val="1998673280"/>
        <c:scaling>
          <c:orientation val="minMax"/>
        </c:scaling>
        <c:delete val="0"/>
        <c:axPos val="l"/>
        <c:majorGridlines/>
        <c:numFmt formatCode="0%" sourceLinked="1"/>
        <c:majorTickMark val="none"/>
        <c:minorTickMark val="none"/>
        <c:tickLblPos val="nextTo"/>
        <c:txPr>
          <a:bodyPr/>
          <a:lstStyle/>
          <a:p>
            <a:pPr>
              <a:defRPr sz="1050"/>
            </a:pPr>
            <a:endParaRPr lang="es-CO"/>
          </a:p>
        </c:txPr>
        <c:crossAx val="1998674368"/>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layout/>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 2019'!$C$13:$C$24</c:f>
              <c:strCache>
                <c:ptCount val="3"/>
                <c:pt idx="0">
                  <c:v>Enero - abril</c:v>
                </c:pt>
                <c:pt idx="1">
                  <c:v>mayo - agosto</c:v>
                </c:pt>
                <c:pt idx="2">
                  <c:v>septiembre - diciembre </c:v>
                </c:pt>
              </c:strCache>
            </c:strRef>
          </c:cat>
          <c:val>
            <c:numRef>
              <c:f>'Ficha T Seguimiento 2019'!$D$13:$D$24</c:f>
              <c:numCache>
                <c:formatCode>0%</c:formatCode>
                <c:ptCount val="12"/>
                <c:pt idx="0">
                  <c:v>0.95</c:v>
                </c:pt>
                <c:pt idx="1">
                  <c:v>0.95</c:v>
                </c:pt>
                <c:pt idx="2">
                  <c:v>0.95</c:v>
                </c:pt>
              </c:numCache>
            </c:numRef>
          </c:val>
          <c:extLst xmlns:c16r2="http://schemas.microsoft.com/office/drawing/2015/06/chart">
            <c:ext xmlns:c16="http://schemas.microsoft.com/office/drawing/2014/chart" uri="{C3380CC4-5D6E-409C-BE32-E72D297353CC}">
              <c16:uniqueId val="{00000000-FE0A-4104-9585-A472B4FA8C6D}"/>
            </c:ext>
          </c:extLst>
        </c:ser>
        <c:ser>
          <c:idx val="1"/>
          <c:order val="1"/>
          <c:tx>
            <c:v>Resultado</c:v>
          </c:tx>
          <c:spPr>
            <a:solidFill>
              <a:srgbClr val="0070C0"/>
            </a:solidFill>
            <a:scene3d>
              <a:camera prst="orthographicFront"/>
              <a:lightRig rig="threePt" dir="t"/>
            </a:scene3d>
            <a:sp3d>
              <a:bevelT/>
            </a:sp3d>
          </c:spPr>
          <c:invertIfNegative val="0"/>
          <c:cat>
            <c:strRef>
              <c:f>'Ficha T Seguimiento 2019'!$C$13:$C$24</c:f>
              <c:strCache>
                <c:ptCount val="3"/>
                <c:pt idx="0">
                  <c:v>Enero - abril</c:v>
                </c:pt>
                <c:pt idx="1">
                  <c:v>mayo - agosto</c:v>
                </c:pt>
                <c:pt idx="2">
                  <c:v>septiembre - diciembre </c:v>
                </c:pt>
              </c:strCache>
            </c:strRef>
          </c:cat>
          <c:val>
            <c:numRef>
              <c:f>'Ficha T Seguimiento 2019'!$G$13:$G$24</c:f>
              <c:numCache>
                <c:formatCode>0%</c:formatCode>
                <c:ptCount val="12"/>
                <c:pt idx="0" formatCode="0.00%">
                  <c:v>0.9402230965138888</c:v>
                </c:pt>
                <c:pt idx="1">
                  <c:v>1.0060234391337157</c:v>
                </c:pt>
                <c:pt idx="2">
                  <c:v>1</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1-FE0A-4104-9585-A472B4FA8C6D}"/>
            </c:ext>
          </c:extLst>
        </c:ser>
        <c:dLbls>
          <c:showLegendKey val="0"/>
          <c:showVal val="0"/>
          <c:showCatName val="0"/>
          <c:showSerName val="0"/>
          <c:showPercent val="0"/>
          <c:showBubbleSize val="0"/>
        </c:dLbls>
        <c:gapWidth val="75"/>
        <c:overlap val="-25"/>
        <c:axId val="1998677632"/>
        <c:axId val="1998678720"/>
      </c:barChart>
      <c:catAx>
        <c:axId val="1998677632"/>
        <c:scaling>
          <c:orientation val="minMax"/>
        </c:scaling>
        <c:delete val="0"/>
        <c:axPos val="b"/>
        <c:numFmt formatCode="General" sourceLinked="1"/>
        <c:majorTickMark val="none"/>
        <c:minorTickMark val="none"/>
        <c:tickLblPos val="nextTo"/>
        <c:txPr>
          <a:bodyPr/>
          <a:lstStyle/>
          <a:p>
            <a:pPr>
              <a:defRPr sz="1100"/>
            </a:pPr>
            <a:endParaRPr lang="es-CO"/>
          </a:p>
        </c:txPr>
        <c:crossAx val="1998678720"/>
        <c:crosses val="autoZero"/>
        <c:auto val="1"/>
        <c:lblAlgn val="ctr"/>
        <c:lblOffset val="100"/>
        <c:noMultiLvlLbl val="0"/>
      </c:catAx>
      <c:valAx>
        <c:axId val="1998678720"/>
        <c:scaling>
          <c:orientation val="minMax"/>
        </c:scaling>
        <c:delete val="0"/>
        <c:axPos val="l"/>
        <c:majorGridlines/>
        <c:numFmt formatCode="0%" sourceLinked="1"/>
        <c:majorTickMark val="none"/>
        <c:minorTickMark val="none"/>
        <c:tickLblPos val="nextTo"/>
        <c:txPr>
          <a:bodyPr/>
          <a:lstStyle/>
          <a:p>
            <a:pPr>
              <a:defRPr sz="1050"/>
            </a:pPr>
            <a:endParaRPr lang="es-CO"/>
          </a:p>
        </c:txPr>
        <c:crossAx val="1998677632"/>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xmlns="" id="{00000000-0008-0000-00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xmlns=""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xmlns=""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xmlns=""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xmlns=""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xmlns=""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xmlns=""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xmlns=""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xmlns=""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xmlns=""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xmlns=""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xmlns="" id="{00000000-0008-0000-0200-000002000000}"/>
            </a:ext>
          </a:extLst>
        </xdr:cNvPr>
        <xdr:cNvGrpSpPr>
          <a:grpSpLocks/>
        </xdr:cNvGrpSpPr>
      </xdr:nvGrpSpPr>
      <xdr:grpSpPr bwMode="auto">
        <a:xfrm>
          <a:off x="361950" y="381000"/>
          <a:ext cx="10810875" cy="1304925"/>
          <a:chOff x="596900" y="2852737"/>
          <a:chExt cx="7950200" cy="1152527"/>
        </a:xfrm>
      </xdr:grpSpPr>
      <xdr:grpSp>
        <xdr:nvGrpSpPr>
          <xdr:cNvPr id="3" name="37 Grupo">
            <a:extLst>
              <a:ext uri="{FF2B5EF4-FFF2-40B4-BE49-F238E27FC236}">
                <a16:creationId xmlns:a16="http://schemas.microsoft.com/office/drawing/2014/main" xmlns=""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xmlns=""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xmlns=""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xmlns=""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xmlns=""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xmlns=""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xmlns=""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xmlns=""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xmlns=""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xmlns=""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xmlns=""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xmlns="" id="{0D9A4328-EF0C-4F92-9F7C-B866FCCDB538}"/>
            </a:ext>
          </a:extLst>
        </xdr:cNvPr>
        <xdr:cNvGrpSpPr>
          <a:grpSpLocks/>
        </xdr:cNvGrpSpPr>
      </xdr:nvGrpSpPr>
      <xdr:grpSpPr bwMode="auto">
        <a:xfrm>
          <a:off x="361950" y="381000"/>
          <a:ext cx="10810875" cy="1304925"/>
          <a:chOff x="596900" y="2852737"/>
          <a:chExt cx="7950200" cy="1152527"/>
        </a:xfrm>
      </xdr:grpSpPr>
      <xdr:grpSp>
        <xdr:nvGrpSpPr>
          <xdr:cNvPr id="3" name="37 Grupo">
            <a:extLst>
              <a:ext uri="{FF2B5EF4-FFF2-40B4-BE49-F238E27FC236}">
                <a16:creationId xmlns:a16="http://schemas.microsoft.com/office/drawing/2014/main" xmlns="" id="{BA8D957A-4067-4A3B-9E90-5A14F0172CF8}"/>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xmlns="" id="{DD8ACA91-20C4-4AF4-A338-A3A7B7C7B734}"/>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xmlns="" id="{5037F7D2-57BC-4F4C-8E84-1D90F0E0C43E}"/>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xmlns="" id="{A5B6645B-3DF1-4F1F-9C24-40F21A142D0A}"/>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xmlns="" id="{B16160E4-4E73-4D3E-8C7E-A1AAB858D863}"/>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xmlns="" id="{88452F87-EFEE-4A74-81A6-AE76F2F3FB83}"/>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xmlns="" id="{E39639F5-84D9-40A7-9692-BC952F9B36A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xmlns="" id="{4410CDCA-02D8-4E4D-98EC-4530A5852128}"/>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xmlns="" id="{F5F30524-DEDA-4786-8E1F-9FCA64D82D01}"/>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xmlns="" id="{3AB18CA5-8946-4944-8DAB-01E4E847E874}"/>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xmlns="" id="{8D058A74-9C53-43B4-9248-0D717B70A6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57"/>
  <sheetViews>
    <sheetView showGridLines="0" topLeftCell="A45" zoomScale="85" zoomScaleNormal="85" workbookViewId="0">
      <selection activeCell="C53" sqref="C53:M53"/>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4" width="35.85546875" style="1" customWidth="1"/>
    <col min="15" max="16384" width="12.28515625" style="1"/>
  </cols>
  <sheetData>
    <row r="1" spans="2:13" ht="15.75" thickBot="1" x14ac:dyDescent="0.3"/>
    <row r="2" spans="2:13" x14ac:dyDescent="0.25">
      <c r="B2" s="98"/>
      <c r="C2" s="99"/>
      <c r="D2" s="99"/>
      <c r="E2" s="99"/>
      <c r="F2" s="99"/>
      <c r="G2" s="99"/>
      <c r="H2" s="99"/>
      <c r="I2" s="99"/>
      <c r="J2" s="99"/>
      <c r="K2" s="99"/>
      <c r="L2" s="99"/>
      <c r="M2" s="100"/>
    </row>
    <row r="3" spans="2:13" x14ac:dyDescent="0.25">
      <c r="B3" s="101"/>
      <c r="C3" s="102"/>
      <c r="D3" s="102"/>
      <c r="E3" s="102"/>
      <c r="F3" s="102"/>
      <c r="G3" s="102"/>
      <c r="H3" s="102"/>
      <c r="I3" s="102"/>
      <c r="J3" s="102"/>
      <c r="K3" s="102"/>
      <c r="L3" s="102"/>
      <c r="M3" s="103"/>
    </row>
    <row r="4" spans="2:13" x14ac:dyDescent="0.25">
      <c r="B4" s="101"/>
      <c r="C4" s="102"/>
      <c r="D4" s="102"/>
      <c r="E4" s="102"/>
      <c r="F4" s="102"/>
      <c r="G4" s="102"/>
      <c r="H4" s="102"/>
      <c r="I4" s="102"/>
      <c r="J4" s="102"/>
      <c r="K4" s="102"/>
      <c r="L4" s="102"/>
      <c r="M4" s="103"/>
    </row>
    <row r="5" spans="2:13" x14ac:dyDescent="0.25">
      <c r="B5" s="101"/>
      <c r="C5" s="102"/>
      <c r="D5" s="102"/>
      <c r="E5" s="102"/>
      <c r="F5" s="102"/>
      <c r="G5" s="102"/>
      <c r="H5" s="102"/>
      <c r="I5" s="102"/>
      <c r="J5" s="102"/>
      <c r="K5" s="102"/>
      <c r="L5" s="102"/>
      <c r="M5" s="103"/>
    </row>
    <row r="6" spans="2:13" x14ac:dyDescent="0.25">
      <c r="B6" s="101"/>
      <c r="C6" s="102"/>
      <c r="D6" s="102"/>
      <c r="E6" s="102"/>
      <c r="F6" s="102"/>
      <c r="G6" s="102"/>
      <c r="H6" s="102"/>
      <c r="I6" s="102"/>
      <c r="J6" s="102"/>
      <c r="K6" s="102"/>
      <c r="L6" s="102"/>
      <c r="M6" s="103"/>
    </row>
    <row r="7" spans="2:13" x14ac:dyDescent="0.25">
      <c r="B7" s="101"/>
      <c r="C7" s="102"/>
      <c r="D7" s="102"/>
      <c r="E7" s="102"/>
      <c r="F7" s="102"/>
      <c r="G7" s="102"/>
      <c r="H7" s="102"/>
      <c r="I7" s="102"/>
      <c r="J7" s="102"/>
      <c r="K7" s="102"/>
      <c r="L7" s="102"/>
      <c r="M7" s="103"/>
    </row>
    <row r="8" spans="2:13" x14ac:dyDescent="0.25">
      <c r="B8" s="101"/>
      <c r="C8" s="102"/>
      <c r="D8" s="102"/>
      <c r="E8" s="102"/>
      <c r="F8" s="102"/>
      <c r="G8" s="102"/>
      <c r="H8" s="102"/>
      <c r="I8" s="102"/>
      <c r="J8" s="102"/>
      <c r="K8" s="102"/>
      <c r="L8" s="102"/>
      <c r="M8" s="103"/>
    </row>
    <row r="9" spans="2:13" x14ac:dyDescent="0.25">
      <c r="B9" s="101"/>
      <c r="C9" s="102"/>
      <c r="D9" s="102"/>
      <c r="E9" s="102"/>
      <c r="F9" s="102"/>
      <c r="G9" s="102"/>
      <c r="H9" s="102"/>
      <c r="I9" s="102"/>
      <c r="J9" s="102"/>
      <c r="K9" s="102"/>
      <c r="L9" s="102"/>
      <c r="M9" s="103"/>
    </row>
    <row r="10" spans="2:13" ht="15.75" thickBot="1" x14ac:dyDescent="0.3">
      <c r="B10" s="104"/>
      <c r="C10" s="105"/>
      <c r="D10" s="105"/>
      <c r="E10" s="105"/>
      <c r="F10" s="105"/>
      <c r="G10" s="105"/>
      <c r="H10" s="105"/>
      <c r="I10" s="105"/>
      <c r="J10" s="105"/>
      <c r="K10" s="105"/>
      <c r="L10" s="105"/>
      <c r="M10" s="106"/>
    </row>
    <row r="11" spans="2:13" ht="12.75" customHeight="1" x14ac:dyDescent="0.25">
      <c r="B11" s="2"/>
      <c r="C11" s="3"/>
      <c r="D11" s="3"/>
      <c r="E11" s="3"/>
      <c r="F11" s="4"/>
      <c r="G11" s="3"/>
      <c r="H11" s="3"/>
      <c r="I11" s="3"/>
      <c r="J11" s="3"/>
      <c r="K11" s="3"/>
      <c r="L11" s="3"/>
      <c r="M11" s="5"/>
    </row>
    <row r="12" spans="2:13" ht="23.25" customHeight="1" x14ac:dyDescent="0.25">
      <c r="B12" s="107" t="s">
        <v>0</v>
      </c>
      <c r="C12" s="108"/>
      <c r="D12" s="108"/>
      <c r="E12" s="108"/>
      <c r="F12" s="108"/>
      <c r="G12" s="108"/>
      <c r="H12" s="108"/>
      <c r="I12" s="108"/>
      <c r="J12" s="108"/>
      <c r="K12" s="108"/>
      <c r="L12" s="108"/>
      <c r="M12" s="109"/>
    </row>
    <row r="13" spans="2:13" ht="15.75" customHeight="1" x14ac:dyDescent="0.25">
      <c r="B13" s="6"/>
      <c r="C13" s="7"/>
      <c r="D13" s="8"/>
      <c r="E13" s="8"/>
      <c r="F13" s="7"/>
      <c r="G13" s="7"/>
      <c r="H13" s="7"/>
      <c r="I13" s="8"/>
      <c r="J13" s="8"/>
      <c r="K13" s="7"/>
      <c r="L13" s="7"/>
      <c r="M13" s="9"/>
    </row>
    <row r="14" spans="2:13" ht="12.75" customHeight="1" x14ac:dyDescent="0.25">
      <c r="B14" s="110" t="s">
        <v>1</v>
      </c>
      <c r="C14" s="111"/>
      <c r="D14" s="10"/>
      <c r="E14" s="10"/>
      <c r="F14" s="112" t="s">
        <v>47</v>
      </c>
      <c r="G14" s="112"/>
      <c r="H14" s="112"/>
      <c r="I14" s="10"/>
      <c r="J14" s="10"/>
      <c r="K14" s="112" t="s">
        <v>2</v>
      </c>
      <c r="L14" s="112"/>
      <c r="M14" s="11"/>
    </row>
    <row r="15" spans="2:13" ht="12.75" customHeight="1" x14ac:dyDescent="0.25">
      <c r="B15" s="110"/>
      <c r="C15" s="111"/>
      <c r="D15" s="10"/>
      <c r="E15" s="10"/>
      <c r="F15" s="112"/>
      <c r="G15" s="112"/>
      <c r="H15" s="112"/>
      <c r="I15" s="10"/>
      <c r="J15" s="10"/>
      <c r="K15" s="112"/>
      <c r="L15" s="112"/>
      <c r="M15" s="11"/>
    </row>
    <row r="16" spans="2:13" ht="14.25" customHeight="1" x14ac:dyDescent="0.25">
      <c r="B16" s="12" t="s">
        <v>3</v>
      </c>
      <c r="C16" s="13"/>
      <c r="D16" s="14"/>
      <c r="E16" s="14"/>
      <c r="F16" s="28" t="s">
        <v>41</v>
      </c>
      <c r="G16" s="60"/>
      <c r="H16" s="60"/>
      <c r="I16" s="14"/>
      <c r="J16" s="10"/>
      <c r="K16" s="113" t="s">
        <v>90</v>
      </c>
      <c r="L16" s="114"/>
      <c r="M16" s="11"/>
    </row>
    <row r="17" spans="2:13" x14ac:dyDescent="0.25">
      <c r="B17" s="12" t="s">
        <v>4</v>
      </c>
      <c r="C17" s="13" t="s">
        <v>63</v>
      </c>
      <c r="D17" s="14"/>
      <c r="E17" s="14"/>
      <c r="F17" s="28" t="s">
        <v>42</v>
      </c>
      <c r="G17" s="60" t="s">
        <v>63</v>
      </c>
      <c r="H17" s="60"/>
      <c r="I17" s="14"/>
      <c r="J17" s="10"/>
      <c r="K17" s="115"/>
      <c r="L17" s="116"/>
      <c r="M17" s="11"/>
    </row>
    <row r="18" spans="2:13" x14ac:dyDescent="0.25">
      <c r="B18" s="12" t="s">
        <v>5</v>
      </c>
      <c r="C18" s="13"/>
      <c r="D18" s="14"/>
      <c r="E18" s="14"/>
      <c r="F18" s="28" t="s">
        <v>43</v>
      </c>
      <c r="G18" s="60"/>
      <c r="H18" s="60"/>
      <c r="I18" s="14"/>
      <c r="J18" s="10"/>
      <c r="K18" s="117"/>
      <c r="L18" s="118"/>
      <c r="M18" s="11"/>
    </row>
    <row r="19" spans="2:13" x14ac:dyDescent="0.25">
      <c r="B19" s="12" t="s">
        <v>40</v>
      </c>
      <c r="C19" s="13"/>
      <c r="D19" s="14"/>
      <c r="E19" s="14"/>
      <c r="F19" s="28" t="s">
        <v>39</v>
      </c>
      <c r="G19" s="60"/>
      <c r="H19" s="60"/>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119" t="s">
        <v>6</v>
      </c>
      <c r="C21" s="120"/>
      <c r="D21" s="120"/>
      <c r="E21" s="120"/>
      <c r="F21" s="120"/>
      <c r="G21" s="120"/>
      <c r="H21" s="120"/>
      <c r="I21" s="120"/>
      <c r="J21" s="120"/>
      <c r="K21" s="120"/>
      <c r="L21" s="120"/>
      <c r="M21" s="121"/>
    </row>
    <row r="22" spans="2:13" ht="14.25" customHeight="1" x14ac:dyDescent="0.25">
      <c r="B22" s="122"/>
      <c r="C22" s="123"/>
      <c r="D22" s="123"/>
      <c r="E22" s="123"/>
      <c r="F22" s="123"/>
      <c r="G22" s="123"/>
      <c r="H22" s="123"/>
      <c r="I22" s="123"/>
      <c r="J22" s="123"/>
      <c r="K22" s="123"/>
      <c r="L22" s="123"/>
      <c r="M22" s="124"/>
    </row>
    <row r="23" spans="2:13" ht="21" customHeight="1" x14ac:dyDescent="0.25">
      <c r="B23" s="61" t="s">
        <v>52</v>
      </c>
      <c r="C23" s="89" t="s">
        <v>7</v>
      </c>
      <c r="D23" s="90"/>
      <c r="E23" s="90"/>
      <c r="F23" s="91"/>
      <c r="G23" s="81" t="s">
        <v>64</v>
      </c>
      <c r="H23" s="66"/>
      <c r="I23" s="66"/>
      <c r="J23" s="66"/>
      <c r="K23" s="66"/>
      <c r="L23" s="66"/>
      <c r="M23" s="67"/>
    </row>
    <row r="24" spans="2:13" ht="20.100000000000001" customHeight="1" x14ac:dyDescent="0.25">
      <c r="B24" s="62"/>
      <c r="C24" s="89" t="s">
        <v>8</v>
      </c>
      <c r="D24" s="90"/>
      <c r="E24" s="90"/>
      <c r="F24" s="91"/>
      <c r="G24" s="125" t="s">
        <v>65</v>
      </c>
      <c r="H24" s="126"/>
      <c r="I24" s="126"/>
      <c r="J24" s="126"/>
      <c r="K24" s="126"/>
      <c r="L24" s="126"/>
      <c r="M24" s="127"/>
    </row>
    <row r="25" spans="2:13" ht="20.100000000000001" customHeight="1" x14ac:dyDescent="0.25">
      <c r="B25" s="62"/>
      <c r="C25" s="89" t="s">
        <v>9</v>
      </c>
      <c r="D25" s="90"/>
      <c r="E25" s="90"/>
      <c r="F25" s="91"/>
      <c r="G25" s="81" t="s">
        <v>66</v>
      </c>
      <c r="H25" s="66"/>
      <c r="I25" s="66"/>
      <c r="J25" s="66"/>
      <c r="K25" s="66"/>
      <c r="L25" s="66"/>
      <c r="M25" s="67"/>
    </row>
    <row r="26" spans="2:13" ht="20.100000000000001" customHeight="1" x14ac:dyDescent="0.25">
      <c r="B26" s="62"/>
      <c r="C26" s="89" t="s">
        <v>10</v>
      </c>
      <c r="D26" s="90"/>
      <c r="E26" s="90"/>
      <c r="F26" s="91"/>
      <c r="G26" s="81" t="s">
        <v>67</v>
      </c>
      <c r="H26" s="66"/>
      <c r="I26" s="66"/>
      <c r="J26" s="66"/>
      <c r="K26" s="66"/>
      <c r="L26" s="66"/>
      <c r="M26" s="67"/>
    </row>
    <row r="27" spans="2:13" ht="23.25" customHeight="1" x14ac:dyDescent="0.25">
      <c r="B27" s="61" t="s">
        <v>53</v>
      </c>
      <c r="C27" s="89" t="s">
        <v>11</v>
      </c>
      <c r="D27" s="90"/>
      <c r="E27" s="90"/>
      <c r="F27" s="91"/>
      <c r="G27" s="81" t="s">
        <v>68</v>
      </c>
      <c r="H27" s="66"/>
      <c r="I27" s="66"/>
      <c r="J27" s="66"/>
      <c r="K27" s="66"/>
      <c r="L27" s="66"/>
      <c r="M27" s="67"/>
    </row>
    <row r="28" spans="2:13" ht="23.25" customHeight="1" x14ac:dyDescent="0.25">
      <c r="B28" s="62"/>
      <c r="C28" s="89" t="s">
        <v>12</v>
      </c>
      <c r="D28" s="90"/>
      <c r="E28" s="90"/>
      <c r="F28" s="91"/>
      <c r="G28" s="81" t="s">
        <v>69</v>
      </c>
      <c r="H28" s="66"/>
      <c r="I28" s="66"/>
      <c r="J28" s="66"/>
      <c r="K28" s="66"/>
      <c r="L28" s="66"/>
      <c r="M28" s="67"/>
    </row>
    <row r="29" spans="2:13" ht="23.25" customHeight="1" x14ac:dyDescent="0.25">
      <c r="B29" s="62"/>
      <c r="C29" s="89" t="s">
        <v>13</v>
      </c>
      <c r="D29" s="90"/>
      <c r="E29" s="90"/>
      <c r="F29" s="91"/>
      <c r="G29" s="81" t="s">
        <v>70</v>
      </c>
      <c r="H29" s="66"/>
      <c r="I29" s="66"/>
      <c r="J29" s="66"/>
      <c r="K29" s="66"/>
      <c r="L29" s="66"/>
      <c r="M29" s="67"/>
    </row>
    <row r="30" spans="2:13" ht="23.25" customHeight="1" x14ac:dyDescent="0.25">
      <c r="B30" s="63"/>
      <c r="C30" s="89" t="s">
        <v>14</v>
      </c>
      <c r="D30" s="90"/>
      <c r="E30" s="90"/>
      <c r="F30" s="91"/>
      <c r="G30" s="81" t="s">
        <v>77</v>
      </c>
      <c r="H30" s="66"/>
      <c r="I30" s="66"/>
      <c r="J30" s="66"/>
      <c r="K30" s="66"/>
      <c r="L30" s="66"/>
      <c r="M30" s="67"/>
    </row>
    <row r="31" spans="2:13" ht="25.5" customHeight="1" x14ac:dyDescent="0.25">
      <c r="B31" s="82" t="s">
        <v>54</v>
      </c>
      <c r="C31" s="84" t="s">
        <v>15</v>
      </c>
      <c r="D31" s="84"/>
      <c r="E31" s="84"/>
      <c r="F31" s="84"/>
      <c r="G31" s="85" t="s">
        <v>71</v>
      </c>
      <c r="H31" s="86"/>
      <c r="I31" s="86"/>
      <c r="J31" s="86"/>
      <c r="K31" s="86"/>
      <c r="L31" s="86"/>
      <c r="M31" s="87"/>
    </row>
    <row r="32" spans="2:13" ht="21" customHeight="1" x14ac:dyDescent="0.25">
      <c r="B32" s="83"/>
      <c r="C32" s="84" t="s">
        <v>16</v>
      </c>
      <c r="D32" s="84"/>
      <c r="E32" s="84"/>
      <c r="F32" s="84"/>
      <c r="G32" s="85" t="s">
        <v>71</v>
      </c>
      <c r="H32" s="86"/>
      <c r="I32" s="86"/>
      <c r="J32" s="86"/>
      <c r="K32" s="86"/>
      <c r="L32" s="86"/>
      <c r="M32" s="87"/>
    </row>
    <row r="33" spans="2:14" ht="33" customHeight="1" x14ac:dyDescent="0.25">
      <c r="B33" s="83"/>
      <c r="C33" s="88" t="s">
        <v>17</v>
      </c>
      <c r="D33" s="88"/>
      <c r="E33" s="88"/>
      <c r="F33" s="88"/>
      <c r="G33" s="85" t="s">
        <v>71</v>
      </c>
      <c r="H33" s="86"/>
      <c r="I33" s="86"/>
      <c r="J33" s="86"/>
      <c r="K33" s="86"/>
      <c r="L33" s="86"/>
      <c r="M33" s="87"/>
    </row>
    <row r="34" spans="2:14" ht="28.5" customHeight="1" x14ac:dyDescent="0.25">
      <c r="B34" s="19" t="s">
        <v>55</v>
      </c>
      <c r="C34" s="88" t="s">
        <v>7</v>
      </c>
      <c r="D34" s="88"/>
      <c r="E34" s="88"/>
      <c r="F34" s="88"/>
      <c r="G34" s="85" t="s">
        <v>71</v>
      </c>
      <c r="H34" s="86"/>
      <c r="I34" s="86"/>
      <c r="J34" s="86"/>
      <c r="K34" s="86"/>
      <c r="L34" s="86"/>
      <c r="M34" s="87"/>
    </row>
    <row r="35" spans="2:14" s="20" customFormat="1" ht="28.5" customHeight="1" x14ac:dyDescent="0.25">
      <c r="B35" s="92" t="s">
        <v>18</v>
      </c>
      <c r="C35" s="93"/>
      <c r="D35" s="93"/>
      <c r="E35" s="93"/>
      <c r="F35" s="93"/>
      <c r="G35" s="93"/>
      <c r="H35" s="93"/>
      <c r="I35" s="93"/>
      <c r="J35" s="93"/>
      <c r="K35" s="93"/>
      <c r="L35" s="93"/>
      <c r="M35" s="94"/>
    </row>
    <row r="36" spans="2:14" s="20" customFormat="1" ht="24.75" customHeight="1" x14ac:dyDescent="0.25">
      <c r="B36" s="21" t="s">
        <v>19</v>
      </c>
      <c r="C36" s="95" t="s">
        <v>20</v>
      </c>
      <c r="D36" s="95"/>
      <c r="E36" s="95"/>
      <c r="F36" s="95"/>
      <c r="G36" s="95"/>
      <c r="H36" s="95"/>
      <c r="I36" s="95"/>
      <c r="J36" s="95"/>
      <c r="K36" s="95"/>
      <c r="L36" s="95"/>
      <c r="M36" s="96"/>
    </row>
    <row r="37" spans="2:14" ht="29.25" customHeight="1" x14ac:dyDescent="0.25">
      <c r="B37" s="22" t="s">
        <v>61</v>
      </c>
      <c r="C37" s="97" t="s">
        <v>78</v>
      </c>
      <c r="D37" s="66"/>
      <c r="E37" s="66"/>
      <c r="F37" s="66"/>
      <c r="G37" s="66"/>
      <c r="H37" s="66"/>
      <c r="I37" s="66"/>
      <c r="J37" s="66"/>
      <c r="K37" s="66"/>
      <c r="L37" s="66"/>
      <c r="M37" s="67"/>
    </row>
    <row r="38" spans="2:14" ht="29.25" customHeight="1" x14ac:dyDescent="0.25">
      <c r="B38" s="23" t="s">
        <v>22</v>
      </c>
      <c r="C38" s="65" t="s">
        <v>79</v>
      </c>
      <c r="D38" s="66"/>
      <c r="E38" s="66"/>
      <c r="F38" s="66"/>
      <c r="G38" s="66"/>
      <c r="H38" s="66"/>
      <c r="I38" s="66"/>
      <c r="J38" s="66"/>
      <c r="K38" s="66"/>
      <c r="L38" s="66"/>
      <c r="M38" s="67"/>
    </row>
    <row r="39" spans="2:14" ht="29.25" customHeight="1" x14ac:dyDescent="0.25">
      <c r="B39" s="23" t="s">
        <v>60</v>
      </c>
      <c r="C39" s="65" t="s">
        <v>80</v>
      </c>
      <c r="D39" s="66"/>
      <c r="E39" s="66"/>
      <c r="F39" s="66"/>
      <c r="G39" s="66"/>
      <c r="H39" s="66"/>
      <c r="I39" s="66"/>
      <c r="J39" s="66"/>
      <c r="K39" s="66"/>
      <c r="L39" s="66"/>
      <c r="M39" s="67"/>
    </row>
    <row r="40" spans="2:14" ht="33" customHeight="1" x14ac:dyDescent="0.25">
      <c r="B40" s="24" t="s">
        <v>23</v>
      </c>
      <c r="C40" s="71" t="s">
        <v>81</v>
      </c>
      <c r="D40" s="66"/>
      <c r="E40" s="66"/>
      <c r="F40" s="66"/>
      <c r="G40" s="66"/>
      <c r="H40" s="66"/>
      <c r="I40" s="66"/>
      <c r="J40" s="66"/>
      <c r="K40" s="66"/>
      <c r="L40" s="66"/>
      <c r="M40" s="67"/>
    </row>
    <row r="41" spans="2:14" ht="38.25" customHeight="1" x14ac:dyDescent="0.25">
      <c r="B41" s="24" t="s">
        <v>24</v>
      </c>
      <c r="C41" s="71" t="s">
        <v>82</v>
      </c>
      <c r="D41" s="66"/>
      <c r="E41" s="66"/>
      <c r="F41" s="66"/>
      <c r="G41" s="66"/>
      <c r="H41" s="66"/>
      <c r="I41" s="66"/>
      <c r="J41" s="66"/>
      <c r="K41" s="66"/>
      <c r="L41" s="66"/>
      <c r="M41" s="67"/>
    </row>
    <row r="42" spans="2:14" ht="47.25" customHeight="1" x14ac:dyDescent="0.25">
      <c r="B42" s="24" t="s">
        <v>25</v>
      </c>
      <c r="C42" s="71" t="s">
        <v>94</v>
      </c>
      <c r="D42" s="66"/>
      <c r="E42" s="66"/>
      <c r="F42" s="66"/>
      <c r="G42" s="66"/>
      <c r="H42" s="66"/>
      <c r="I42" s="66"/>
      <c r="J42" s="66"/>
      <c r="K42" s="66"/>
      <c r="L42" s="66"/>
      <c r="M42" s="67"/>
      <c r="N42" s="50"/>
    </row>
    <row r="43" spans="2:14" ht="26.25" customHeight="1" x14ac:dyDescent="0.25">
      <c r="B43" s="25" t="s">
        <v>26</v>
      </c>
      <c r="C43" s="71" t="s">
        <v>72</v>
      </c>
      <c r="D43" s="66"/>
      <c r="E43" s="66"/>
      <c r="F43" s="66"/>
      <c r="G43" s="66"/>
      <c r="H43" s="66"/>
      <c r="I43" s="66"/>
      <c r="J43" s="66"/>
      <c r="K43" s="66"/>
      <c r="L43" s="66"/>
      <c r="M43" s="67"/>
    </row>
    <row r="44" spans="2:14" ht="26.25" customHeight="1" x14ac:dyDescent="0.25">
      <c r="B44" s="25" t="s">
        <v>27</v>
      </c>
      <c r="C44" s="71" t="s">
        <v>73</v>
      </c>
      <c r="D44" s="66"/>
      <c r="E44" s="66"/>
      <c r="F44" s="66"/>
      <c r="G44" s="66"/>
      <c r="H44" s="66"/>
      <c r="I44" s="66"/>
      <c r="J44" s="66"/>
      <c r="K44" s="66"/>
      <c r="L44" s="66"/>
      <c r="M44" s="67"/>
    </row>
    <row r="45" spans="2:14" ht="26.25" customHeight="1" x14ac:dyDescent="0.25">
      <c r="B45" s="80" t="s">
        <v>28</v>
      </c>
      <c r="C45" s="71" t="s">
        <v>83</v>
      </c>
      <c r="D45" s="66"/>
      <c r="E45" s="66"/>
      <c r="F45" s="66"/>
      <c r="G45" s="66"/>
      <c r="H45" s="66"/>
      <c r="I45" s="66"/>
      <c r="J45" s="66"/>
      <c r="K45" s="66"/>
      <c r="L45" s="66"/>
      <c r="M45" s="67"/>
    </row>
    <row r="46" spans="2:14" ht="23.25" customHeight="1" x14ac:dyDescent="0.25">
      <c r="B46" s="80"/>
      <c r="C46" s="71" t="s">
        <v>84</v>
      </c>
      <c r="D46" s="66"/>
      <c r="E46" s="66"/>
      <c r="F46" s="66"/>
      <c r="G46" s="66"/>
      <c r="H46" s="66"/>
      <c r="I46" s="66"/>
      <c r="J46" s="66"/>
      <c r="K46" s="66"/>
      <c r="L46" s="66"/>
      <c r="M46" s="67"/>
    </row>
    <row r="47" spans="2:14" ht="26.25" customHeight="1" x14ac:dyDescent="0.25">
      <c r="B47" s="25" t="s">
        <v>29</v>
      </c>
      <c r="C47" s="65" t="s">
        <v>74</v>
      </c>
      <c r="D47" s="66"/>
      <c r="E47" s="66"/>
      <c r="F47" s="66"/>
      <c r="G47" s="66"/>
      <c r="H47" s="66"/>
      <c r="I47" s="66"/>
      <c r="J47" s="66"/>
      <c r="K47" s="66"/>
      <c r="L47" s="66"/>
      <c r="M47" s="67"/>
    </row>
    <row r="48" spans="2:14" ht="33" customHeight="1" x14ac:dyDescent="0.25">
      <c r="B48" s="25" t="s">
        <v>30</v>
      </c>
      <c r="C48" s="65" t="s">
        <v>74</v>
      </c>
      <c r="D48" s="66"/>
      <c r="E48" s="66"/>
      <c r="F48" s="66"/>
      <c r="G48" s="66"/>
      <c r="H48" s="66"/>
      <c r="I48" s="66"/>
      <c r="J48" s="66"/>
      <c r="K48" s="66"/>
      <c r="L48" s="66"/>
      <c r="M48" s="67"/>
    </row>
    <row r="49" spans="2:14" ht="33" customHeight="1" x14ac:dyDescent="0.25">
      <c r="B49" s="25" t="s">
        <v>31</v>
      </c>
      <c r="C49" s="65" t="s">
        <v>85</v>
      </c>
      <c r="D49" s="66"/>
      <c r="E49" s="66"/>
      <c r="F49" s="66"/>
      <c r="G49" s="66"/>
      <c r="H49" s="66"/>
      <c r="I49" s="66"/>
      <c r="J49" s="66"/>
      <c r="K49" s="66"/>
      <c r="L49" s="66"/>
      <c r="M49" s="67"/>
    </row>
    <row r="50" spans="2:14" ht="27" customHeight="1" x14ac:dyDescent="0.25">
      <c r="B50" s="25" t="s">
        <v>32</v>
      </c>
      <c r="C50" s="68" t="s">
        <v>93</v>
      </c>
      <c r="D50" s="69"/>
      <c r="E50" s="69"/>
      <c r="F50" s="69"/>
      <c r="G50" s="69"/>
      <c r="H50" s="69"/>
      <c r="I50" s="69"/>
      <c r="J50" s="69"/>
      <c r="K50" s="69"/>
      <c r="L50" s="69"/>
      <c r="M50" s="70"/>
      <c r="N50" s="50"/>
    </row>
    <row r="51" spans="2:14" ht="42.75" customHeight="1" x14ac:dyDescent="0.25">
      <c r="B51" s="25" t="s">
        <v>51</v>
      </c>
      <c r="C51" s="71" t="s">
        <v>109</v>
      </c>
      <c r="D51" s="66"/>
      <c r="E51" s="66"/>
      <c r="F51" s="66"/>
      <c r="G51" s="66"/>
      <c r="H51" s="66"/>
      <c r="I51" s="66"/>
      <c r="J51" s="66"/>
      <c r="K51" s="66"/>
      <c r="L51" s="66"/>
      <c r="M51" s="67"/>
    </row>
    <row r="52" spans="2:14" ht="31.5" customHeight="1" x14ac:dyDescent="0.25">
      <c r="B52" s="25" t="s">
        <v>33</v>
      </c>
      <c r="C52" s="71" t="s">
        <v>75</v>
      </c>
      <c r="D52" s="66"/>
      <c r="E52" s="66"/>
      <c r="F52" s="66"/>
      <c r="G52" s="66"/>
      <c r="H52" s="66"/>
      <c r="I52" s="66"/>
      <c r="J52" s="66"/>
      <c r="K52" s="66"/>
      <c r="L52" s="66"/>
      <c r="M52" s="67"/>
    </row>
    <row r="53" spans="2:14" ht="27" customHeight="1" x14ac:dyDescent="0.25">
      <c r="B53" s="25" t="s">
        <v>34</v>
      </c>
      <c r="C53" s="71" t="s">
        <v>95</v>
      </c>
      <c r="D53" s="66"/>
      <c r="E53" s="66"/>
      <c r="F53" s="66"/>
      <c r="G53" s="66"/>
      <c r="H53" s="66"/>
      <c r="I53" s="66"/>
      <c r="J53" s="66"/>
      <c r="K53" s="66"/>
      <c r="L53" s="66"/>
      <c r="M53" s="67"/>
    </row>
    <row r="54" spans="2:14" ht="45.75" customHeight="1" x14ac:dyDescent="0.25">
      <c r="B54" s="26" t="s">
        <v>35</v>
      </c>
      <c r="C54" s="72" t="s">
        <v>86</v>
      </c>
      <c r="D54" s="66"/>
      <c r="E54" s="66"/>
      <c r="F54" s="66"/>
      <c r="G54" s="66"/>
      <c r="H54" s="66"/>
      <c r="I54" s="66"/>
      <c r="J54" s="66"/>
      <c r="K54" s="66"/>
      <c r="L54" s="66"/>
      <c r="M54" s="67"/>
    </row>
    <row r="55" spans="2:14" ht="48" customHeight="1" thickBot="1" x14ac:dyDescent="0.3">
      <c r="B55" s="27" t="s">
        <v>36</v>
      </c>
      <c r="C55" s="73" t="s">
        <v>76</v>
      </c>
      <c r="D55" s="74"/>
      <c r="E55" s="74"/>
      <c r="F55" s="74"/>
      <c r="G55" s="75"/>
      <c r="H55" s="76" t="s">
        <v>37</v>
      </c>
      <c r="I55" s="76"/>
      <c r="J55" s="76"/>
      <c r="K55" s="77"/>
      <c r="L55" s="78"/>
      <c r="M55" s="79"/>
    </row>
    <row r="56" spans="2:14" ht="9" customHeight="1" x14ac:dyDescent="0.25"/>
    <row r="57" spans="2:14" ht="15.75" x14ac:dyDescent="0.25">
      <c r="B57" s="64" t="s">
        <v>38</v>
      </c>
      <c r="C57" s="64"/>
      <c r="D57" s="64"/>
      <c r="E57" s="64"/>
      <c r="F57" s="64"/>
      <c r="G57" s="64"/>
      <c r="H57" s="64"/>
      <c r="I57" s="64"/>
      <c r="J57" s="64"/>
      <c r="K57" s="64"/>
      <c r="L57" s="64"/>
      <c r="M57" s="64"/>
    </row>
  </sheetData>
  <mergeCells count="63">
    <mergeCell ref="C39:M39"/>
    <mergeCell ref="G16:H16"/>
    <mergeCell ref="K16:L18"/>
    <mergeCell ref="G17:H17"/>
    <mergeCell ref="G18:H18"/>
    <mergeCell ref="B21:M22"/>
    <mergeCell ref="B23:B26"/>
    <mergeCell ref="C23:F23"/>
    <mergeCell ref="G23:M23"/>
    <mergeCell ref="C24:F24"/>
    <mergeCell ref="G24:M24"/>
    <mergeCell ref="C25:F25"/>
    <mergeCell ref="G25:M25"/>
    <mergeCell ref="C26:F26"/>
    <mergeCell ref="G26:M26"/>
    <mergeCell ref="C27:F27"/>
    <mergeCell ref="B2:M10"/>
    <mergeCell ref="B12:M12"/>
    <mergeCell ref="B14:C15"/>
    <mergeCell ref="F14:H15"/>
    <mergeCell ref="K14:L15"/>
    <mergeCell ref="G27:M27"/>
    <mergeCell ref="C28:F28"/>
    <mergeCell ref="G28:M28"/>
    <mergeCell ref="C29:F29"/>
    <mergeCell ref="G29:M29"/>
    <mergeCell ref="C42:M42"/>
    <mergeCell ref="C38:M38"/>
    <mergeCell ref="G30:M30"/>
    <mergeCell ref="B31:B33"/>
    <mergeCell ref="C31:F31"/>
    <mergeCell ref="G31:M31"/>
    <mergeCell ref="C32:F32"/>
    <mergeCell ref="G32:M32"/>
    <mergeCell ref="C33:F33"/>
    <mergeCell ref="G33:M33"/>
    <mergeCell ref="C30:F30"/>
    <mergeCell ref="C34:F34"/>
    <mergeCell ref="G34:M34"/>
    <mergeCell ref="B35:M35"/>
    <mergeCell ref="C36:M36"/>
    <mergeCell ref="C37:M37"/>
    <mergeCell ref="C43:M43"/>
    <mergeCell ref="C44:M44"/>
    <mergeCell ref="B45:B46"/>
    <mergeCell ref="C45:M45"/>
    <mergeCell ref="C46:M46"/>
    <mergeCell ref="G19:H19"/>
    <mergeCell ref="B27:B30"/>
    <mergeCell ref="B57:M57"/>
    <mergeCell ref="C47:M47"/>
    <mergeCell ref="C48:M48"/>
    <mergeCell ref="C49:M49"/>
    <mergeCell ref="C50:M50"/>
    <mergeCell ref="C51:M51"/>
    <mergeCell ref="C52:M52"/>
    <mergeCell ref="C53:M53"/>
    <mergeCell ref="C54:M54"/>
    <mergeCell ref="C55:G55"/>
    <mergeCell ref="H55:J55"/>
    <mergeCell ref="K55:M55"/>
    <mergeCell ref="C40:M40"/>
    <mergeCell ref="C41:M41"/>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O47"/>
  <sheetViews>
    <sheetView showGridLines="0" topLeftCell="A13" zoomScaleNormal="100" workbookViewId="0">
      <selection activeCell="C13" sqref="C13"/>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0" width="28" customWidth="1"/>
    <col min="11"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33" t="s">
        <v>56</v>
      </c>
      <c r="N6" s="133"/>
      <c r="O6" s="133"/>
    </row>
    <row r="7" spans="2:15" x14ac:dyDescent="0.25">
      <c r="B7" s="10"/>
      <c r="C7" s="10"/>
      <c r="D7" s="10"/>
      <c r="E7" s="29"/>
      <c r="F7" s="29"/>
      <c r="G7" s="29"/>
      <c r="H7" s="29"/>
      <c r="I7" s="29"/>
      <c r="J7" s="29"/>
      <c r="K7" s="1"/>
      <c r="M7" s="40" t="s">
        <v>87</v>
      </c>
      <c r="N7" s="45" t="s">
        <v>57</v>
      </c>
      <c r="O7" s="46">
        <v>0.9</v>
      </c>
    </row>
    <row r="8" spans="2:15" x14ac:dyDescent="0.25">
      <c r="B8" s="29"/>
      <c r="C8" s="29"/>
      <c r="D8" s="29"/>
      <c r="E8" s="29"/>
      <c r="F8" s="29"/>
      <c r="G8" s="29"/>
      <c r="H8" s="29"/>
      <c r="I8" s="29"/>
      <c r="J8" s="29"/>
      <c r="K8" s="1"/>
      <c r="M8" s="39" t="s">
        <v>88</v>
      </c>
      <c r="N8" s="45" t="s">
        <v>58</v>
      </c>
      <c r="O8" s="20" t="s">
        <v>97</v>
      </c>
    </row>
    <row r="9" spans="2:15" ht="18.75" customHeight="1" x14ac:dyDescent="0.25">
      <c r="B9" s="29"/>
      <c r="C9" s="29"/>
      <c r="D9" s="29"/>
      <c r="E9" s="29"/>
      <c r="F9" s="29"/>
      <c r="G9" s="29"/>
      <c r="H9" s="29"/>
      <c r="I9" s="29"/>
      <c r="J9" s="29"/>
      <c r="K9" s="1"/>
      <c r="L9" s="30"/>
      <c r="M9" s="41" t="s">
        <v>89</v>
      </c>
      <c r="N9" s="45" t="s">
        <v>59</v>
      </c>
      <c r="O9" s="46">
        <v>0.66</v>
      </c>
    </row>
    <row r="10" spans="2:15" ht="24" customHeight="1" x14ac:dyDescent="0.25">
      <c r="B10" s="129" t="s">
        <v>21</v>
      </c>
      <c r="C10" s="129"/>
      <c r="D10" s="129"/>
      <c r="E10" s="130" t="str">
        <f>'Ficha Técnica Formulación'!C37</f>
        <v>Cobertura del programa de mínimo vital</v>
      </c>
      <c r="F10" s="131"/>
      <c r="G10" s="131"/>
      <c r="H10" s="131"/>
      <c r="I10" s="131"/>
      <c r="J10" s="131"/>
      <c r="K10" s="132"/>
      <c r="L10" s="31"/>
    </row>
    <row r="11" spans="2:15" ht="10.5" customHeight="1" x14ac:dyDescent="0.25">
      <c r="L11" s="30"/>
    </row>
    <row r="12" spans="2:15" ht="88.5" customHeight="1" x14ac:dyDescent="0.25">
      <c r="B12" s="43" t="s">
        <v>44</v>
      </c>
      <c r="C12" s="43" t="s">
        <v>62</v>
      </c>
      <c r="D12" s="43" t="s">
        <v>48</v>
      </c>
      <c r="E12" s="44" t="s">
        <v>83</v>
      </c>
      <c r="F12" s="44" t="s">
        <v>84</v>
      </c>
      <c r="G12" s="44" t="s">
        <v>49</v>
      </c>
      <c r="H12" s="128" t="s">
        <v>46</v>
      </c>
      <c r="I12" s="128"/>
      <c r="J12" s="44" t="s">
        <v>45</v>
      </c>
      <c r="K12" s="44" t="s">
        <v>50</v>
      </c>
      <c r="L12" s="30"/>
    </row>
    <row r="13" spans="2:15" ht="126.75" customHeight="1" x14ac:dyDescent="0.25">
      <c r="B13" s="47">
        <v>2018</v>
      </c>
      <c r="C13" s="51" t="s">
        <v>91</v>
      </c>
      <c r="D13" s="48">
        <v>0.95</v>
      </c>
      <c r="E13" s="49">
        <v>215806</v>
      </c>
      <c r="F13" s="49">
        <v>234073</v>
      </c>
      <c r="G13" s="53">
        <f>IF(E13="","",E13/F13)</f>
        <v>0.92196024317200187</v>
      </c>
      <c r="H13" s="55">
        <f>IF(G13="","",G13/D13)</f>
        <v>0.97048446649684417</v>
      </c>
      <c r="I13" s="42" t="str">
        <f>IF(H13&lt;$O$9,"Critico",IF(H13&lt;$O$7,"Medio",IF(H13="","","Satisfactorio")))</f>
        <v>Satisfactorio</v>
      </c>
      <c r="J13" s="54" t="s">
        <v>96</v>
      </c>
      <c r="K13" s="42"/>
      <c r="L13" s="30"/>
    </row>
    <row r="14" spans="2:15" ht="120.75" customHeight="1" x14ac:dyDescent="0.25">
      <c r="B14" s="47">
        <v>2018</v>
      </c>
      <c r="C14" s="37" t="s">
        <v>92</v>
      </c>
      <c r="D14" s="48">
        <v>0.95</v>
      </c>
      <c r="E14" s="49">
        <v>217018</v>
      </c>
      <c r="F14" s="49">
        <v>234073</v>
      </c>
      <c r="G14" s="35">
        <f>IF(E14="","",E14/F14)</f>
        <v>0.92713811503248988</v>
      </c>
      <c r="H14" s="38">
        <f t="shared" ref="H14" si="0">IF(G14="","",G14/D14)</f>
        <v>0.97593485792893675</v>
      </c>
      <c r="I14" s="42" t="str">
        <f t="shared" ref="I14:I24" si="1">IF(H14&lt;$O$9,"Critico",IF(H14&lt;$O$7,"Medio",IF(H14="","","Satisfactorio")))</f>
        <v>Satisfactorio</v>
      </c>
      <c r="J14" s="54" t="s">
        <v>96</v>
      </c>
      <c r="K14" s="52"/>
      <c r="L14" s="30"/>
    </row>
    <row r="15" spans="2:15" ht="139.5" customHeight="1" x14ac:dyDescent="0.25">
      <c r="B15" s="47">
        <v>2018</v>
      </c>
      <c r="C15" s="37" t="s">
        <v>98</v>
      </c>
      <c r="D15" s="48">
        <v>0.95</v>
      </c>
      <c r="E15" s="49">
        <v>218096</v>
      </c>
      <c r="F15" s="49">
        <v>234073</v>
      </c>
      <c r="G15" s="35">
        <f>IF(E15="","",E15/F15)</f>
        <v>0.93174351591170279</v>
      </c>
      <c r="H15" s="38">
        <f>IF(G15="","",G15/D15)</f>
        <v>0.98078264832810824</v>
      </c>
      <c r="I15" s="42" t="str">
        <f t="shared" si="1"/>
        <v>Satisfactorio</v>
      </c>
      <c r="J15" s="54" t="s">
        <v>100</v>
      </c>
      <c r="K15" s="52"/>
      <c r="L15" s="30"/>
    </row>
    <row r="16" spans="2:15" ht="139.5" customHeight="1" x14ac:dyDescent="0.25">
      <c r="B16" s="47">
        <v>2018</v>
      </c>
      <c r="C16" s="57" t="s">
        <v>99</v>
      </c>
      <c r="D16" s="48">
        <v>0.95</v>
      </c>
      <c r="E16" s="49">
        <v>219620</v>
      </c>
      <c r="F16" s="49">
        <v>234073</v>
      </c>
      <c r="G16" s="35">
        <f>IF(E16="","",E16/F16)</f>
        <v>0.9382543052808312</v>
      </c>
      <c r="H16" s="38">
        <f t="shared" ref="H16:H24" si="2">IF(G16="","",G16/D16)</f>
        <v>0.98763611082192759</v>
      </c>
      <c r="I16" s="42" t="str">
        <f t="shared" si="1"/>
        <v>Satisfactorio</v>
      </c>
      <c r="J16" s="54" t="s">
        <v>102</v>
      </c>
      <c r="K16" s="58" t="s">
        <v>101</v>
      </c>
      <c r="L16" s="30"/>
    </row>
    <row r="17" spans="2:12" x14ac:dyDescent="0.25">
      <c r="B17" s="37"/>
      <c r="C17" s="37"/>
      <c r="D17" s="35"/>
      <c r="E17" s="36"/>
      <c r="F17" s="36"/>
      <c r="G17" s="35" t="str">
        <f t="shared" ref="G17:G24" si="3">IF(E17="","",E141/F17)</f>
        <v/>
      </c>
      <c r="H17" s="38" t="str">
        <f t="shared" si="2"/>
        <v/>
      </c>
      <c r="I17" s="42" t="str">
        <f t="shared" si="1"/>
        <v/>
      </c>
      <c r="J17" s="37"/>
      <c r="K17" s="37"/>
      <c r="L17" s="30"/>
    </row>
    <row r="18" spans="2:12" x14ac:dyDescent="0.25">
      <c r="B18" s="37"/>
      <c r="C18" s="37"/>
      <c r="D18" s="35"/>
      <c r="E18" s="36"/>
      <c r="F18" s="36"/>
      <c r="G18" s="35" t="str">
        <f t="shared" si="3"/>
        <v/>
      </c>
      <c r="H18" s="38" t="str">
        <f t="shared" si="2"/>
        <v/>
      </c>
      <c r="I18" s="42" t="str">
        <f t="shared" si="1"/>
        <v/>
      </c>
      <c r="J18" s="37"/>
      <c r="K18" s="37"/>
      <c r="L18" s="30"/>
    </row>
    <row r="19" spans="2:12" x14ac:dyDescent="0.25">
      <c r="B19" s="37"/>
      <c r="C19" s="37"/>
      <c r="D19" s="35"/>
      <c r="E19" s="36"/>
      <c r="F19" s="36"/>
      <c r="G19" s="35" t="str">
        <f t="shared" si="3"/>
        <v/>
      </c>
      <c r="H19" s="38" t="str">
        <f t="shared" si="2"/>
        <v/>
      </c>
      <c r="I19" s="42" t="str">
        <f>IF(H19&lt;$O$9,"Critico",IF(H19&lt;$O$7,"Medio",IF(H19="","","Satisfactorio")))</f>
        <v/>
      </c>
      <c r="J19" s="37"/>
      <c r="K19" s="37"/>
      <c r="L19" s="30"/>
    </row>
    <row r="20" spans="2:12" x14ac:dyDescent="0.25">
      <c r="B20" s="37"/>
      <c r="C20" s="37"/>
      <c r="D20" s="35"/>
      <c r="E20" s="36"/>
      <c r="F20" s="36"/>
      <c r="G20" s="35" t="str">
        <f t="shared" si="3"/>
        <v/>
      </c>
      <c r="H20" s="38" t="str">
        <f t="shared" si="2"/>
        <v/>
      </c>
      <c r="I20" s="42" t="str">
        <f t="shared" si="1"/>
        <v/>
      </c>
      <c r="J20" s="37"/>
      <c r="K20" s="37"/>
      <c r="L20" s="30"/>
    </row>
    <row r="21" spans="2:12" x14ac:dyDescent="0.25">
      <c r="B21" s="37"/>
      <c r="C21" s="37"/>
      <c r="D21" s="35"/>
      <c r="E21" s="36"/>
      <c r="F21" s="36"/>
      <c r="G21" s="35" t="str">
        <f t="shared" si="3"/>
        <v/>
      </c>
      <c r="H21" s="38" t="str">
        <f t="shared" si="2"/>
        <v/>
      </c>
      <c r="I21" s="42" t="str">
        <f t="shared" si="1"/>
        <v/>
      </c>
      <c r="J21" s="37"/>
      <c r="K21" s="37"/>
      <c r="L21" s="30"/>
    </row>
    <row r="22" spans="2:12" x14ac:dyDescent="0.25">
      <c r="B22" s="37"/>
      <c r="C22" s="37"/>
      <c r="D22" s="35"/>
      <c r="E22" s="36"/>
      <c r="F22" s="36"/>
      <c r="G22" s="35" t="str">
        <f t="shared" si="3"/>
        <v/>
      </c>
      <c r="H22" s="38" t="str">
        <f t="shared" si="2"/>
        <v/>
      </c>
      <c r="I22" s="42" t="str">
        <f t="shared" si="1"/>
        <v/>
      </c>
      <c r="J22" s="37"/>
      <c r="K22" s="37"/>
      <c r="L22" s="30"/>
    </row>
    <row r="23" spans="2:12" x14ac:dyDescent="0.25">
      <c r="B23" s="37"/>
      <c r="C23" s="37"/>
      <c r="D23" s="35"/>
      <c r="E23" s="36"/>
      <c r="F23" s="36"/>
      <c r="G23" s="35" t="str">
        <f t="shared" si="3"/>
        <v/>
      </c>
      <c r="H23" s="38" t="str">
        <f t="shared" si="2"/>
        <v/>
      </c>
      <c r="I23" s="42" t="str">
        <f t="shared" si="1"/>
        <v/>
      </c>
      <c r="J23" s="37"/>
      <c r="K23" s="37"/>
      <c r="L23" s="30"/>
    </row>
    <row r="24" spans="2:12" x14ac:dyDescent="0.25">
      <c r="B24" s="37"/>
      <c r="C24" s="37"/>
      <c r="D24" s="35"/>
      <c r="E24" s="36"/>
      <c r="F24" s="36"/>
      <c r="G24" s="35" t="str">
        <f t="shared" si="3"/>
        <v/>
      </c>
      <c r="H24" s="38" t="str">
        <f t="shared" si="2"/>
        <v/>
      </c>
      <c r="I24" s="42" t="str">
        <f t="shared" si="1"/>
        <v/>
      </c>
      <c r="J24" s="37"/>
      <c r="K24" s="37"/>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4">
    <mergeCell ref="H12:I12"/>
    <mergeCell ref="B10:D10"/>
    <mergeCell ref="E10:K10"/>
    <mergeCell ref="M6:O6"/>
  </mergeCells>
  <conditionalFormatting sqref="H13:H24">
    <cfRule type="cellIs" dxfId="73" priority="73" stopIfTrue="1" operator="between">
      <formula>0.66</formula>
      <formula>0.79</formula>
    </cfRule>
    <cfRule type="cellIs" dxfId="72" priority="74" stopIfTrue="1" operator="lessThan">
      <formula>0.66</formula>
    </cfRule>
    <cfRule type="cellIs" dxfId="71" priority="75" stopIfTrue="1" operator="between">
      <formula>0.8</formula>
      <formula>1</formula>
    </cfRule>
  </conditionalFormatting>
  <conditionalFormatting sqref="H13:H24">
    <cfRule type="expression" dxfId="70" priority="72">
      <formula>ISERROR(H13)</formula>
    </cfRule>
  </conditionalFormatting>
  <conditionalFormatting sqref="H13:H24">
    <cfRule type="cellIs" dxfId="69" priority="69" stopIfTrue="1" operator="between">
      <formula>0.66</formula>
      <formula>0.79</formula>
    </cfRule>
    <cfRule type="cellIs" dxfId="68" priority="70" stopIfTrue="1" operator="lessThan">
      <formula>0.66</formula>
    </cfRule>
    <cfRule type="cellIs" dxfId="67" priority="71" stopIfTrue="1" operator="greaterThanOrEqual">
      <formula>0.8</formula>
    </cfRule>
  </conditionalFormatting>
  <conditionalFormatting sqref="I13:I24">
    <cfRule type="containsText" dxfId="66" priority="28" operator="containsText" text="Critico">
      <formula>NOT(ISERROR(SEARCH("Critico",I13)))</formula>
    </cfRule>
    <cfRule type="containsText" dxfId="65" priority="29" operator="containsText" text="Satisfactorio">
      <formula>NOT(ISERROR(SEARCH("Satisfactorio",I13)))</formula>
    </cfRule>
    <cfRule type="containsText" dxfId="64" priority="30" operator="containsText" text="Medio">
      <formula>NOT(ISERROR(SEARCH("Medio",I13)))</formula>
    </cfRule>
  </conditionalFormatting>
  <conditionalFormatting sqref="J17:K24 K13:K16">
    <cfRule type="containsText" dxfId="63" priority="16" operator="containsText" text="Critico">
      <formula>NOT(ISERROR(SEARCH("Critico",J13)))</formula>
    </cfRule>
    <cfRule type="containsText" dxfId="62" priority="17" operator="containsText" text="Satisfactorio">
      <formula>NOT(ISERROR(SEARCH("Satisfactorio",J13)))</formula>
    </cfRule>
    <cfRule type="containsText" dxfId="61" priority="18" operator="containsText" text="Medio">
      <formula>NOT(ISERROR(SEARCH("Medio",J13)))</formula>
    </cfRule>
  </conditionalFormatting>
  <conditionalFormatting sqref="B17:D23 D17:D24 C14:C16">
    <cfRule type="containsText" dxfId="60" priority="25" operator="containsText" text="Critico">
      <formula>NOT(ISERROR(SEARCH("Critico",B14)))</formula>
    </cfRule>
    <cfRule type="containsText" dxfId="59" priority="26" operator="containsText" text="Satisfactorio">
      <formula>NOT(ISERROR(SEARCH("Satisfactorio",B14)))</formula>
    </cfRule>
    <cfRule type="containsText" dxfId="58" priority="27" operator="containsText" text="Medio">
      <formula>NOT(ISERROR(SEARCH("Medio",B14)))</formula>
    </cfRule>
  </conditionalFormatting>
  <conditionalFormatting sqref="B24:C24">
    <cfRule type="containsText" dxfId="57" priority="22" operator="containsText" text="Critico">
      <formula>NOT(ISERROR(SEARCH("Critico",B24)))</formula>
    </cfRule>
    <cfRule type="containsText" dxfId="56" priority="23" operator="containsText" text="Satisfactorio">
      <formula>NOT(ISERROR(SEARCH("Satisfactorio",B24)))</formula>
    </cfRule>
    <cfRule type="containsText" dxfId="55" priority="24" operator="containsText" text="Medio">
      <formula>NOT(ISERROR(SEARCH("Medio",B24)))</formula>
    </cfRule>
  </conditionalFormatting>
  <conditionalFormatting sqref="G14:G24">
    <cfRule type="containsText" dxfId="54" priority="19" operator="containsText" text="Critico">
      <formula>NOT(ISERROR(SEARCH("Critico",G14)))</formula>
    </cfRule>
    <cfRule type="containsText" dxfId="53" priority="20" operator="containsText" text="Satisfactorio">
      <formula>NOT(ISERROR(SEARCH("Satisfactorio",G14)))</formula>
    </cfRule>
    <cfRule type="containsText" dxfId="52" priority="21" operator="containsText" text="Medio">
      <formula>NOT(ISERROR(SEARCH("Medio",G14)))</formula>
    </cfRule>
  </conditionalFormatting>
  <conditionalFormatting sqref="G13">
    <cfRule type="containsText" dxfId="51" priority="13" operator="containsText" text="Critico">
      <formula>NOT(ISERROR(SEARCH(("Critico"),(G13))))</formula>
    </cfRule>
  </conditionalFormatting>
  <conditionalFormatting sqref="G13">
    <cfRule type="containsText" dxfId="50" priority="14" operator="containsText" text="Satisfactorio">
      <formula>NOT(ISERROR(SEARCH(("Satisfactorio"),(G13))))</formula>
    </cfRule>
  </conditionalFormatting>
  <conditionalFormatting sqref="G13">
    <cfRule type="containsText" dxfId="49" priority="15" operator="containsText" text="Medio">
      <formula>NOT(ISERROR(SEARCH(("Medio"),(G13))))</formula>
    </cfRule>
  </conditionalFormatting>
  <conditionalFormatting sqref="B13:D13 B14:B16 D14:D16">
    <cfRule type="containsText" dxfId="48" priority="7" operator="containsText" text="Critico">
      <formula>NOT(ISERROR(SEARCH(("Critico"),(B13))))</formula>
    </cfRule>
  </conditionalFormatting>
  <conditionalFormatting sqref="B13:D13 B14:B16 D14:D16">
    <cfRule type="containsText" dxfId="47" priority="8" operator="containsText" text="Satisfactorio">
      <formula>NOT(ISERROR(SEARCH(("Satisfactorio"),(B13))))</formula>
    </cfRule>
  </conditionalFormatting>
  <conditionalFormatting sqref="B13:D13 B14:B16 D14:D16">
    <cfRule type="containsText" dxfId="46" priority="9" operator="containsText" text="Medio">
      <formula>NOT(ISERROR(SEARCH(("Medio"),(B13))))</formula>
    </cfRule>
  </conditionalFormatting>
  <conditionalFormatting sqref="J13:J15">
    <cfRule type="containsText" dxfId="45" priority="4" operator="containsText" text="Critico">
      <formula>NOT(ISERROR(SEARCH("Critico",J13)))</formula>
    </cfRule>
    <cfRule type="containsText" dxfId="44" priority="5" operator="containsText" text="Satisfactorio">
      <formula>NOT(ISERROR(SEARCH("Satisfactorio",J13)))</formula>
    </cfRule>
    <cfRule type="containsText" dxfId="43" priority="6" operator="containsText" text="Medio">
      <formula>NOT(ISERROR(SEARCH("Medio",J13)))</formula>
    </cfRule>
  </conditionalFormatting>
  <conditionalFormatting sqref="J16">
    <cfRule type="containsText" dxfId="42" priority="1" operator="containsText" text="Critico">
      <formula>NOT(ISERROR(SEARCH("Critico",J16)))</formula>
    </cfRule>
    <cfRule type="containsText" dxfId="41" priority="2" operator="containsText" text="Satisfactorio">
      <formula>NOT(ISERROR(SEARCH("Satisfactorio",J16)))</formula>
    </cfRule>
    <cfRule type="containsText" dxfId="40" priority="3" operator="containsText" text="Medio">
      <formula>NOT(ISERROR(SEARCH("Medio",J16)))</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47"/>
  <sheetViews>
    <sheetView showGridLines="0" tabSelected="1" topLeftCell="A13" zoomScaleNormal="100" workbookViewId="0">
      <selection activeCell="M13" sqref="M13"/>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0" width="28" customWidth="1"/>
    <col min="11"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33" t="s">
        <v>56</v>
      </c>
      <c r="N6" s="133"/>
      <c r="O6" s="133"/>
    </row>
    <row r="7" spans="2:15" x14ac:dyDescent="0.25">
      <c r="B7" s="10"/>
      <c r="C7" s="10"/>
      <c r="D7" s="10"/>
      <c r="E7" s="29"/>
      <c r="F7" s="29"/>
      <c r="G7" s="29"/>
      <c r="H7" s="29"/>
      <c r="I7" s="29"/>
      <c r="J7" s="29"/>
      <c r="K7" s="1"/>
      <c r="M7" s="40" t="s">
        <v>87</v>
      </c>
      <c r="N7" s="45" t="s">
        <v>57</v>
      </c>
      <c r="O7" s="46">
        <v>0.9</v>
      </c>
    </row>
    <row r="8" spans="2:15" x14ac:dyDescent="0.25">
      <c r="B8" s="29"/>
      <c r="C8" s="29"/>
      <c r="D8" s="29"/>
      <c r="E8" s="29"/>
      <c r="F8" s="29"/>
      <c r="G8" s="29"/>
      <c r="H8" s="29"/>
      <c r="I8" s="29"/>
      <c r="J8" s="29"/>
      <c r="K8" s="1"/>
      <c r="M8" s="39" t="s">
        <v>88</v>
      </c>
      <c r="N8" s="45" t="s">
        <v>58</v>
      </c>
      <c r="O8" s="20" t="s">
        <v>97</v>
      </c>
    </row>
    <row r="9" spans="2:15" ht="18.75" customHeight="1" x14ac:dyDescent="0.25">
      <c r="B9" s="29"/>
      <c r="C9" s="29"/>
      <c r="D9" s="29"/>
      <c r="E9" s="29"/>
      <c r="F9" s="29"/>
      <c r="G9" s="29"/>
      <c r="H9" s="29"/>
      <c r="I9" s="29"/>
      <c r="J9" s="29"/>
      <c r="K9" s="1"/>
      <c r="L9" s="30"/>
      <c r="M9" s="41" t="s">
        <v>89</v>
      </c>
      <c r="N9" s="45" t="s">
        <v>59</v>
      </c>
      <c r="O9" s="46">
        <v>0.66</v>
      </c>
    </row>
    <row r="10" spans="2:15" ht="24" customHeight="1" x14ac:dyDescent="0.25">
      <c r="B10" s="129" t="s">
        <v>21</v>
      </c>
      <c r="C10" s="129"/>
      <c r="D10" s="129"/>
      <c r="E10" s="130" t="str">
        <f>'Ficha Técnica Formulación'!C37</f>
        <v>Cobertura del programa de mínimo vital</v>
      </c>
      <c r="F10" s="131"/>
      <c r="G10" s="131"/>
      <c r="H10" s="131"/>
      <c r="I10" s="131"/>
      <c r="J10" s="131"/>
      <c r="K10" s="132"/>
      <c r="L10" s="31"/>
    </row>
    <row r="11" spans="2:15" ht="10.5" customHeight="1" x14ac:dyDescent="0.25">
      <c r="L11" s="30"/>
    </row>
    <row r="12" spans="2:15" ht="88.5" customHeight="1" x14ac:dyDescent="0.25">
      <c r="B12" s="43" t="s">
        <v>44</v>
      </c>
      <c r="C12" s="43" t="s">
        <v>62</v>
      </c>
      <c r="D12" s="43" t="s">
        <v>48</v>
      </c>
      <c r="E12" s="56" t="s">
        <v>83</v>
      </c>
      <c r="F12" s="56" t="s">
        <v>84</v>
      </c>
      <c r="G12" s="56" t="s">
        <v>49</v>
      </c>
      <c r="H12" s="128" t="s">
        <v>46</v>
      </c>
      <c r="I12" s="128"/>
      <c r="J12" s="56" t="s">
        <v>45</v>
      </c>
      <c r="K12" s="56" t="s">
        <v>50</v>
      </c>
      <c r="L12" s="30"/>
    </row>
    <row r="13" spans="2:15" ht="157.5" customHeight="1" x14ac:dyDescent="0.25">
      <c r="B13" s="47">
        <v>2019</v>
      </c>
      <c r="C13" s="51" t="s">
        <v>106</v>
      </c>
      <c r="D13" s="48">
        <v>0.95</v>
      </c>
      <c r="E13" s="49">
        <f>221143 -15142</f>
        <v>206001</v>
      </c>
      <c r="F13" s="49">
        <v>219098</v>
      </c>
      <c r="G13" s="53">
        <f>IF(E13="","",E13/F13)</f>
        <v>0.9402230965138888</v>
      </c>
      <c r="H13" s="55">
        <f>IF(G13="","",G13/D13)</f>
        <v>0.9897085226461988</v>
      </c>
      <c r="I13" s="42" t="str">
        <f>IF(H13&lt;$O$9,"Critico",IF(H13&lt;$O$7,"Medio",IF(H13="","","Satisfactorio")))</f>
        <v>Satisfactorio</v>
      </c>
      <c r="J13" s="59" t="s">
        <v>103</v>
      </c>
      <c r="K13" s="59" t="s">
        <v>105</v>
      </c>
      <c r="L13" s="30"/>
    </row>
    <row r="14" spans="2:15" ht="139.5" customHeight="1" x14ac:dyDescent="0.25">
      <c r="B14" s="47">
        <v>2019</v>
      </c>
      <c r="C14" s="37" t="s">
        <v>107</v>
      </c>
      <c r="D14" s="48">
        <v>0.95</v>
      </c>
      <c r="E14" s="49">
        <v>221299</v>
      </c>
      <c r="F14" s="49">
        <v>219974</v>
      </c>
      <c r="G14" s="35">
        <f>IF(E14="","",E14/F14)</f>
        <v>1.0060234391337157</v>
      </c>
      <c r="H14" s="38">
        <f t="shared" ref="H14" si="0">IF(G14="","",G14/D14)</f>
        <v>1.0589720411933849</v>
      </c>
      <c r="I14" s="42" t="str">
        <f t="shared" ref="I14:I24" si="1">IF(H14&lt;$O$9,"Critico",IF(H14&lt;$O$7,"Medio",IF(H14="","","Satisfactorio")))</f>
        <v>Satisfactorio</v>
      </c>
      <c r="J14" s="54" t="s">
        <v>104</v>
      </c>
      <c r="K14" s="52"/>
      <c r="L14" s="30"/>
    </row>
    <row r="15" spans="2:15" ht="139.5" customHeight="1" x14ac:dyDescent="0.25">
      <c r="B15" s="47">
        <v>2019</v>
      </c>
      <c r="C15" s="57" t="s">
        <v>108</v>
      </c>
      <c r="D15" s="48">
        <v>0.95</v>
      </c>
      <c r="E15" s="49">
        <v>223286.46499999997</v>
      </c>
      <c r="F15" s="49">
        <v>223286.46499999997</v>
      </c>
      <c r="G15" s="35">
        <f>IF(E15="","",E15/F15)</f>
        <v>1</v>
      </c>
      <c r="H15" s="38">
        <f>IF(G15="","",G15/D15)</f>
        <v>1.0526315789473684</v>
      </c>
      <c r="I15" s="42" t="str">
        <f t="shared" si="1"/>
        <v>Satisfactorio</v>
      </c>
      <c r="J15" s="54" t="s">
        <v>104</v>
      </c>
      <c r="K15" s="52"/>
      <c r="L15" s="30"/>
    </row>
    <row r="16" spans="2:15" ht="139.5" customHeight="1" x14ac:dyDescent="0.25">
      <c r="B16" s="47"/>
      <c r="C16" s="57"/>
      <c r="D16" s="48"/>
      <c r="E16" s="49"/>
      <c r="F16" s="49"/>
      <c r="G16" s="35" t="str">
        <f>IF(E16="","",E16/F16)</f>
        <v/>
      </c>
      <c r="H16" s="38" t="str">
        <f t="shared" ref="H16:H24" si="2">IF(G16="","",G16/D16)</f>
        <v/>
      </c>
      <c r="I16" s="42" t="str">
        <f t="shared" si="1"/>
        <v/>
      </c>
      <c r="J16" s="54"/>
      <c r="K16" s="58"/>
      <c r="L16" s="30"/>
    </row>
    <row r="17" spans="2:12" x14ac:dyDescent="0.25">
      <c r="B17" s="37"/>
      <c r="C17" s="37"/>
      <c r="D17" s="35"/>
      <c r="E17" s="36"/>
      <c r="F17" s="36"/>
      <c r="G17" s="35" t="str">
        <f t="shared" ref="G17:G24" si="3">IF(E17="","",E141/F17)</f>
        <v/>
      </c>
      <c r="H17" s="38" t="str">
        <f t="shared" si="2"/>
        <v/>
      </c>
      <c r="I17" s="42" t="str">
        <f t="shared" si="1"/>
        <v/>
      </c>
      <c r="J17" s="37"/>
      <c r="K17" s="37"/>
      <c r="L17" s="30"/>
    </row>
    <row r="18" spans="2:12" x14ac:dyDescent="0.25">
      <c r="B18" s="37"/>
      <c r="C18" s="37"/>
      <c r="D18" s="35"/>
      <c r="E18" s="36"/>
      <c r="F18" s="36"/>
      <c r="G18" s="35" t="str">
        <f t="shared" si="3"/>
        <v/>
      </c>
      <c r="H18" s="38" t="str">
        <f t="shared" si="2"/>
        <v/>
      </c>
      <c r="I18" s="42" t="str">
        <f t="shared" si="1"/>
        <v/>
      </c>
      <c r="J18" s="37"/>
      <c r="K18" s="37"/>
      <c r="L18" s="30"/>
    </row>
    <row r="19" spans="2:12" x14ac:dyDescent="0.25">
      <c r="B19" s="37"/>
      <c r="C19" s="37"/>
      <c r="D19" s="35"/>
      <c r="E19" s="36"/>
      <c r="F19" s="36"/>
      <c r="G19" s="35" t="str">
        <f t="shared" si="3"/>
        <v/>
      </c>
      <c r="H19" s="38" t="str">
        <f t="shared" si="2"/>
        <v/>
      </c>
      <c r="I19" s="42" t="str">
        <f>IF(H19&lt;$O$9,"Critico",IF(H19&lt;$O$7,"Medio",IF(H19="","","Satisfactorio")))</f>
        <v/>
      </c>
      <c r="J19" s="37"/>
      <c r="K19" s="37"/>
      <c r="L19" s="30"/>
    </row>
    <row r="20" spans="2:12" x14ac:dyDescent="0.25">
      <c r="B20" s="37"/>
      <c r="C20" s="37"/>
      <c r="D20" s="35"/>
      <c r="E20" s="36"/>
      <c r="F20" s="36"/>
      <c r="G20" s="35" t="str">
        <f t="shared" si="3"/>
        <v/>
      </c>
      <c r="H20" s="38" t="str">
        <f t="shared" si="2"/>
        <v/>
      </c>
      <c r="I20" s="42" t="str">
        <f t="shared" si="1"/>
        <v/>
      </c>
      <c r="J20" s="37"/>
      <c r="K20" s="37"/>
      <c r="L20" s="30"/>
    </row>
    <row r="21" spans="2:12" x14ac:dyDescent="0.25">
      <c r="B21" s="37"/>
      <c r="C21" s="37"/>
      <c r="D21" s="35"/>
      <c r="E21" s="36"/>
      <c r="F21" s="36"/>
      <c r="G21" s="35" t="str">
        <f t="shared" si="3"/>
        <v/>
      </c>
      <c r="H21" s="38" t="str">
        <f t="shared" si="2"/>
        <v/>
      </c>
      <c r="I21" s="42" t="str">
        <f t="shared" si="1"/>
        <v/>
      </c>
      <c r="J21" s="37"/>
      <c r="K21" s="37"/>
      <c r="L21" s="30"/>
    </row>
    <row r="22" spans="2:12" x14ac:dyDescent="0.25">
      <c r="B22" s="37"/>
      <c r="C22" s="37"/>
      <c r="D22" s="35"/>
      <c r="E22" s="36"/>
      <c r="F22" s="36"/>
      <c r="G22" s="35" t="str">
        <f t="shared" si="3"/>
        <v/>
      </c>
      <c r="H22" s="38" t="str">
        <f t="shared" si="2"/>
        <v/>
      </c>
      <c r="I22" s="42" t="str">
        <f t="shared" si="1"/>
        <v/>
      </c>
      <c r="J22" s="37"/>
      <c r="K22" s="37"/>
      <c r="L22" s="30"/>
    </row>
    <row r="23" spans="2:12" x14ac:dyDescent="0.25">
      <c r="B23" s="37"/>
      <c r="C23" s="37"/>
      <c r="D23" s="35"/>
      <c r="E23" s="36"/>
      <c r="F23" s="36"/>
      <c r="G23" s="35" t="str">
        <f t="shared" si="3"/>
        <v/>
      </c>
      <c r="H23" s="38" t="str">
        <f t="shared" si="2"/>
        <v/>
      </c>
      <c r="I23" s="42" t="str">
        <f t="shared" si="1"/>
        <v/>
      </c>
      <c r="J23" s="37"/>
      <c r="K23" s="37"/>
      <c r="L23" s="30"/>
    </row>
    <row r="24" spans="2:12" x14ac:dyDescent="0.25">
      <c r="B24" s="37"/>
      <c r="C24" s="37"/>
      <c r="D24" s="35"/>
      <c r="E24" s="36"/>
      <c r="F24" s="36"/>
      <c r="G24" s="35" t="str">
        <f t="shared" si="3"/>
        <v/>
      </c>
      <c r="H24" s="38" t="str">
        <f t="shared" si="2"/>
        <v/>
      </c>
      <c r="I24" s="42" t="str">
        <f t="shared" si="1"/>
        <v/>
      </c>
      <c r="J24" s="37"/>
      <c r="K24" s="37"/>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4">
    <mergeCell ref="M6:O6"/>
    <mergeCell ref="B10:D10"/>
    <mergeCell ref="E10:K10"/>
    <mergeCell ref="H12:I12"/>
  </mergeCells>
  <conditionalFormatting sqref="H13:H24">
    <cfRule type="cellIs" dxfId="39" priority="41" stopIfTrue="1" operator="between">
      <formula>0.66</formula>
      <formula>0.79</formula>
    </cfRule>
    <cfRule type="cellIs" dxfId="38" priority="42" stopIfTrue="1" operator="lessThan">
      <formula>0.66</formula>
    </cfRule>
    <cfRule type="cellIs" dxfId="37" priority="43" stopIfTrue="1" operator="between">
      <formula>0.8</formula>
      <formula>1</formula>
    </cfRule>
  </conditionalFormatting>
  <conditionalFormatting sqref="H13:H24">
    <cfRule type="expression" dxfId="36" priority="40">
      <formula>ISERROR(H13)</formula>
    </cfRule>
  </conditionalFormatting>
  <conditionalFormatting sqref="H13:H24">
    <cfRule type="cellIs" dxfId="35" priority="37" stopIfTrue="1" operator="between">
      <formula>0.66</formula>
      <formula>0.79</formula>
    </cfRule>
    <cfRule type="cellIs" dxfId="34" priority="38" stopIfTrue="1" operator="lessThan">
      <formula>0.66</formula>
    </cfRule>
    <cfRule type="cellIs" dxfId="33" priority="39" stopIfTrue="1" operator="greaterThanOrEqual">
      <formula>0.8</formula>
    </cfRule>
  </conditionalFormatting>
  <conditionalFormatting sqref="I13:I24">
    <cfRule type="containsText" dxfId="32" priority="34" operator="containsText" text="Critico">
      <formula>NOT(ISERROR(SEARCH("Critico",I13)))</formula>
    </cfRule>
    <cfRule type="containsText" dxfId="31" priority="35" operator="containsText" text="Satisfactorio">
      <formula>NOT(ISERROR(SEARCH("Satisfactorio",I13)))</formula>
    </cfRule>
    <cfRule type="containsText" dxfId="30" priority="36" operator="containsText" text="Medio">
      <formula>NOT(ISERROR(SEARCH("Medio",I13)))</formula>
    </cfRule>
  </conditionalFormatting>
  <conditionalFormatting sqref="J17:K24 K14:K16">
    <cfRule type="containsText" dxfId="29" priority="22" operator="containsText" text="Critico">
      <formula>NOT(ISERROR(SEARCH("Critico",J14)))</formula>
    </cfRule>
    <cfRule type="containsText" dxfId="28" priority="23" operator="containsText" text="Satisfactorio">
      <formula>NOT(ISERROR(SEARCH("Satisfactorio",J14)))</formula>
    </cfRule>
    <cfRule type="containsText" dxfId="27" priority="24" operator="containsText" text="Medio">
      <formula>NOT(ISERROR(SEARCH("Medio",J14)))</formula>
    </cfRule>
  </conditionalFormatting>
  <conditionalFormatting sqref="B17:D23 D24 C14:C16">
    <cfRule type="containsText" dxfId="26" priority="31" operator="containsText" text="Critico">
      <formula>NOT(ISERROR(SEARCH("Critico",B14)))</formula>
    </cfRule>
    <cfRule type="containsText" dxfId="25" priority="32" operator="containsText" text="Satisfactorio">
      <formula>NOT(ISERROR(SEARCH("Satisfactorio",B14)))</formula>
    </cfRule>
    <cfRule type="containsText" dxfId="24" priority="33" operator="containsText" text="Medio">
      <formula>NOT(ISERROR(SEARCH("Medio",B14)))</formula>
    </cfRule>
  </conditionalFormatting>
  <conditionalFormatting sqref="B24:C24">
    <cfRule type="containsText" dxfId="23" priority="28" operator="containsText" text="Critico">
      <formula>NOT(ISERROR(SEARCH("Critico",B24)))</formula>
    </cfRule>
    <cfRule type="containsText" dxfId="22" priority="29" operator="containsText" text="Satisfactorio">
      <formula>NOT(ISERROR(SEARCH("Satisfactorio",B24)))</formula>
    </cfRule>
    <cfRule type="containsText" dxfId="21" priority="30" operator="containsText" text="Medio">
      <formula>NOT(ISERROR(SEARCH("Medio",B24)))</formula>
    </cfRule>
  </conditionalFormatting>
  <conditionalFormatting sqref="G14:G24">
    <cfRule type="containsText" dxfId="20" priority="25" operator="containsText" text="Critico">
      <formula>NOT(ISERROR(SEARCH("Critico",G14)))</formula>
    </cfRule>
    <cfRule type="containsText" dxfId="19" priority="26" operator="containsText" text="Satisfactorio">
      <formula>NOT(ISERROR(SEARCH("Satisfactorio",G14)))</formula>
    </cfRule>
    <cfRule type="containsText" dxfId="18" priority="27" operator="containsText" text="Medio">
      <formula>NOT(ISERROR(SEARCH("Medio",G14)))</formula>
    </cfRule>
  </conditionalFormatting>
  <conditionalFormatting sqref="G13">
    <cfRule type="containsText" dxfId="17" priority="19" operator="containsText" text="Critico">
      <formula>NOT(ISERROR(SEARCH(("Critico"),(G13))))</formula>
    </cfRule>
  </conditionalFormatting>
  <conditionalFormatting sqref="G13">
    <cfRule type="containsText" dxfId="16" priority="20" operator="containsText" text="Satisfactorio">
      <formula>NOT(ISERROR(SEARCH(("Satisfactorio"),(G13))))</formula>
    </cfRule>
  </conditionalFormatting>
  <conditionalFormatting sqref="G13">
    <cfRule type="containsText" dxfId="15" priority="21" operator="containsText" text="Medio">
      <formula>NOT(ISERROR(SEARCH(("Medio"),(G13))))</formula>
    </cfRule>
  </conditionalFormatting>
  <conditionalFormatting sqref="B13:D13 D14:D16 B14:B16">
    <cfRule type="containsText" dxfId="14" priority="16" operator="containsText" text="Critico">
      <formula>NOT(ISERROR(SEARCH(("Critico"),(B13))))</formula>
    </cfRule>
  </conditionalFormatting>
  <conditionalFormatting sqref="B13:D13 D14:D16 B14:B16">
    <cfRule type="containsText" dxfId="13" priority="17" operator="containsText" text="Satisfactorio">
      <formula>NOT(ISERROR(SEARCH(("Satisfactorio"),(B13))))</formula>
    </cfRule>
  </conditionalFormatting>
  <conditionalFormatting sqref="B13:D13 D14:D16 B14:B16">
    <cfRule type="containsText" dxfId="12" priority="18" operator="containsText" text="Medio">
      <formula>NOT(ISERROR(SEARCH(("Medio"),(B13))))</formula>
    </cfRule>
  </conditionalFormatting>
  <conditionalFormatting sqref="J14:J15">
    <cfRule type="containsText" dxfId="11" priority="13" operator="containsText" text="Critico">
      <formula>NOT(ISERROR(SEARCH("Critico",J14)))</formula>
    </cfRule>
    <cfRule type="containsText" dxfId="10" priority="14" operator="containsText" text="Satisfactorio">
      <formula>NOT(ISERROR(SEARCH("Satisfactorio",J14)))</formula>
    </cfRule>
    <cfRule type="containsText" dxfId="9" priority="15" operator="containsText" text="Medio">
      <formula>NOT(ISERROR(SEARCH("Medio",J14)))</formula>
    </cfRule>
  </conditionalFormatting>
  <conditionalFormatting sqref="J16">
    <cfRule type="containsText" dxfId="8" priority="10" operator="containsText" text="Critico">
      <formula>NOT(ISERROR(SEARCH("Critico",J16)))</formula>
    </cfRule>
    <cfRule type="containsText" dxfId="7" priority="11" operator="containsText" text="Satisfactorio">
      <formula>NOT(ISERROR(SEARCH("Satisfactorio",J16)))</formula>
    </cfRule>
    <cfRule type="containsText" dxfId="6" priority="12" operator="containsText" text="Medio">
      <formula>NOT(ISERROR(SEARCH("Medio",J16)))</formula>
    </cfRule>
  </conditionalFormatting>
  <conditionalFormatting sqref="J13">
    <cfRule type="containsText" dxfId="5" priority="4" operator="containsText" text="Critico">
      <formula>NOT(ISERROR(SEARCH("Critico",J13)))</formula>
    </cfRule>
    <cfRule type="containsText" dxfId="4" priority="5" operator="containsText" text="Satisfactorio">
      <formula>NOT(ISERROR(SEARCH("Satisfactorio",J13)))</formula>
    </cfRule>
    <cfRule type="containsText" dxfId="3" priority="6" operator="containsText" text="Medio">
      <formula>NOT(ISERROR(SEARCH("Medio",J13)))</formula>
    </cfRule>
  </conditionalFormatting>
  <conditionalFormatting sqref="K13">
    <cfRule type="containsText" dxfId="2" priority="1" operator="containsText" text="Critico">
      <formula>NOT(ISERROR(SEARCH("Critico",K13)))</formula>
    </cfRule>
    <cfRule type="containsText" dxfId="1" priority="2" operator="containsText" text="Satisfactorio">
      <formula>NOT(ISERROR(SEARCH("Satisfactorio",K13)))</formula>
    </cfRule>
    <cfRule type="containsText" dxfId="0" priority="3" operator="containsText" text="Medio">
      <formula>NOT(ISERROR(SEARCH("Medio",K13)))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Ficha Técnica Formulación</vt:lpstr>
      <vt:lpstr>Ficha T Seguimiento 2018</vt:lpstr>
      <vt:lpstr>Ficha T Seguimiento 2019</vt:lpstr>
      <vt:lpstr>'Ficha Técnica Formulación'!Área_de_impresión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Francisco Javier Godoy Zuluaga</cp:lastModifiedBy>
  <dcterms:created xsi:type="dcterms:W3CDTF">2017-09-28T15:09:54Z</dcterms:created>
  <dcterms:modified xsi:type="dcterms:W3CDTF">2019-11-27T19:45:31Z</dcterms:modified>
</cp:coreProperties>
</file>