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francisco.godoy\Desktop\noviembre\indicad\"/>
    </mc:Choice>
  </mc:AlternateContent>
  <bookViews>
    <workbookView xWindow="0" yWindow="0" windowWidth="21600" windowHeight="9735" activeTab="2"/>
  </bookViews>
  <sheets>
    <sheet name="Ficha Técnica Formulación" sheetId="1" r:id="rId1"/>
    <sheet name="Ficha T Seguimiento 2018" sheetId="3" r:id="rId2"/>
    <sheet name="Ficha T Seguimiento 2019" sheetId="4" r:id="rId3"/>
  </sheets>
  <definedNames>
    <definedName name="_xlnm.Print_Area" localSheetId="0">'Ficha Técnica Formulación'!$B$2:$M$56</definedName>
  </definedNames>
  <calcPr calcId="152511"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 i="4" l="1"/>
  <c r="E14" i="4"/>
  <c r="G15" i="4" l="1"/>
  <c r="H15" i="4" s="1"/>
  <c r="G13" i="4" l="1"/>
  <c r="G14" i="4"/>
  <c r="H14" i="4" s="1"/>
  <c r="G23" i="4" l="1"/>
  <c r="H23" i="4" s="1"/>
  <c r="I23" i="4" s="1"/>
  <c r="G22" i="4"/>
  <c r="H22" i="4" s="1"/>
  <c r="I22" i="4" s="1"/>
  <c r="G21" i="4"/>
  <c r="H21" i="4" s="1"/>
  <c r="I21" i="4" s="1"/>
  <c r="G20" i="4"/>
  <c r="H20" i="4" s="1"/>
  <c r="I20" i="4" s="1"/>
  <c r="G19" i="4"/>
  <c r="H19" i="4" s="1"/>
  <c r="I19" i="4" s="1"/>
  <c r="G18" i="4"/>
  <c r="H18" i="4" s="1"/>
  <c r="I18" i="4" s="1"/>
  <c r="G17" i="4"/>
  <c r="H17" i="4" s="1"/>
  <c r="I17" i="4" s="1"/>
  <c r="G16" i="4"/>
  <c r="H16" i="4" s="1"/>
  <c r="I16" i="4" s="1"/>
  <c r="I15" i="4"/>
  <c r="I14" i="4"/>
  <c r="H13" i="4"/>
  <c r="I13" i="4" s="1"/>
  <c r="E10" i="4"/>
  <c r="G16" i="3" l="1"/>
  <c r="H16" i="3" s="1"/>
  <c r="G15" i="3" l="1"/>
  <c r="H15" i="3" s="1"/>
  <c r="I15" i="3" s="1"/>
  <c r="G13" i="3" l="1"/>
  <c r="H13" i="3" s="1"/>
  <c r="G18" i="3" l="1"/>
  <c r="H18" i="3" s="1"/>
  <c r="I18" i="3" s="1"/>
  <c r="G14" i="3"/>
  <c r="G17" i="3"/>
  <c r="H17" i="3" s="1"/>
  <c r="I17" i="3" s="1"/>
  <c r="G19" i="3"/>
  <c r="H19" i="3" s="1"/>
  <c r="I19" i="3" s="1"/>
  <c r="G20" i="3"/>
  <c r="H20" i="3" s="1"/>
  <c r="I20" i="3" s="1"/>
  <c r="G21" i="3"/>
  <c r="H21" i="3" s="1"/>
  <c r="I21" i="3" s="1"/>
  <c r="G22" i="3"/>
  <c r="H22" i="3" s="1"/>
  <c r="I22" i="3" s="1"/>
  <c r="G23" i="3"/>
  <c r="H23" i="3" s="1"/>
  <c r="I23" i="3" s="1"/>
  <c r="I13" i="3"/>
  <c r="E10" i="3"/>
  <c r="I16" i="3" l="1"/>
  <c r="H14" i="3"/>
  <c r="I14" i="3" s="1"/>
</calcChain>
</file>

<file path=xl/comments1.xml><?xml version="1.0" encoding="utf-8"?>
<comments xmlns="http://schemas.openxmlformats.org/spreadsheetml/2006/main">
  <authors>
    <author>Leidy Lorena Torres Ramirez</author>
    <author>Leidy torres</author>
    <author>Jessica Alejandra Muñoz</author>
  </authors>
  <commentList>
    <comment ref="B14" authorId="0" shapeId="0">
      <text>
        <r>
          <rPr>
            <sz val="9"/>
            <color indexed="81"/>
            <rFont val="Tahoma"/>
            <family val="2"/>
          </rPr>
          <t>se refiere al contexto de medición, es decir, bajo que enfoque está dado el indicador que se está registrando; por lo cual, seleccione con una “X”, en:</t>
        </r>
      </text>
    </comment>
    <comment ref="F14" authorId="0" shapeId="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text>
        <r>
          <rPr>
            <sz val="9"/>
            <color indexed="81"/>
            <rFont val="Tahoma"/>
            <family val="2"/>
          </rPr>
          <t>si el indicador corresponde a un indicador de producto o resultado del Plan de Desarrollo vigente.</t>
        </r>
      </text>
    </comment>
    <comment ref="F16" authorId="0" shapeId="0">
      <text>
        <r>
          <rPr>
            <sz val="9"/>
            <color indexed="81"/>
            <rFont val="Tahoma"/>
            <family val="2"/>
          </rPr>
          <t xml:space="preserve">si el indicador expresa el logro de los objetivos, metas y resultados de un proceso, plan, programa, proyecto o política. (DANE)
</t>
        </r>
      </text>
    </comment>
    <comment ref="B17" authorId="0" shapeId="0">
      <text>
        <r>
          <rPr>
            <sz val="9"/>
            <color indexed="81"/>
            <rFont val="Tahoma"/>
            <family val="2"/>
          </rPr>
          <t>si el indicador corresponde a la medición de un Proceso determinado en el Modelo de Operación por Procesos - MOP de la Entidad.</t>
        </r>
      </text>
    </comment>
    <comment ref="F17" authorId="0" shapeId="0">
      <text>
        <r>
          <rPr>
            <sz val="9"/>
            <color indexed="81"/>
            <rFont val="Tahoma"/>
            <family val="2"/>
          </rPr>
          <t>si el indicador permite establecer la relación de productividad en el uso de los recursos. (DANE)</t>
        </r>
      </text>
    </comment>
    <comment ref="B18" authorId="0" shapeId="0">
      <text>
        <r>
          <rPr>
            <sz val="9"/>
            <color indexed="81"/>
            <rFont val="Tahoma"/>
            <family val="2"/>
          </rPr>
          <t>si el indicador corresponde a la medición de un trámite o un servicio priorizado por la entidad.</t>
        </r>
      </text>
    </comment>
    <comment ref="F18" authorId="0" shapeId="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text>
        <r>
          <rPr>
            <sz val="9"/>
            <color indexed="81"/>
            <rFont val="Tahoma"/>
            <family val="2"/>
          </rPr>
          <t>Diligenciar otra  clasificación para el indicador, por ejemplo:indicadores de gestión, estatégicos, tácticos, insumos, productos y resultado.</t>
        </r>
      </text>
    </comment>
    <comment ref="B21" authorId="0" shapeId="0">
      <text>
        <r>
          <rPr>
            <sz val="9"/>
            <color indexed="81"/>
            <rFont val="Tahoma"/>
            <family val="2"/>
          </rPr>
          <t>pretende identificar a mayor detalle el contexto donde se realiza la medición del indicador; diligencie en el campo:</t>
        </r>
      </text>
    </comment>
    <comment ref="B23" authorId="1" shapeId="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text>
        <r>
          <rPr>
            <sz val="9"/>
            <color indexed="81"/>
            <rFont val="Tahoma"/>
            <family val="2"/>
          </rPr>
          <t>Se diligencia la expresión verbal, precisa y concreta que identifica el indicador.</t>
        </r>
      </text>
    </comment>
    <comment ref="B38" authorId="2" shapeId="0">
      <text>
        <r>
          <rPr>
            <sz val="9"/>
            <color indexed="81"/>
            <rFont val="Tahoma"/>
            <family val="2"/>
          </rPr>
          <t xml:space="preserve">Se especifican el término abreviado que representa el nombre del indicador. De ser complejo o no ser posible, se diligencia no aplica. </t>
        </r>
      </text>
    </comment>
    <comment ref="B39" authorId="2" shapeId="0">
      <text>
        <r>
          <rPr>
            <sz val="9"/>
            <color indexed="81"/>
            <rFont val="Tahoma"/>
            <family val="2"/>
          </rPr>
          <t xml:space="preserve">Se diligencia la explicación conceptual de cada uno de los términos utilizados en el indicador. </t>
        </r>
      </text>
    </comment>
    <comment ref="B40" authorId="2" shapeId="0">
      <text>
        <r>
          <rPr>
            <sz val="9"/>
            <color indexed="81"/>
            <rFont val="Tahoma"/>
            <family val="2"/>
          </rPr>
          <t>Se diligencia el propósito que se persigue con la medición del indicador, es decir, la finalidad e importancia del indicador.</t>
        </r>
      </text>
    </comment>
    <comment ref="B41" authorId="2" shapeId="0">
      <text>
        <r>
          <rPr>
            <sz val="9"/>
            <color indexed="81"/>
            <rFont val="Tahoma"/>
            <family val="2"/>
          </rPr>
          <t xml:space="preserve">Se registra una explicación técnica sobre los pasos que se deben realizar para la obtención de los datos y del cálculo del indicador.
</t>
        </r>
      </text>
    </comment>
    <comment ref="B42" authorId="2" shapeId="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text>
        <r>
          <rPr>
            <sz val="9"/>
            <color indexed="81"/>
            <rFont val="Tahoma"/>
            <family val="2"/>
          </rPr>
          <t>se diligencia el parámetro de referencia para la medición, de acuerdo con la(s) variable(s) establecidas, ejemplo: porcentaje, número, kilo, grados, etc.</t>
        </r>
      </text>
    </comment>
    <comment ref="B44" authorId="2" shapeId="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text>
        <r>
          <rPr>
            <sz val="9"/>
            <color indexed="81"/>
            <rFont val="Tahoma"/>
            <family val="2"/>
          </rPr>
          <t xml:space="preserve">Diligenciar la descripción de cada variable de la fórmula. Se especifica claramente cada una de las variables con su respectiva sigla. </t>
        </r>
      </text>
    </comment>
    <comment ref="B47" authorId="2" shapeId="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text>
        <r>
          <rPr>
            <sz val="9"/>
            <color indexed="81"/>
            <rFont val="Tahoma"/>
            <family val="2"/>
          </rPr>
          <t>Se diligencia el organismo  encargado de la elaboración del indicador.</t>
        </r>
      </text>
    </comment>
    <comment ref="B54" authorId="2" shapeId="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text>
        <r>
          <rPr>
            <sz val="9"/>
            <color indexed="81"/>
            <rFont val="Tahoma"/>
            <family val="2"/>
          </rPr>
          <t>Se diligencia la fecha en que formula el indicador.</t>
        </r>
      </text>
    </comment>
    <comment ref="H55" authorId="2" shapeId="0">
      <text>
        <r>
          <rPr>
            <sz val="9"/>
            <color indexed="81"/>
            <rFont val="Tahoma"/>
            <family val="2"/>
          </rPr>
          <t>Se diligencia la fecha en la se realizan ajustes o modificaciones a la ficha.</t>
        </r>
      </text>
    </comment>
  </commentList>
</comments>
</file>

<file path=xl/comments2.xml><?xml version="1.0" encoding="utf-8"?>
<comments xmlns="http://schemas.openxmlformats.org/spreadsheetml/2006/main">
  <authors>
    <author>Logistica</author>
  </authors>
  <commentList>
    <comment ref="E16" authorId="0" shapeId="0">
      <text>
        <r>
          <rPr>
            <b/>
            <sz val="9"/>
            <color indexed="81"/>
            <rFont val="Tahoma"/>
            <charset val="1"/>
          </rPr>
          <t>Valor acumulado pagado en toda la vigencia 2018. En el último trimestre se pagó $ 6.986.470.449 para tener un acumulado total de $ 11.030.273.722</t>
        </r>
      </text>
    </comment>
  </commentList>
</comments>
</file>

<file path=xl/sharedStrings.xml><?xml version="1.0" encoding="utf-8"?>
<sst xmlns="http://schemas.openxmlformats.org/spreadsheetml/2006/main" count="137" uniqueCount="113">
  <si>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</si>
  <si>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</si>
  <si>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</si>
  <si>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</si>
  <si>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</si>
  <si>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</si>
  <si>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</si>
  <si>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</si>
  <si>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</si>
  <si>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</si>
  <si>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</si>
  <si>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</si>
  <si>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</si>
  <si>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</si>
  <si>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</si>
  <si>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</si>
  <si>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</si>
  <si>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</si>
  <si>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</si>
  <si>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</si>
  <si>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</si>
  <si>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</si>
  <si>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</si>
  <si>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</si>
  <si>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</si>
  <si>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</si>
  <si>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</si>
  <si>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</si>
  <si>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</si>
  <si>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</si>
  <si>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</si>
  <si>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</si>
  <si>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</si>
  <si>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</si>
  <si>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</si>
  <si>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</si>
  <si>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</si>
  <si>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</si>
  <si>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</si>
  <si>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</si>
  <si>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</si>
  <si>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</si>
  <si>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</si>
  <si>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</si>
  <si>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Vigencia 
(Año del seguiminto)</t>
  </si>
  <si>
    <t>Análisis y Observaciones</t>
  </si>
  <si>
    <t>% de Cumplimiento de la meta</t>
  </si>
  <si>
    <t>Tipo de Indicador</t>
  </si>
  <si>
    <t>Meta según Periodicidad de medición</t>
  </si>
  <si>
    <t>Resultado del Indicador</t>
  </si>
  <si>
    <t>Mejora</t>
  </si>
  <si>
    <t>Periodicidad de  medición (Mes/trimestre/Semestre/Anual)</t>
  </si>
  <si>
    <t>Plan de Desarrollo Municipal</t>
  </si>
  <si>
    <t>Modelo de operación por procesos</t>
  </si>
  <si>
    <t>Tramites y Servicios</t>
  </si>
  <si>
    <t>Otro</t>
  </si>
  <si>
    <t>% Cumplimiento</t>
  </si>
  <si>
    <t xml:space="preserve">&gt; </t>
  </si>
  <si>
    <t xml:space="preserve">entre </t>
  </si>
  <si>
    <t>&lt;</t>
  </si>
  <si>
    <t>Definiciones y conceptos</t>
  </si>
  <si>
    <t>Nombre del indicador</t>
  </si>
  <si>
    <t>Periodicidad de  medición (Mes/Trimestre/Semestre/Año)</t>
  </si>
  <si>
    <t>X</t>
  </si>
  <si>
    <t>Cali progresa contigo 2016-2019</t>
  </si>
  <si>
    <t>4.2 Cali Amable y Sostenible</t>
  </si>
  <si>
    <t>4.2.6 Gestión Efeciente para la Prestación de los Servicios Públicos</t>
  </si>
  <si>
    <t>4.2.6.1: Servicios Públicos Domiciliarios y TIC</t>
  </si>
  <si>
    <t>Desarrollo Social - MMDS01</t>
  </si>
  <si>
    <t>Servicios Públicos - MMDS01.08</t>
  </si>
  <si>
    <t>MMDS01.08.02</t>
  </si>
  <si>
    <t>MMDS01.08.02.18.P01</t>
  </si>
  <si>
    <t>No Aplica</t>
  </si>
  <si>
    <t>Porcentaje</t>
  </si>
  <si>
    <t>(v1/v2)*100</t>
  </si>
  <si>
    <t>No aplica</t>
  </si>
  <si>
    <t>Unidad Administrativa Especial de Servicios Públicos Municipales</t>
  </si>
  <si>
    <t>08/jun/2018</t>
  </si>
  <si>
    <t>Minimo Vital: cantidad de agua potable en metros cúbicos por mes (6m3) que se le otorgan a los suscriptores de estrato 1 y 2 sin costo alguno, para que cubran las necesidades básicas de consumo, higiene, alimentación y sanamiento básico.</t>
  </si>
  <si>
    <t>Municipal</t>
  </si>
  <si>
    <t>Ejecución presupuestal del programa de minimo vital</t>
  </si>
  <si>
    <t>EPMV</t>
  </si>
  <si>
    <t>Medir la ejecución presupuestal del programa de minimo vital de agua potable durante la vigencia actual.</t>
  </si>
  <si>
    <t>Se divide trimestralmente el valor de la cuenta de cobro pagada por el Municipio sobre el valor del prespuesto aforado en la vigencia para el programa de minimo vital</t>
  </si>
  <si>
    <t xml:space="preserve">Cumplimiento satisfactorio: &gt; 91% 
Cumplimiento Medio: Entre 67% y 90%
Cumplimiento critico:    &lt;66%                                                             </t>
  </si>
  <si>
    <t xml:space="preserve">V1= Valor pagado trimestralmente del programa de minimo vital </t>
  </si>
  <si>
    <t>V2= Valor presupuestado del programa de minimo vital para toda la vigencia</t>
  </si>
  <si>
    <t>Acuerdo Municipal No. 0370 de 2014 que implementa el programa de mínimo vital en el Municipio de Santiago de Cali.</t>
  </si>
  <si>
    <t>MMDS01.08.18.FT11</t>
  </si>
  <si>
    <t>satisfactorio</t>
  </si>
  <si>
    <t>medio</t>
  </si>
  <si>
    <t>critico</t>
  </si>
  <si>
    <t>Enero - marzo</t>
  </si>
  <si>
    <t>2017= 99%</t>
  </si>
  <si>
    <t>Abril - junio</t>
  </si>
  <si>
    <t>66% y 90%</t>
  </si>
  <si>
    <t>Julio - Septiembre</t>
  </si>
  <si>
    <t>Octubre - Diciembre</t>
  </si>
  <si>
    <t>EMCALI radicó cuenta de cobro el 13 de junio de 2018 del primer trimestre (enero-marzo) 2018.</t>
  </si>
  <si>
    <t>Se enviaron oficios y correos solitando la cuenta de cobro del segundo trimestre 2018</t>
  </si>
  <si>
    <t>El 22 de octubre de 2018 EMCALI EICE ESP radicó cuenta de cobro del segundo trimestre 2018. El 20 de Noviembre de 2018 EMCALI EICE ESP radicó cuenta de cobro del ajuste de los dos primeros cuatrimestres (enero-abril y mayo-agosto) ya que así quedó establecida la periodicidad en el OTROSI fimado entre la UAESPM y EMCALI EICE ESP. El 28 de diciembre de 2018 EMCALI EICE ESP envió e-mail con la cuenta de cobro de los meses de septiembre y octubre 2018. Se pagó cuentas de cobro del programa de minimo vital hasta el mes de agosto de 2018</t>
  </si>
  <si>
    <t>Para enero de 2019, se solicitará a EMCALI la cuenta de cobro de noviembre y diciembre del programa de minimo vital y se cancelará el último cuatrimestre del año 2018</t>
  </si>
  <si>
    <t>El 26 de febrero de 2019, el prestador radicó cuenta de cobro del programa de minimo vital del último cuatrimestre 2018 por valor de $ 6.001.003.606 para pagar en la vigencia 2019 sin todos los soportes. Se envío oficio radicado No. 201941820100007531 del 26 de marzo solicitando los archivos digitales para elaborar acta de verificación y poceder con el pago.
A marzo 31/2019, la unidad se encuentra en proceso de verificación y el prestador no ha presentado cuenta de cobro por el programa de minimo vital vigencia 2019.</t>
  </si>
  <si>
    <t>Se realizó el primer pago del año a EMCALI mediante resolución 4182.010.21.145 de 2019 y se encuentra en proceso de verificación la segunda cuenta presentada en junio por EMCALI</t>
  </si>
  <si>
    <t>Se requiere cambio de la periodicidad de medición en este indicador toda vez que mediante otrosi al contrato, en el 2018 se cambio la frecuencia de pagos a cuatrimestral</t>
  </si>
  <si>
    <t xml:space="preserve">V1= Valor pagado del programa de minimo vital </t>
  </si>
  <si>
    <t>Cuatrimestral</t>
  </si>
  <si>
    <t>Enero - abril</t>
  </si>
  <si>
    <t>mayo- agosto</t>
  </si>
  <si>
    <t>septiembre  - diciembre</t>
  </si>
  <si>
    <t>Unidad Administrativa Especial de Servicios Públicos Municipales / Líder del Proceso Servicios Públicos.</t>
  </si>
  <si>
    <t xml:space="preserve">V1= Valor pagado cuatrimestralmente del programa de minimo vital </t>
  </si>
  <si>
    <t>Se realizo el pago del segundo cuatrimestre y el tercer cuatrimestre con valor proyectado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</si>
</sst>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_-* #,##0.00\ &quot;€&quot;_-;\-* #,##0.00\ &quot;€&quot;_-;_-* &quot;-&quot;??\ &quot;€&quot;_-;_-@_-"/>
    <numFmt numFmtId="165" formatCode="0.0%"/>
    <numFmt numFmtId="166" formatCode="0.0"/>
  </numFmts>
  <fonts count="23"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Arial"/>
      <family val="2"/>
    </font>
    <font>
      <sz val="11"/>
      <name val="Calibri"/>
      <family val="2"/>
    </font>
    <font>
      <sz val="11"/>
      <color rgb="FF000000"/>
      <name val="Arial"/>
      <family val="2"/>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FFFF"/>
        <bgColor rgb="FFFFFFFF"/>
      </patternFill>
    </fill>
    <fill>
      <patternFill patternType="solid">
        <fgColor rgb="FFD3F5F7"/>
        <bgColor rgb="FFD3F5F7"/>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top style="thin">
        <color rgb="FF000000"/>
      </top>
      <bottom style="thin">
        <color rgb="FF000000"/>
      </bottom>
      <diagonal/>
    </border>
    <border>
      <left style="hair">
        <color rgb="FF000000"/>
      </left>
      <right style="hair">
        <color rgb="FF000000"/>
      </right>
      <top/>
      <bottom style="hair">
        <color rgb="FF000000"/>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3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9" fontId="7" fillId="0" borderId="39" xfId="1" applyFont="1" applyBorder="1" applyAlignment="1">
      <alignment horizontal="center" vertical="center"/>
    </xf>
    <xf numFmtId="3" fontId="1" fillId="7" borderId="39" xfId="0" applyNumberFormat="1" applyFont="1" applyFill="1" applyBorder="1" applyAlignment="1">
      <alignment horizontal="center" vertical="center"/>
    </xf>
    <xf numFmtId="0" fontId="7" fillId="0" borderId="39" xfId="0" applyFont="1" applyBorder="1" applyAlignment="1">
      <alignment horizontal="center" vertical="center"/>
    </xf>
    <xf numFmtId="165" fontId="7" fillId="8" borderId="15" xfId="1" applyNumberFormat="1" applyFont="1" applyFill="1" applyBorder="1" applyAlignment="1" applyProtection="1">
      <alignment horizontal="center" vertical="center"/>
      <protection hidden="1"/>
    </xf>
    <xf numFmtId="0" fontId="0" fillId="9" borderId="0" xfId="0" applyFill="1"/>
    <xf numFmtId="0" fontId="0" fillId="11" borderId="0" xfId="0" applyFill="1"/>
    <xf numFmtId="0" fontId="0" fillId="10" borderId="0" xfId="0" applyFill="1"/>
    <xf numFmtId="9" fontId="7" fillId="8" borderId="38" xfId="1" applyFont="1" applyFill="1" applyBorder="1" applyAlignment="1" applyProtection="1">
      <alignment horizontal="center" vertical="center"/>
      <protection hidden="1"/>
    </xf>
    <xf numFmtId="0" fontId="7" fillId="0" borderId="40"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9" fontId="19" fillId="0" borderId="45" xfId="0" applyNumberFormat="1" applyFont="1" applyBorder="1" applyAlignment="1">
      <alignment horizontal="center" vertical="center"/>
    </xf>
    <xf numFmtId="3" fontId="21" fillId="14" borderId="45" xfId="0" applyNumberFormat="1" applyFont="1" applyFill="1" applyBorder="1" applyAlignment="1">
      <alignment horizontal="center" vertical="center"/>
    </xf>
    <xf numFmtId="0" fontId="7" fillId="0" borderId="45" xfId="0" applyFont="1" applyBorder="1" applyAlignment="1">
      <alignment horizontal="center" vertical="center"/>
    </xf>
    <xf numFmtId="0" fontId="7" fillId="0" borderId="40" xfId="0" applyFont="1" applyBorder="1" applyAlignment="1">
      <alignment horizontal="center" vertical="center" wrapText="1"/>
    </xf>
    <xf numFmtId="9" fontId="7" fillId="0" borderId="45" xfId="0" applyNumberFormat="1" applyFont="1" applyBorder="1" applyAlignment="1">
      <alignment horizontal="center" vertical="center"/>
    </xf>
    <xf numFmtId="165" fontId="7" fillId="0" borderId="39" xfId="1" applyNumberFormat="1" applyFont="1" applyBorder="1" applyAlignment="1">
      <alignment horizontal="center" vertical="center"/>
    </xf>
    <xf numFmtId="0" fontId="7" fillId="0" borderId="39" xfId="0" applyFont="1" applyBorder="1" applyAlignment="1">
      <alignment horizontal="center" vertical="center" wrapText="1"/>
    </xf>
    <xf numFmtId="0" fontId="15" fillId="6" borderId="15" xfId="0" applyFont="1" applyFill="1" applyBorder="1" applyAlignment="1" applyProtection="1">
      <alignment horizontal="center" vertical="center" wrapText="1"/>
      <protection hidden="1"/>
    </xf>
    <xf numFmtId="0" fontId="7" fillId="0" borderId="40" xfId="0" applyFont="1" applyBorder="1" applyAlignment="1">
      <alignment horizontal="left" vertical="center" wrapText="1"/>
    </xf>
    <xf numFmtId="0" fontId="7" fillId="0" borderId="39" xfId="0" applyFont="1" applyBorder="1" applyAlignment="1">
      <alignment horizontal="left" vertical="center" wrapText="1"/>
    </xf>
    <xf numFmtId="0" fontId="17" fillId="0" borderId="40" xfId="0" applyFont="1" applyBorder="1" applyAlignment="1">
      <alignment horizontal="lef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19" fillId="13" borderId="41" xfId="0" applyFont="1" applyFill="1" applyBorder="1" applyAlignment="1">
      <alignment horizontal="left" vertical="center" wrapText="1"/>
    </xf>
    <xf numFmtId="0" fontId="20" fillId="0" borderId="42" xfId="0" applyFont="1" applyBorder="1"/>
    <xf numFmtId="0" fontId="20" fillId="0" borderId="43" xfId="0" applyFont="1" applyBorder="1"/>
    <xf numFmtId="9" fontId="21" fillId="0" borderId="41" xfId="0" applyNumberFormat="1" applyFont="1" applyBorder="1" applyAlignment="1">
      <alignment horizontal="left" vertical="center" wrapText="1"/>
    </xf>
    <xf numFmtId="0" fontId="21" fillId="0" borderId="41" xfId="0" applyFont="1" applyBorder="1" applyAlignment="1">
      <alignment horizontal="left" vertical="center" wrapText="1"/>
    </xf>
    <xf numFmtId="0" fontId="7" fillId="13" borderId="41" xfId="0" applyFont="1" applyFill="1" applyBorder="1" applyAlignment="1">
      <alignment horizontal="left" vertical="center" wrapText="1"/>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21" fillId="0" borderId="41" xfId="0" applyFont="1" applyFill="1" applyBorder="1" applyAlignment="1">
      <alignment horizontal="left" vertical="center" wrapText="1"/>
    </xf>
    <xf numFmtId="0" fontId="20" fillId="0" borderId="42" xfId="0" applyFont="1" applyFill="1" applyBorder="1"/>
    <xf numFmtId="0" fontId="20" fillId="0" borderId="43" xfId="0" applyFont="1" applyFill="1" applyBorder="1"/>
    <xf numFmtId="0" fontId="6" fillId="5" borderId="14" xfId="0" applyFont="1" applyFill="1" applyBorder="1" applyAlignment="1" applyProtection="1">
      <alignment vertical="center" wrapText="1"/>
    </xf>
    <xf numFmtId="0" fontId="19" fillId="13" borderId="41" xfId="0" applyFont="1" applyFill="1" applyBorder="1" applyAlignment="1">
      <alignment horizontal="left"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19" fillId="13" borderId="44" xfId="0" applyFont="1" applyFill="1" applyBorder="1" applyAlignment="1">
      <alignment horizontal="left" vertical="center"/>
    </xf>
    <xf numFmtId="0" fontId="19" fillId="13" borderId="42" xfId="0" applyFont="1" applyFill="1" applyBorder="1" applyAlignment="1">
      <alignment horizontal="left" vertical="center"/>
    </xf>
    <xf numFmtId="0" fontId="19" fillId="13" borderId="43" xfId="0"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21" fillId="13" borderId="4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21" fillId="13" borderId="44" xfId="0" applyFont="1" applyFill="1" applyBorder="1" applyAlignment="1">
      <alignment vertical="center"/>
    </xf>
    <xf numFmtId="0" fontId="20" fillId="0" borderId="42" xfId="0" applyFont="1" applyBorder="1" applyAlignment="1">
      <alignment vertical="center"/>
    </xf>
    <xf numFmtId="0" fontId="20" fillId="0" borderId="43" xfId="0" applyFont="1" applyBorder="1" applyAlignment="1">
      <alignment vertical="center"/>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cellXfs>
  <cellStyles count="12">
    <cellStyle name="Euro" xfId="4"/>
    <cellStyle name="Millares 2" xfId="3"/>
    <cellStyle name="Normal" xfId="0" builtinId="0"/>
    <cellStyle name="Normal 2" xfId="2"/>
    <cellStyle name="Normal 2 2" xfId="5"/>
    <cellStyle name="Normal 2 3" xfId="6"/>
    <cellStyle name="Normal 2 4" xfId="7"/>
    <cellStyle name="Normal 3" xfId="8"/>
    <cellStyle name="Porcentaje" xfId="1" builtinId="5"/>
    <cellStyle name="Porcentaje 2" xfId="9"/>
    <cellStyle name="Porcentual 2" xfId="10"/>
    <cellStyle name="Porcentual 2 2" xfId="11"/>
  </cellStyles>
  <dxfs count="115">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patternType="solid">
          <fgColor rgb="FFFFFF00"/>
          <bgColor rgb="FFFFFF00"/>
        </patternFill>
      </fill>
    </dxf>
    <dxf>
      <font>
        <color rgb="FF00B050"/>
      </font>
      <fill>
        <patternFill patternType="solid">
          <fgColor rgb="FF00B050"/>
          <bgColor rgb="FF00B050"/>
        </patternFill>
      </fill>
    </dxf>
    <dxf>
      <font>
        <color rgb="FFFF0000"/>
      </font>
      <fill>
        <patternFill patternType="solid">
          <fgColor rgb="FFFF0000"/>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2018'!$C$13:$C$23</c:f>
              <c:strCache>
                <c:ptCount val="4"/>
                <c:pt idx="0">
                  <c:v>Enero - marzo</c:v>
                </c:pt>
                <c:pt idx="1">
                  <c:v>Abril - junio</c:v>
                </c:pt>
                <c:pt idx="2">
                  <c:v>Julio - Septiembre</c:v>
                </c:pt>
                <c:pt idx="3">
                  <c:v>Octubre - Diciembre</c:v>
                </c:pt>
              </c:strCache>
            </c:strRef>
          </c:cat>
          <c:val>
            <c:numRef>
              <c:f>'Ficha T Seguimiento 2018'!$D$13:$D$23</c:f>
              <c:numCache>
                <c:formatCode>0%</c:formatCode>
                <c:ptCount val="11"/>
                <c:pt idx="0">
                  <c:v>0.25</c:v>
                </c:pt>
                <c:pt idx="1">
                  <c:v>0.5</c:v>
                </c:pt>
                <c:pt idx="2">
                  <c:v>0.75</c:v>
                </c:pt>
                <c:pt idx="3">
                  <c:v>1</c:v>
                </c:pt>
              </c:numCache>
            </c:numRef>
          </c:val>
          <c:extLst xmlns:c16r2="http://schemas.microsoft.com/office/drawing/2015/06/char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 2018'!$C$13:$C$23</c:f>
              <c:strCache>
                <c:ptCount val="4"/>
                <c:pt idx="0">
                  <c:v>Enero - marzo</c:v>
                </c:pt>
                <c:pt idx="1">
                  <c:v>Abril - junio</c:v>
                </c:pt>
                <c:pt idx="2">
                  <c:v>Julio - Septiembre</c:v>
                </c:pt>
                <c:pt idx="3">
                  <c:v>Octubre - Diciembre</c:v>
                </c:pt>
              </c:strCache>
            </c:strRef>
          </c:cat>
          <c:val>
            <c:numRef>
              <c:f>'Ficha T Seguimiento 2018'!$G$13:$G$23</c:f>
              <c:numCache>
                <c:formatCode>0.0%</c:formatCode>
                <c:ptCount val="11"/>
                <c:pt idx="0" formatCode="0%">
                  <c:v>0</c:v>
                </c:pt>
                <c:pt idx="1">
                  <c:v>0.36620221480267767</c:v>
                </c:pt>
                <c:pt idx="2">
                  <c:v>0</c:v>
                </c:pt>
                <c:pt idx="3">
                  <c:v>0.99888901466749835</c:v>
                </c:pt>
                <c:pt idx="4" formatCode="0%">
                  <c:v>0</c:v>
                </c:pt>
                <c:pt idx="5" formatCode="0%">
                  <c:v>0</c:v>
                </c:pt>
                <c:pt idx="6" formatCode="0%">
                  <c:v>0</c:v>
                </c:pt>
                <c:pt idx="7" formatCode="0%">
                  <c:v>0</c:v>
                </c:pt>
                <c:pt idx="8" formatCode="0%">
                  <c:v>0</c:v>
                </c:pt>
                <c:pt idx="9" formatCode="0%">
                  <c:v>0</c:v>
                </c:pt>
                <c:pt idx="10" formatCode="0%">
                  <c:v>0</c:v>
                </c:pt>
              </c:numCache>
            </c:numRef>
          </c:val>
          <c:extLst xmlns:c16r2="http://schemas.microsoft.com/office/drawing/2015/06/char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103286000"/>
        <c:axId val="103282736"/>
      </c:barChart>
      <c:catAx>
        <c:axId val="103286000"/>
        <c:scaling>
          <c:orientation val="minMax"/>
        </c:scaling>
        <c:delete val="0"/>
        <c:axPos val="b"/>
        <c:numFmt formatCode="General" sourceLinked="1"/>
        <c:majorTickMark val="none"/>
        <c:minorTickMark val="none"/>
        <c:tickLblPos val="nextTo"/>
        <c:txPr>
          <a:bodyPr/>
          <a:lstStyle/>
          <a:p>
            <a:pPr>
              <a:defRPr sz="1100"/>
            </a:pPr>
            <a:endParaRPr lang="es-CO"/>
          </a:p>
        </c:txPr>
        <c:crossAx val="103282736"/>
        <c:crosses val="autoZero"/>
        <c:auto val="1"/>
        <c:lblAlgn val="ctr"/>
        <c:lblOffset val="100"/>
        <c:noMultiLvlLbl val="0"/>
      </c:catAx>
      <c:valAx>
        <c:axId val="10328273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328600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 2019'!$C$13:$C$23</c:f>
              <c:strCache>
                <c:ptCount val="3"/>
                <c:pt idx="0">
                  <c:v>Enero - abril</c:v>
                </c:pt>
                <c:pt idx="1">
                  <c:v>mayo- agosto</c:v>
                </c:pt>
                <c:pt idx="2">
                  <c:v>septiembre  - diciembre</c:v>
                </c:pt>
              </c:strCache>
            </c:strRef>
          </c:cat>
          <c:val>
            <c:numRef>
              <c:f>'Ficha T Seguimiento 2019'!$D$13:$D$23</c:f>
              <c:numCache>
                <c:formatCode>0%</c:formatCode>
                <c:ptCount val="11"/>
                <c:pt idx="0">
                  <c:v>0.25</c:v>
                </c:pt>
                <c:pt idx="1">
                  <c:v>0.5</c:v>
                </c:pt>
                <c:pt idx="2">
                  <c:v>1</c:v>
                </c:pt>
              </c:numCache>
            </c:numRef>
          </c:val>
          <c:extLst xmlns:c16r2="http://schemas.microsoft.com/office/drawing/2015/06/chart">
            <c:ext xmlns:c16="http://schemas.microsoft.com/office/drawing/2014/chart" uri="{C3380CC4-5D6E-409C-BE32-E72D297353CC}">
              <c16:uniqueId val="{00000000-DF3E-4D52-94FD-3F625DC8CE7F}"/>
            </c:ext>
          </c:extLst>
        </c:ser>
        <c:ser>
          <c:idx val="1"/>
          <c:order val="1"/>
          <c:tx>
            <c:v>Resultado</c:v>
          </c:tx>
          <c:spPr>
            <a:solidFill>
              <a:srgbClr val="0070C0"/>
            </a:solidFill>
            <a:scene3d>
              <a:camera prst="orthographicFront"/>
              <a:lightRig rig="threePt" dir="t"/>
            </a:scene3d>
            <a:sp3d>
              <a:bevelT/>
            </a:sp3d>
          </c:spPr>
          <c:invertIfNegative val="0"/>
          <c:cat>
            <c:strRef>
              <c:f>'Ficha T Seguimiento 2019'!$C$13:$C$23</c:f>
              <c:strCache>
                <c:ptCount val="3"/>
                <c:pt idx="0">
                  <c:v>Enero - abril</c:v>
                </c:pt>
                <c:pt idx="1">
                  <c:v>mayo- agosto</c:v>
                </c:pt>
                <c:pt idx="2">
                  <c:v>septiembre  - diciembre</c:v>
                </c:pt>
              </c:strCache>
            </c:strRef>
          </c:cat>
          <c:val>
            <c:numRef>
              <c:f>'Ficha T Seguimiento 2019'!$G$13:$G$23</c:f>
              <c:numCache>
                <c:formatCode>0%</c:formatCode>
                <c:ptCount val="11"/>
                <c:pt idx="0">
                  <c:v>0.24722755092800255</c:v>
                </c:pt>
                <c:pt idx="1">
                  <c:v>0.49360482146122048</c:v>
                </c:pt>
                <c:pt idx="2" formatCode="0.0%">
                  <c:v>0.97605906336507697</c:v>
                </c:pt>
                <c:pt idx="3" formatCode="0.0%">
                  <c:v>0</c:v>
                </c:pt>
                <c:pt idx="4">
                  <c:v>0</c:v>
                </c:pt>
                <c:pt idx="5">
                  <c:v>0</c:v>
                </c:pt>
                <c:pt idx="6">
                  <c:v>0</c:v>
                </c:pt>
                <c:pt idx="7">
                  <c:v>0</c:v>
                </c:pt>
                <c:pt idx="8">
                  <c:v>0</c:v>
                </c:pt>
                <c:pt idx="9">
                  <c:v>0</c:v>
                </c:pt>
                <c:pt idx="10">
                  <c:v>0</c:v>
                </c:pt>
              </c:numCache>
            </c:numRef>
          </c:val>
          <c:extLst xmlns:c16r2="http://schemas.microsoft.com/office/drawing/2015/06/chart">
            <c:ext xmlns:c16="http://schemas.microsoft.com/office/drawing/2014/chart" uri="{C3380CC4-5D6E-409C-BE32-E72D297353CC}">
              <c16:uniqueId val="{00000001-DF3E-4D52-94FD-3F625DC8CE7F}"/>
            </c:ext>
          </c:extLst>
        </c:ser>
        <c:dLbls>
          <c:showLegendKey val="0"/>
          <c:showVal val="0"/>
          <c:showCatName val="0"/>
          <c:showSerName val="0"/>
          <c:showPercent val="0"/>
          <c:showBubbleSize val="0"/>
        </c:dLbls>
        <c:gapWidth val="75"/>
        <c:overlap val="-25"/>
        <c:axId val="103282192"/>
        <c:axId val="103285456"/>
      </c:barChart>
      <c:catAx>
        <c:axId val="103282192"/>
        <c:scaling>
          <c:orientation val="minMax"/>
        </c:scaling>
        <c:delete val="0"/>
        <c:axPos val="b"/>
        <c:numFmt formatCode="General" sourceLinked="1"/>
        <c:majorTickMark val="none"/>
        <c:minorTickMark val="none"/>
        <c:tickLblPos val="nextTo"/>
        <c:txPr>
          <a:bodyPr/>
          <a:lstStyle/>
          <a:p>
            <a:pPr>
              <a:defRPr sz="1100"/>
            </a:pPr>
            <a:endParaRPr lang="es-CO"/>
          </a:p>
        </c:txPr>
        <c:crossAx val="103285456"/>
        <c:crosses val="autoZero"/>
        <c:auto val="1"/>
        <c:lblAlgn val="ctr"/>
        <c:lblOffset val="100"/>
        <c:noMultiLvlLbl val="0"/>
      </c:catAx>
      <c:valAx>
        <c:axId val="10328545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103282192"/>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xmlns="" id="{00000000-0008-0000-0000-000002000000}"/>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xmlns=""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xmlns=""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00000000-0008-0000-0200-000002000000}"/>
            </a:ext>
          </a:extLst>
        </xdr:cNvPr>
        <xdr:cNvGrpSpPr>
          <a:grpSpLocks/>
        </xdr:cNvGrpSpPr>
      </xdr:nvGrpSpPr>
      <xdr:grpSpPr bwMode="auto">
        <a:xfrm>
          <a:off x="361950" y="381000"/>
          <a:ext cx="10848975" cy="1304925"/>
          <a:chOff x="596900" y="2852737"/>
          <a:chExt cx="7950200" cy="1152527"/>
        </a:xfrm>
      </xdr:grpSpPr>
      <xdr:grpSp>
        <xdr:nvGrpSpPr>
          <xdr:cNvPr id="3" name="37 Grupo">
            <a:extLst>
              <a:ext uri="{FF2B5EF4-FFF2-40B4-BE49-F238E27FC236}">
                <a16:creationId xmlns:a16="http://schemas.microsoft.com/office/drawing/2014/main" xmlns=""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24</xdr:row>
      <xdr:rowOff>63500</xdr:rowOff>
    </xdr:from>
    <xdr:to>
      <xdr:col>10</xdr:col>
      <xdr:colOff>1269999</xdr:colOff>
      <xdr:row>44</xdr:row>
      <xdr:rowOff>63499</xdr:rowOff>
    </xdr:to>
    <xdr:graphicFrame macro="">
      <xdr:nvGraphicFramePr>
        <xdr:cNvPr id="13" name="12 Gráfico">
          <a:extLst>
            <a:ext uri="{FF2B5EF4-FFF2-40B4-BE49-F238E27FC236}">
              <a16:creationId xmlns:a16="http://schemas.microsoft.com/office/drawing/2014/main" xmlns=""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xmlns="" id="{2E6A7873-3F06-40A6-9131-16308E0B1BCB}"/>
            </a:ext>
          </a:extLst>
        </xdr:cNvPr>
        <xdr:cNvGrpSpPr>
          <a:grpSpLocks/>
        </xdr:cNvGrpSpPr>
      </xdr:nvGrpSpPr>
      <xdr:grpSpPr bwMode="auto">
        <a:xfrm>
          <a:off x="361950" y="381000"/>
          <a:ext cx="10848975" cy="1304925"/>
          <a:chOff x="596900" y="2852737"/>
          <a:chExt cx="7950200" cy="1152527"/>
        </a:xfrm>
      </xdr:grpSpPr>
      <xdr:grpSp>
        <xdr:nvGrpSpPr>
          <xdr:cNvPr id="3" name="37 Grupo">
            <a:extLst>
              <a:ext uri="{FF2B5EF4-FFF2-40B4-BE49-F238E27FC236}">
                <a16:creationId xmlns:a16="http://schemas.microsoft.com/office/drawing/2014/main" xmlns="" id="{74B0D6E7-AF6F-4366-8D07-533A78BF5EC7}"/>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xmlns="" id="{5130230F-ADF7-46FD-90F7-50BD42BA9DFA}"/>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xmlns="" id="{4BADAE9D-2F84-4D3E-B331-62B25BB772A5}"/>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xmlns="" id="{C9E857D6-458A-4C96-9378-3FAA1AB0F17C}"/>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xmlns="" id="{6C2F39F9-26DE-4867-8E8D-B46F93ECF4FE}"/>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xmlns="" id="{0DFB0902-FFED-44A2-BB23-4E1A11A94939}"/>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xmlns="" id="{ED484515-9391-4E9C-B02E-ECF27F9DFBCC}"/>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xmlns="" id="{17755F8E-1EBD-4510-8AD6-574CED5B41E7}"/>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xmlns="" id="{7503DDD2-9896-4D60-8970-9FD7C867022F}"/>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xmlns="" id="{87B5724A-D769-46E2-BABB-65CE297B337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24</xdr:row>
      <xdr:rowOff>63500</xdr:rowOff>
    </xdr:from>
    <xdr:to>
      <xdr:col>10</xdr:col>
      <xdr:colOff>1269999</xdr:colOff>
      <xdr:row>44</xdr:row>
      <xdr:rowOff>63499</xdr:rowOff>
    </xdr:to>
    <xdr:graphicFrame macro="">
      <xdr:nvGraphicFramePr>
        <xdr:cNvPr id="13" name="12 Gráfico">
          <a:extLst>
            <a:ext uri="{FF2B5EF4-FFF2-40B4-BE49-F238E27FC236}">
              <a16:creationId xmlns:a16="http://schemas.microsoft.com/office/drawing/2014/main" xmlns="" id="{14890D07-6478-4D6A-9073-C8C165035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57"/>
  <sheetViews>
    <sheetView showGridLines="0" topLeftCell="A43" zoomScale="85" zoomScaleNormal="85" workbookViewId="0">
      <selection activeCell="P52" sqref="P52"/>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98"/>
      <c r="C2" s="99"/>
      <c r="D2" s="99"/>
      <c r="E2" s="99"/>
      <c r="F2" s="99"/>
      <c r="G2" s="99"/>
      <c r="H2" s="99"/>
      <c r="I2" s="99"/>
      <c r="J2" s="99"/>
      <c r="K2" s="99"/>
      <c r="L2" s="99"/>
      <c r="M2" s="100"/>
    </row>
    <row r="3" spans="2:13" x14ac:dyDescent="0.25">
      <c r="B3" s="101"/>
      <c r="C3" s="102"/>
      <c r="D3" s="102"/>
      <c r="E3" s="102"/>
      <c r="F3" s="102"/>
      <c r="G3" s="102"/>
      <c r="H3" s="102"/>
      <c r="I3" s="102"/>
      <c r="J3" s="102"/>
      <c r="K3" s="102"/>
      <c r="L3" s="102"/>
      <c r="M3" s="103"/>
    </row>
    <row r="4" spans="2:13" x14ac:dyDescent="0.25">
      <c r="B4" s="101"/>
      <c r="C4" s="102"/>
      <c r="D4" s="102"/>
      <c r="E4" s="102"/>
      <c r="F4" s="102"/>
      <c r="G4" s="102"/>
      <c r="H4" s="102"/>
      <c r="I4" s="102"/>
      <c r="J4" s="102"/>
      <c r="K4" s="102"/>
      <c r="L4" s="102"/>
      <c r="M4" s="103"/>
    </row>
    <row r="5" spans="2:13" x14ac:dyDescent="0.25">
      <c r="B5" s="101"/>
      <c r="C5" s="102"/>
      <c r="D5" s="102"/>
      <c r="E5" s="102"/>
      <c r="F5" s="102"/>
      <c r="G5" s="102"/>
      <c r="H5" s="102"/>
      <c r="I5" s="102"/>
      <c r="J5" s="102"/>
      <c r="K5" s="102"/>
      <c r="L5" s="102"/>
      <c r="M5" s="103"/>
    </row>
    <row r="6" spans="2:13" x14ac:dyDescent="0.25">
      <c r="B6" s="101"/>
      <c r="C6" s="102"/>
      <c r="D6" s="102"/>
      <c r="E6" s="102"/>
      <c r="F6" s="102"/>
      <c r="G6" s="102"/>
      <c r="H6" s="102"/>
      <c r="I6" s="102"/>
      <c r="J6" s="102"/>
      <c r="K6" s="102"/>
      <c r="L6" s="102"/>
      <c r="M6" s="103"/>
    </row>
    <row r="7" spans="2:13" x14ac:dyDescent="0.25">
      <c r="B7" s="101"/>
      <c r="C7" s="102"/>
      <c r="D7" s="102"/>
      <c r="E7" s="102"/>
      <c r="F7" s="102"/>
      <c r="G7" s="102"/>
      <c r="H7" s="102"/>
      <c r="I7" s="102"/>
      <c r="J7" s="102"/>
      <c r="K7" s="102"/>
      <c r="L7" s="102"/>
      <c r="M7" s="103"/>
    </row>
    <row r="8" spans="2:13" x14ac:dyDescent="0.25">
      <c r="B8" s="101"/>
      <c r="C8" s="102"/>
      <c r="D8" s="102"/>
      <c r="E8" s="102"/>
      <c r="F8" s="102"/>
      <c r="G8" s="102"/>
      <c r="H8" s="102"/>
      <c r="I8" s="102"/>
      <c r="J8" s="102"/>
      <c r="K8" s="102"/>
      <c r="L8" s="102"/>
      <c r="M8" s="103"/>
    </row>
    <row r="9" spans="2:13" x14ac:dyDescent="0.25">
      <c r="B9" s="101"/>
      <c r="C9" s="102"/>
      <c r="D9" s="102"/>
      <c r="E9" s="102"/>
      <c r="F9" s="102"/>
      <c r="G9" s="102"/>
      <c r="H9" s="102"/>
      <c r="I9" s="102"/>
      <c r="J9" s="102"/>
      <c r="K9" s="102"/>
      <c r="L9" s="102"/>
      <c r="M9" s="103"/>
    </row>
    <row r="10" spans="2:13" ht="15.75" thickBot="1" x14ac:dyDescent="0.3">
      <c r="B10" s="104"/>
      <c r="C10" s="105"/>
      <c r="D10" s="105"/>
      <c r="E10" s="105"/>
      <c r="F10" s="105"/>
      <c r="G10" s="105"/>
      <c r="H10" s="105"/>
      <c r="I10" s="105"/>
      <c r="J10" s="105"/>
      <c r="K10" s="105"/>
      <c r="L10" s="105"/>
      <c r="M10" s="106"/>
    </row>
    <row r="11" spans="2:13" ht="12.75" customHeight="1" x14ac:dyDescent="0.25">
      <c r="B11" s="2"/>
      <c r="C11" s="3"/>
      <c r="D11" s="3"/>
      <c r="E11" s="3"/>
      <c r="F11" s="4"/>
      <c r="G11" s="3"/>
      <c r="H11" s="3"/>
      <c r="I11" s="3"/>
      <c r="J11" s="3"/>
      <c r="K11" s="3"/>
      <c r="L11" s="3"/>
      <c r="M11" s="5"/>
    </row>
    <row r="12" spans="2:13" ht="23.25" customHeight="1" x14ac:dyDescent="0.25">
      <c r="B12" s="107" t="s">
        <v>0</v>
      </c>
      <c r="C12" s="108"/>
      <c r="D12" s="108"/>
      <c r="E12" s="108"/>
      <c r="F12" s="108"/>
      <c r="G12" s="108"/>
      <c r="H12" s="108"/>
      <c r="I12" s="108"/>
      <c r="J12" s="108"/>
      <c r="K12" s="108"/>
      <c r="L12" s="108"/>
      <c r="M12" s="109"/>
    </row>
    <row r="13" spans="2:13" ht="15.75" customHeight="1" x14ac:dyDescent="0.25">
      <c r="B13" s="6"/>
      <c r="C13" s="7"/>
      <c r="D13" s="8"/>
      <c r="E13" s="8"/>
      <c r="F13" s="7"/>
      <c r="G13" s="7"/>
      <c r="H13" s="7"/>
      <c r="I13" s="8"/>
      <c r="J13" s="8"/>
      <c r="K13" s="7"/>
      <c r="L13" s="7"/>
      <c r="M13" s="9"/>
    </row>
    <row r="14" spans="2:13" ht="12.75" customHeight="1" x14ac:dyDescent="0.25">
      <c r="B14" s="110" t="s">
        <v>1</v>
      </c>
      <c r="C14" s="111"/>
      <c r="D14" s="10"/>
      <c r="E14" s="10"/>
      <c r="F14" s="112" t="s">
        <v>47</v>
      </c>
      <c r="G14" s="112"/>
      <c r="H14" s="112"/>
      <c r="I14" s="10"/>
      <c r="J14" s="10"/>
      <c r="K14" s="112" t="s">
        <v>2</v>
      </c>
      <c r="L14" s="112"/>
      <c r="M14" s="11"/>
    </row>
    <row r="15" spans="2:13" ht="12.75" customHeight="1" x14ac:dyDescent="0.25">
      <c r="B15" s="110"/>
      <c r="C15" s="111"/>
      <c r="D15" s="10"/>
      <c r="E15" s="10"/>
      <c r="F15" s="112"/>
      <c r="G15" s="112"/>
      <c r="H15" s="112"/>
      <c r="I15" s="10"/>
      <c r="J15" s="10"/>
      <c r="K15" s="112"/>
      <c r="L15" s="112"/>
      <c r="M15" s="11"/>
    </row>
    <row r="16" spans="2:13" ht="14.25" customHeight="1" x14ac:dyDescent="0.25">
      <c r="B16" s="12" t="s">
        <v>3</v>
      </c>
      <c r="C16" s="13"/>
      <c r="D16" s="14"/>
      <c r="E16" s="14"/>
      <c r="F16" s="28" t="s">
        <v>41</v>
      </c>
      <c r="G16" s="59"/>
      <c r="H16" s="59"/>
      <c r="I16" s="14"/>
      <c r="J16" s="10"/>
      <c r="K16" s="113" t="s">
        <v>88</v>
      </c>
      <c r="L16" s="114"/>
      <c r="M16" s="11"/>
    </row>
    <row r="17" spans="2:13" x14ac:dyDescent="0.25">
      <c r="B17" s="12" t="s">
        <v>4</v>
      </c>
      <c r="C17" s="13" t="s">
        <v>63</v>
      </c>
      <c r="D17" s="14"/>
      <c r="E17" s="14"/>
      <c r="F17" s="28" t="s">
        <v>42</v>
      </c>
      <c r="G17" s="59" t="s">
        <v>63</v>
      </c>
      <c r="H17" s="59"/>
      <c r="I17" s="14"/>
      <c r="J17" s="10"/>
      <c r="K17" s="115"/>
      <c r="L17" s="116"/>
      <c r="M17" s="11"/>
    </row>
    <row r="18" spans="2:13" x14ac:dyDescent="0.25">
      <c r="B18" s="12" t="s">
        <v>5</v>
      </c>
      <c r="C18" s="13"/>
      <c r="D18" s="14"/>
      <c r="E18" s="14"/>
      <c r="F18" s="28" t="s">
        <v>43</v>
      </c>
      <c r="G18" s="59"/>
      <c r="H18" s="59"/>
      <c r="I18" s="14"/>
      <c r="J18" s="10"/>
      <c r="K18" s="117"/>
      <c r="L18" s="118"/>
      <c r="M18" s="11"/>
    </row>
    <row r="19" spans="2:13" x14ac:dyDescent="0.25">
      <c r="B19" s="12" t="s">
        <v>40</v>
      </c>
      <c r="C19" s="13"/>
      <c r="D19" s="14"/>
      <c r="E19" s="14"/>
      <c r="F19" s="28" t="s">
        <v>39</v>
      </c>
      <c r="G19" s="59"/>
      <c r="H19" s="59"/>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19" t="s">
        <v>6</v>
      </c>
      <c r="C21" s="120"/>
      <c r="D21" s="120"/>
      <c r="E21" s="120"/>
      <c r="F21" s="120"/>
      <c r="G21" s="120"/>
      <c r="H21" s="120"/>
      <c r="I21" s="120"/>
      <c r="J21" s="120"/>
      <c r="K21" s="120"/>
      <c r="L21" s="120"/>
      <c r="M21" s="121"/>
    </row>
    <row r="22" spans="2:13" ht="14.25" customHeight="1" x14ac:dyDescent="0.25">
      <c r="B22" s="122"/>
      <c r="C22" s="123"/>
      <c r="D22" s="123"/>
      <c r="E22" s="123"/>
      <c r="F22" s="123"/>
      <c r="G22" s="123"/>
      <c r="H22" s="123"/>
      <c r="I22" s="123"/>
      <c r="J22" s="123"/>
      <c r="K22" s="123"/>
      <c r="L22" s="123"/>
      <c r="M22" s="124"/>
    </row>
    <row r="23" spans="2:13" ht="21" customHeight="1" x14ac:dyDescent="0.25">
      <c r="B23" s="60" t="s">
        <v>52</v>
      </c>
      <c r="C23" s="89" t="s">
        <v>7</v>
      </c>
      <c r="D23" s="90"/>
      <c r="E23" s="90"/>
      <c r="F23" s="91"/>
      <c r="G23" s="81" t="s">
        <v>64</v>
      </c>
      <c r="H23" s="65"/>
      <c r="I23" s="65"/>
      <c r="J23" s="65"/>
      <c r="K23" s="65"/>
      <c r="L23" s="65"/>
      <c r="M23" s="66"/>
    </row>
    <row r="24" spans="2:13" ht="20.100000000000001" customHeight="1" x14ac:dyDescent="0.25">
      <c r="B24" s="61"/>
      <c r="C24" s="89" t="s">
        <v>8</v>
      </c>
      <c r="D24" s="90"/>
      <c r="E24" s="90"/>
      <c r="F24" s="91"/>
      <c r="G24" s="125" t="s">
        <v>65</v>
      </c>
      <c r="H24" s="126"/>
      <c r="I24" s="126"/>
      <c r="J24" s="126"/>
      <c r="K24" s="126"/>
      <c r="L24" s="126"/>
      <c r="M24" s="127"/>
    </row>
    <row r="25" spans="2:13" ht="20.100000000000001" customHeight="1" x14ac:dyDescent="0.25">
      <c r="B25" s="61"/>
      <c r="C25" s="89" t="s">
        <v>9</v>
      </c>
      <c r="D25" s="90"/>
      <c r="E25" s="90"/>
      <c r="F25" s="91"/>
      <c r="G25" s="81" t="s">
        <v>66</v>
      </c>
      <c r="H25" s="65"/>
      <c r="I25" s="65"/>
      <c r="J25" s="65"/>
      <c r="K25" s="65"/>
      <c r="L25" s="65"/>
      <c r="M25" s="66"/>
    </row>
    <row r="26" spans="2:13" ht="20.100000000000001" customHeight="1" x14ac:dyDescent="0.25">
      <c r="B26" s="61"/>
      <c r="C26" s="89" t="s">
        <v>10</v>
      </c>
      <c r="D26" s="90"/>
      <c r="E26" s="90"/>
      <c r="F26" s="91"/>
      <c r="G26" s="81" t="s">
        <v>67</v>
      </c>
      <c r="H26" s="65"/>
      <c r="I26" s="65"/>
      <c r="J26" s="65"/>
      <c r="K26" s="65"/>
      <c r="L26" s="65"/>
      <c r="M26" s="66"/>
    </row>
    <row r="27" spans="2:13" ht="23.25" customHeight="1" x14ac:dyDescent="0.25">
      <c r="B27" s="60" t="s">
        <v>53</v>
      </c>
      <c r="C27" s="89" t="s">
        <v>11</v>
      </c>
      <c r="D27" s="90"/>
      <c r="E27" s="90"/>
      <c r="F27" s="91"/>
      <c r="G27" s="81" t="s">
        <v>68</v>
      </c>
      <c r="H27" s="65"/>
      <c r="I27" s="65"/>
      <c r="J27" s="65"/>
      <c r="K27" s="65"/>
      <c r="L27" s="65"/>
      <c r="M27" s="66"/>
    </row>
    <row r="28" spans="2:13" ht="23.25" customHeight="1" x14ac:dyDescent="0.25">
      <c r="B28" s="61"/>
      <c r="C28" s="89" t="s">
        <v>12</v>
      </c>
      <c r="D28" s="90"/>
      <c r="E28" s="90"/>
      <c r="F28" s="91"/>
      <c r="G28" s="81" t="s">
        <v>69</v>
      </c>
      <c r="H28" s="65"/>
      <c r="I28" s="65"/>
      <c r="J28" s="65"/>
      <c r="K28" s="65"/>
      <c r="L28" s="65"/>
      <c r="M28" s="66"/>
    </row>
    <row r="29" spans="2:13" ht="23.25" customHeight="1" x14ac:dyDescent="0.25">
      <c r="B29" s="61"/>
      <c r="C29" s="89" t="s">
        <v>13</v>
      </c>
      <c r="D29" s="90"/>
      <c r="E29" s="90"/>
      <c r="F29" s="91"/>
      <c r="G29" s="81" t="s">
        <v>70</v>
      </c>
      <c r="H29" s="65"/>
      <c r="I29" s="65"/>
      <c r="J29" s="65"/>
      <c r="K29" s="65"/>
      <c r="L29" s="65"/>
      <c r="M29" s="66"/>
    </row>
    <row r="30" spans="2:13" ht="23.25" customHeight="1" x14ac:dyDescent="0.25">
      <c r="B30" s="62"/>
      <c r="C30" s="89" t="s">
        <v>14</v>
      </c>
      <c r="D30" s="90"/>
      <c r="E30" s="90"/>
      <c r="F30" s="91"/>
      <c r="G30" s="81" t="s">
        <v>71</v>
      </c>
      <c r="H30" s="65"/>
      <c r="I30" s="65"/>
      <c r="J30" s="65"/>
      <c r="K30" s="65"/>
      <c r="L30" s="65"/>
      <c r="M30" s="66"/>
    </row>
    <row r="31" spans="2:13" ht="25.5" customHeight="1" x14ac:dyDescent="0.25">
      <c r="B31" s="82" t="s">
        <v>54</v>
      </c>
      <c r="C31" s="84" t="s">
        <v>15</v>
      </c>
      <c r="D31" s="84"/>
      <c r="E31" s="84"/>
      <c r="F31" s="84"/>
      <c r="G31" s="85" t="s">
        <v>72</v>
      </c>
      <c r="H31" s="86"/>
      <c r="I31" s="86"/>
      <c r="J31" s="86"/>
      <c r="K31" s="86"/>
      <c r="L31" s="86"/>
      <c r="M31" s="87"/>
    </row>
    <row r="32" spans="2:13" ht="21" customHeight="1" x14ac:dyDescent="0.25">
      <c r="B32" s="83"/>
      <c r="C32" s="84" t="s">
        <v>16</v>
      </c>
      <c r="D32" s="84"/>
      <c r="E32" s="84"/>
      <c r="F32" s="84"/>
      <c r="G32" s="85" t="s">
        <v>72</v>
      </c>
      <c r="H32" s="86"/>
      <c r="I32" s="86"/>
      <c r="J32" s="86"/>
      <c r="K32" s="86"/>
      <c r="L32" s="86"/>
      <c r="M32" s="87"/>
    </row>
    <row r="33" spans="2:13" ht="33" customHeight="1" x14ac:dyDescent="0.25">
      <c r="B33" s="83"/>
      <c r="C33" s="88" t="s">
        <v>17</v>
      </c>
      <c r="D33" s="88"/>
      <c r="E33" s="88"/>
      <c r="F33" s="88"/>
      <c r="G33" s="85" t="s">
        <v>72</v>
      </c>
      <c r="H33" s="86"/>
      <c r="I33" s="86"/>
      <c r="J33" s="86"/>
      <c r="K33" s="86"/>
      <c r="L33" s="86"/>
      <c r="M33" s="87"/>
    </row>
    <row r="34" spans="2:13" ht="28.5" customHeight="1" x14ac:dyDescent="0.25">
      <c r="B34" s="19" t="s">
        <v>55</v>
      </c>
      <c r="C34" s="88" t="s">
        <v>7</v>
      </c>
      <c r="D34" s="88"/>
      <c r="E34" s="88"/>
      <c r="F34" s="88"/>
      <c r="G34" s="85" t="s">
        <v>72</v>
      </c>
      <c r="H34" s="86"/>
      <c r="I34" s="86"/>
      <c r="J34" s="86"/>
      <c r="K34" s="86"/>
      <c r="L34" s="86"/>
      <c r="M34" s="87"/>
    </row>
    <row r="35" spans="2:13" s="20" customFormat="1" ht="28.5" customHeight="1" x14ac:dyDescent="0.25">
      <c r="B35" s="92" t="s">
        <v>18</v>
      </c>
      <c r="C35" s="93"/>
      <c r="D35" s="93"/>
      <c r="E35" s="93"/>
      <c r="F35" s="93"/>
      <c r="G35" s="93"/>
      <c r="H35" s="93"/>
      <c r="I35" s="93"/>
      <c r="J35" s="93"/>
      <c r="K35" s="93"/>
      <c r="L35" s="93"/>
      <c r="M35" s="94"/>
    </row>
    <row r="36" spans="2:13" s="20" customFormat="1" ht="24.75" customHeight="1" x14ac:dyDescent="0.25">
      <c r="B36" s="21" t="s">
        <v>19</v>
      </c>
      <c r="C36" s="95" t="s">
        <v>20</v>
      </c>
      <c r="D36" s="95"/>
      <c r="E36" s="95"/>
      <c r="F36" s="95"/>
      <c r="G36" s="95"/>
      <c r="H36" s="95"/>
      <c r="I36" s="95"/>
      <c r="J36" s="95"/>
      <c r="K36" s="95"/>
      <c r="L36" s="95"/>
      <c r="M36" s="96"/>
    </row>
    <row r="37" spans="2:13" ht="29.25" customHeight="1" x14ac:dyDescent="0.25">
      <c r="B37" s="22" t="s">
        <v>61</v>
      </c>
      <c r="C37" s="97" t="s">
        <v>80</v>
      </c>
      <c r="D37" s="65"/>
      <c r="E37" s="65"/>
      <c r="F37" s="65"/>
      <c r="G37" s="65"/>
      <c r="H37" s="65"/>
      <c r="I37" s="65"/>
      <c r="J37" s="65"/>
      <c r="K37" s="65"/>
      <c r="L37" s="65"/>
      <c r="M37" s="66"/>
    </row>
    <row r="38" spans="2:13" ht="29.25" customHeight="1" x14ac:dyDescent="0.25">
      <c r="B38" s="23" t="s">
        <v>22</v>
      </c>
      <c r="C38" s="64" t="s">
        <v>81</v>
      </c>
      <c r="D38" s="65"/>
      <c r="E38" s="65"/>
      <c r="F38" s="65"/>
      <c r="G38" s="65"/>
      <c r="H38" s="65"/>
      <c r="I38" s="65"/>
      <c r="J38" s="65"/>
      <c r="K38" s="65"/>
      <c r="L38" s="65"/>
      <c r="M38" s="66"/>
    </row>
    <row r="39" spans="2:13" ht="29.25" customHeight="1" x14ac:dyDescent="0.25">
      <c r="B39" s="23" t="s">
        <v>60</v>
      </c>
      <c r="C39" s="64" t="s">
        <v>78</v>
      </c>
      <c r="D39" s="65"/>
      <c r="E39" s="65"/>
      <c r="F39" s="65"/>
      <c r="G39" s="65"/>
      <c r="H39" s="65"/>
      <c r="I39" s="65"/>
      <c r="J39" s="65"/>
      <c r="K39" s="65"/>
      <c r="L39" s="65"/>
      <c r="M39" s="66"/>
    </row>
    <row r="40" spans="2:13" ht="33" customHeight="1" x14ac:dyDescent="0.25">
      <c r="B40" s="24" t="s">
        <v>23</v>
      </c>
      <c r="C40" s="77" t="s">
        <v>82</v>
      </c>
      <c r="D40" s="78"/>
      <c r="E40" s="78"/>
      <c r="F40" s="78"/>
      <c r="G40" s="78"/>
      <c r="H40" s="78"/>
      <c r="I40" s="78"/>
      <c r="J40" s="78"/>
      <c r="K40" s="78"/>
      <c r="L40" s="78"/>
      <c r="M40" s="79"/>
    </row>
    <row r="41" spans="2:13" ht="38.25" customHeight="1" x14ac:dyDescent="0.25">
      <c r="B41" s="24" t="s">
        <v>24</v>
      </c>
      <c r="C41" s="68" t="s">
        <v>83</v>
      </c>
      <c r="D41" s="65"/>
      <c r="E41" s="65"/>
      <c r="F41" s="65"/>
      <c r="G41" s="65"/>
      <c r="H41" s="65"/>
      <c r="I41" s="65"/>
      <c r="J41" s="65"/>
      <c r="K41" s="65"/>
      <c r="L41" s="65"/>
      <c r="M41" s="66"/>
    </row>
    <row r="42" spans="2:13" ht="47.25" customHeight="1" x14ac:dyDescent="0.25">
      <c r="B42" s="24" t="s">
        <v>25</v>
      </c>
      <c r="C42" s="68" t="s">
        <v>84</v>
      </c>
      <c r="D42" s="65"/>
      <c r="E42" s="65"/>
      <c r="F42" s="65"/>
      <c r="G42" s="65"/>
      <c r="H42" s="65"/>
      <c r="I42" s="65"/>
      <c r="J42" s="65"/>
      <c r="K42" s="65"/>
      <c r="L42" s="65"/>
      <c r="M42" s="66"/>
    </row>
    <row r="43" spans="2:13" ht="26.25" customHeight="1" x14ac:dyDescent="0.25">
      <c r="B43" s="25" t="s">
        <v>26</v>
      </c>
      <c r="C43" s="68" t="s">
        <v>73</v>
      </c>
      <c r="D43" s="65"/>
      <c r="E43" s="65"/>
      <c r="F43" s="65"/>
      <c r="G43" s="65"/>
      <c r="H43" s="65"/>
      <c r="I43" s="65"/>
      <c r="J43" s="65"/>
      <c r="K43" s="65"/>
      <c r="L43" s="65"/>
      <c r="M43" s="66"/>
    </row>
    <row r="44" spans="2:13" ht="26.25" customHeight="1" x14ac:dyDescent="0.25">
      <c r="B44" s="25" t="s">
        <v>27</v>
      </c>
      <c r="C44" s="68" t="s">
        <v>74</v>
      </c>
      <c r="D44" s="65"/>
      <c r="E44" s="65"/>
      <c r="F44" s="65"/>
      <c r="G44" s="65"/>
      <c r="H44" s="65"/>
      <c r="I44" s="65"/>
      <c r="J44" s="65"/>
      <c r="K44" s="65"/>
      <c r="L44" s="65"/>
      <c r="M44" s="66"/>
    </row>
    <row r="45" spans="2:13" ht="32.25" customHeight="1" x14ac:dyDescent="0.25">
      <c r="B45" s="80" t="s">
        <v>28</v>
      </c>
      <c r="C45" s="68" t="s">
        <v>105</v>
      </c>
      <c r="D45" s="65"/>
      <c r="E45" s="65"/>
      <c r="F45" s="65"/>
      <c r="G45" s="65"/>
      <c r="H45" s="65"/>
      <c r="I45" s="65"/>
      <c r="J45" s="65"/>
      <c r="K45" s="65"/>
      <c r="L45" s="65"/>
      <c r="M45" s="66"/>
    </row>
    <row r="46" spans="2:13" ht="23.25" customHeight="1" x14ac:dyDescent="0.25">
      <c r="B46" s="80"/>
      <c r="C46" s="68" t="s">
        <v>86</v>
      </c>
      <c r="D46" s="65"/>
      <c r="E46" s="65"/>
      <c r="F46" s="65"/>
      <c r="G46" s="65"/>
      <c r="H46" s="65"/>
      <c r="I46" s="65"/>
      <c r="J46" s="65"/>
      <c r="K46" s="65"/>
      <c r="L46" s="65"/>
      <c r="M46" s="66"/>
    </row>
    <row r="47" spans="2:13" ht="26.25" customHeight="1" x14ac:dyDescent="0.25">
      <c r="B47" s="25" t="s">
        <v>29</v>
      </c>
      <c r="C47" s="64" t="s">
        <v>75</v>
      </c>
      <c r="D47" s="65"/>
      <c r="E47" s="65"/>
      <c r="F47" s="65"/>
      <c r="G47" s="65"/>
      <c r="H47" s="65"/>
      <c r="I47" s="65"/>
      <c r="J47" s="65"/>
      <c r="K47" s="65"/>
      <c r="L47" s="65"/>
      <c r="M47" s="66"/>
    </row>
    <row r="48" spans="2:13" ht="33" customHeight="1" x14ac:dyDescent="0.25">
      <c r="B48" s="25" t="s">
        <v>30</v>
      </c>
      <c r="C48" s="64" t="s">
        <v>75</v>
      </c>
      <c r="D48" s="65"/>
      <c r="E48" s="65"/>
      <c r="F48" s="65"/>
      <c r="G48" s="65"/>
      <c r="H48" s="65"/>
      <c r="I48" s="65"/>
      <c r="J48" s="65"/>
      <c r="K48" s="65"/>
      <c r="L48" s="65"/>
      <c r="M48" s="66"/>
    </row>
    <row r="49" spans="2:13" ht="33" customHeight="1" x14ac:dyDescent="0.25">
      <c r="B49" s="25" t="s">
        <v>31</v>
      </c>
      <c r="C49" s="64" t="s">
        <v>79</v>
      </c>
      <c r="D49" s="65"/>
      <c r="E49" s="65"/>
      <c r="F49" s="65"/>
      <c r="G49" s="65"/>
      <c r="H49" s="65"/>
      <c r="I49" s="65"/>
      <c r="J49" s="65"/>
      <c r="K49" s="65"/>
      <c r="L49" s="65"/>
      <c r="M49" s="66"/>
    </row>
    <row r="50" spans="2:13" ht="27" customHeight="1" x14ac:dyDescent="0.25">
      <c r="B50" s="25" t="s">
        <v>32</v>
      </c>
      <c r="C50" s="67" t="s">
        <v>93</v>
      </c>
      <c r="D50" s="65"/>
      <c r="E50" s="65"/>
      <c r="F50" s="65"/>
      <c r="G50" s="65"/>
      <c r="H50" s="65"/>
      <c r="I50" s="65"/>
      <c r="J50" s="65"/>
      <c r="K50" s="65"/>
      <c r="L50" s="65"/>
      <c r="M50" s="66"/>
    </row>
    <row r="51" spans="2:13" ht="42.75" customHeight="1" x14ac:dyDescent="0.25">
      <c r="B51" s="25" t="s">
        <v>51</v>
      </c>
      <c r="C51" s="68" t="s">
        <v>106</v>
      </c>
      <c r="D51" s="65"/>
      <c r="E51" s="65"/>
      <c r="F51" s="65"/>
      <c r="G51" s="65"/>
      <c r="H51" s="65"/>
      <c r="I51" s="65"/>
      <c r="J51" s="65"/>
      <c r="K51" s="65"/>
      <c r="L51" s="65"/>
      <c r="M51" s="66"/>
    </row>
    <row r="52" spans="2:13" ht="31.5" customHeight="1" x14ac:dyDescent="0.25">
      <c r="B52" s="25" t="s">
        <v>33</v>
      </c>
      <c r="C52" s="68" t="s">
        <v>76</v>
      </c>
      <c r="D52" s="65"/>
      <c r="E52" s="65"/>
      <c r="F52" s="65"/>
      <c r="G52" s="65"/>
      <c r="H52" s="65"/>
      <c r="I52" s="65"/>
      <c r="J52" s="65"/>
      <c r="K52" s="65"/>
      <c r="L52" s="65"/>
      <c r="M52" s="66"/>
    </row>
    <row r="53" spans="2:13" ht="27" customHeight="1" x14ac:dyDescent="0.25">
      <c r="B53" s="25" t="s">
        <v>34</v>
      </c>
      <c r="C53" s="68" t="s">
        <v>110</v>
      </c>
      <c r="D53" s="65"/>
      <c r="E53" s="65"/>
      <c r="F53" s="65"/>
      <c r="G53" s="65"/>
      <c r="H53" s="65"/>
      <c r="I53" s="65"/>
      <c r="J53" s="65"/>
      <c r="K53" s="65"/>
      <c r="L53" s="65"/>
      <c r="M53" s="66"/>
    </row>
    <row r="54" spans="2:13" ht="27" customHeight="1" x14ac:dyDescent="0.25">
      <c r="B54" s="26" t="s">
        <v>35</v>
      </c>
      <c r="C54" s="69" t="s">
        <v>87</v>
      </c>
      <c r="D54" s="65"/>
      <c r="E54" s="65"/>
      <c r="F54" s="65"/>
      <c r="G54" s="65"/>
      <c r="H54" s="65"/>
      <c r="I54" s="65"/>
      <c r="J54" s="65"/>
      <c r="K54" s="65"/>
      <c r="L54" s="65"/>
      <c r="M54" s="66"/>
    </row>
    <row r="55" spans="2:13" ht="48" customHeight="1" thickBot="1" x14ac:dyDescent="0.3">
      <c r="B55" s="27" t="s">
        <v>36</v>
      </c>
      <c r="C55" s="70" t="s">
        <v>77</v>
      </c>
      <c r="D55" s="71"/>
      <c r="E55" s="71"/>
      <c r="F55" s="71"/>
      <c r="G55" s="72"/>
      <c r="H55" s="73" t="s">
        <v>37</v>
      </c>
      <c r="I55" s="73"/>
      <c r="J55" s="73"/>
      <c r="K55" s="74"/>
      <c r="L55" s="75"/>
      <c r="M55" s="76"/>
    </row>
    <row r="56" spans="2:13" ht="9" customHeight="1" x14ac:dyDescent="0.25"/>
    <row r="57" spans="2:13" ht="15.75" x14ac:dyDescent="0.25">
      <c r="B57" s="63" t="s">
        <v>38</v>
      </c>
      <c r="C57" s="63"/>
      <c r="D57" s="63"/>
      <c r="E57" s="63"/>
      <c r="F57" s="63"/>
      <c r="G57" s="63"/>
      <c r="H57" s="63"/>
      <c r="I57" s="63"/>
      <c r="J57" s="63"/>
      <c r="K57" s="63"/>
      <c r="L57" s="63"/>
      <c r="M57" s="63"/>
    </row>
  </sheetData>
  <mergeCells count="63">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 ref="B2:M10"/>
    <mergeCell ref="B12:M12"/>
    <mergeCell ref="B14:C15"/>
    <mergeCell ref="F14:H15"/>
    <mergeCell ref="K14:L15"/>
    <mergeCell ref="G27:M27"/>
    <mergeCell ref="C28:F28"/>
    <mergeCell ref="G28:M28"/>
    <mergeCell ref="C29:F29"/>
    <mergeCell ref="G29:M29"/>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C43:M43"/>
    <mergeCell ref="C44:M44"/>
    <mergeCell ref="B45:B46"/>
    <mergeCell ref="C45:M45"/>
    <mergeCell ref="C46:M46"/>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O46"/>
  <sheetViews>
    <sheetView showGridLines="0" topLeftCell="A16" zoomScaleNormal="100" workbookViewId="0">
      <selection activeCell="D16" sqref="D16"/>
    </sheetView>
  </sheetViews>
  <sheetFormatPr baseColWidth="10" defaultColWidth="14.140625" defaultRowHeight="15" x14ac:dyDescent="0.25"/>
  <cols>
    <col min="1" max="1" width="5.42578125" customWidth="1"/>
    <col min="2" max="2" width="12.85546875" customWidth="1"/>
    <col min="3" max="3" width="19" customWidth="1"/>
    <col min="4" max="4" width="15.7109375" customWidth="1"/>
    <col min="5" max="5" width="15.28515625" customWidth="1"/>
    <col min="6" max="6" width="16" customWidth="1"/>
    <col min="7" max="7" width="12.28515625" customWidth="1"/>
    <col min="8" max="8" width="9.42578125" customWidth="1"/>
    <col min="9" max="9" width="11.28515625" customWidth="1"/>
    <col min="10" max="10" width="30"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3" t="s">
        <v>56</v>
      </c>
      <c r="N6" s="133"/>
      <c r="O6" s="133"/>
    </row>
    <row r="7" spans="2:15" x14ac:dyDescent="0.25">
      <c r="B7" s="10"/>
      <c r="C7" s="10"/>
      <c r="D7" s="10"/>
      <c r="E7" s="29"/>
      <c r="F7" s="29"/>
      <c r="G7" s="29"/>
      <c r="H7" s="29"/>
      <c r="I7" s="29"/>
      <c r="J7" s="29"/>
      <c r="K7" s="1"/>
      <c r="M7" s="40" t="s">
        <v>89</v>
      </c>
      <c r="N7" s="46" t="s">
        <v>57</v>
      </c>
      <c r="O7" s="47">
        <v>0.9</v>
      </c>
    </row>
    <row r="8" spans="2:15" x14ac:dyDescent="0.25">
      <c r="B8" s="29"/>
      <c r="C8" s="29"/>
      <c r="D8" s="29"/>
      <c r="E8" s="29"/>
      <c r="F8" s="29"/>
      <c r="G8" s="29"/>
      <c r="H8" s="29"/>
      <c r="I8" s="29"/>
      <c r="J8" s="29"/>
      <c r="K8" s="1"/>
      <c r="M8" s="39" t="s">
        <v>90</v>
      </c>
      <c r="N8" s="46" t="s">
        <v>58</v>
      </c>
      <c r="O8" s="20" t="s">
        <v>95</v>
      </c>
    </row>
    <row r="9" spans="2:15" ht="18.75" customHeight="1" x14ac:dyDescent="0.25">
      <c r="B9" s="29"/>
      <c r="C9" s="29"/>
      <c r="D9" s="29"/>
      <c r="E9" s="29"/>
      <c r="F9" s="29"/>
      <c r="G9" s="29"/>
      <c r="H9" s="29"/>
      <c r="I9" s="29"/>
      <c r="J9" s="29"/>
      <c r="K9" s="1"/>
      <c r="L9" s="30"/>
      <c r="M9" s="41" t="s">
        <v>91</v>
      </c>
      <c r="N9" s="46" t="s">
        <v>59</v>
      </c>
      <c r="O9" s="47">
        <v>0.66</v>
      </c>
    </row>
    <row r="10" spans="2:15" ht="24" customHeight="1" x14ac:dyDescent="0.25">
      <c r="B10" s="129" t="s">
        <v>21</v>
      </c>
      <c r="C10" s="129"/>
      <c r="D10" s="129"/>
      <c r="E10" s="130" t="str">
        <f>'Ficha Técnica Formulación'!C37</f>
        <v>Ejecución presupuestal del programa de minimo vital</v>
      </c>
      <c r="F10" s="131"/>
      <c r="G10" s="131"/>
      <c r="H10" s="131"/>
      <c r="I10" s="131"/>
      <c r="J10" s="131"/>
      <c r="K10" s="132"/>
      <c r="L10" s="31"/>
    </row>
    <row r="11" spans="2:15" ht="10.5" customHeight="1" x14ac:dyDescent="0.25">
      <c r="L11" s="30"/>
    </row>
    <row r="12" spans="2:15" ht="77.25" customHeight="1" x14ac:dyDescent="0.25">
      <c r="B12" s="44" t="s">
        <v>44</v>
      </c>
      <c r="C12" s="44" t="s">
        <v>62</v>
      </c>
      <c r="D12" s="44" t="s">
        <v>48</v>
      </c>
      <c r="E12" s="45" t="s">
        <v>85</v>
      </c>
      <c r="F12" s="45" t="s">
        <v>86</v>
      </c>
      <c r="G12" s="45" t="s">
        <v>49</v>
      </c>
      <c r="H12" s="128" t="s">
        <v>46</v>
      </c>
      <c r="I12" s="128"/>
      <c r="J12" s="45" t="s">
        <v>45</v>
      </c>
      <c r="K12" s="45" t="s">
        <v>50</v>
      </c>
      <c r="L12" s="30"/>
    </row>
    <row r="13" spans="2:15" ht="144.75" customHeight="1" x14ac:dyDescent="0.25">
      <c r="B13" s="50">
        <v>2018</v>
      </c>
      <c r="C13" s="50" t="s">
        <v>92</v>
      </c>
      <c r="D13" s="52">
        <v>0.25</v>
      </c>
      <c r="E13" s="49">
        <v>0</v>
      </c>
      <c r="F13" s="49">
        <v>11042541824</v>
      </c>
      <c r="G13" s="48">
        <f>IF(E13="","",E13/F13)</f>
        <v>0</v>
      </c>
      <c r="H13" s="42">
        <f>IF(G13="","",G13/D13)</f>
        <v>0</v>
      </c>
      <c r="I13" s="43" t="str">
        <f>IF(H13&lt;$O$9,"Critico",IF(H13&lt;$O$7,"Medio",IF(H13="","","Satisfactorio")))</f>
        <v>Critico</v>
      </c>
      <c r="J13" s="51"/>
      <c r="K13" s="43"/>
      <c r="L13" s="30"/>
    </row>
    <row r="14" spans="2:15" ht="138" customHeight="1" x14ac:dyDescent="0.25">
      <c r="B14" s="50">
        <v>2018</v>
      </c>
      <c r="C14" s="37" t="s">
        <v>94</v>
      </c>
      <c r="D14" s="35">
        <v>0.5</v>
      </c>
      <c r="E14" s="49">
        <v>4043803273</v>
      </c>
      <c r="F14" s="49">
        <v>11042541824</v>
      </c>
      <c r="G14" s="53">
        <f>IF(E14="","",E14/F14)</f>
        <v>0.36620221480267767</v>
      </c>
      <c r="H14" s="38">
        <f>IF(G14="","",G14/D14)</f>
        <v>0.73240442960535534</v>
      </c>
      <c r="I14" s="43" t="str">
        <f t="shared" ref="I14:I23" si="0">IF(H14&lt;$O$9,"Critico",IF(H14&lt;$O$7,"Medio",IF(H14="","","Satisfactorio")))</f>
        <v>Medio</v>
      </c>
      <c r="J14" s="56" t="s">
        <v>98</v>
      </c>
      <c r="K14" s="37"/>
      <c r="L14" s="30"/>
    </row>
    <row r="15" spans="2:15" ht="63" customHeight="1" x14ac:dyDescent="0.25">
      <c r="B15" s="50">
        <v>2018</v>
      </c>
      <c r="C15" s="37" t="s">
        <v>96</v>
      </c>
      <c r="D15" s="35">
        <v>0.75</v>
      </c>
      <c r="E15" s="36">
        <v>0</v>
      </c>
      <c r="F15" s="49">
        <v>11042541824</v>
      </c>
      <c r="G15" s="53">
        <f>IF(E15="","",E15/F15)</f>
        <v>0</v>
      </c>
      <c r="H15" s="38">
        <f>IF(G15="","",G15/D15)</f>
        <v>0</v>
      </c>
      <c r="I15" s="43" t="str">
        <f t="shared" ref="I15" si="1">IF(H15&lt;$O$9,"Critico",IF(H15&lt;$O$7,"Medio",IF(H15="","","Satisfactorio")))</f>
        <v>Critico</v>
      </c>
      <c r="J15" s="57" t="s">
        <v>99</v>
      </c>
      <c r="K15" s="37"/>
      <c r="L15" s="30"/>
    </row>
    <row r="16" spans="2:15" ht="294.75" customHeight="1" x14ac:dyDescent="0.25">
      <c r="B16" s="37">
        <v>2018</v>
      </c>
      <c r="C16" s="54" t="s">
        <v>97</v>
      </c>
      <c r="D16" s="35">
        <v>1</v>
      </c>
      <c r="E16" s="36">
        <v>11030273722</v>
      </c>
      <c r="F16" s="49">
        <v>11042541824</v>
      </c>
      <c r="G16" s="53">
        <f>IF(E16="","",E16/F16)</f>
        <v>0.99888901466749835</v>
      </c>
      <c r="H16" s="38">
        <f>IF(G16="","",G16/D16)</f>
        <v>0.99888901466749835</v>
      </c>
      <c r="I16" s="43" t="str">
        <f t="shared" si="0"/>
        <v>Satisfactorio</v>
      </c>
      <c r="J16" s="57" t="s">
        <v>100</v>
      </c>
      <c r="K16" s="57" t="s">
        <v>101</v>
      </c>
      <c r="L16" s="30"/>
    </row>
    <row r="17" spans="2:12" x14ac:dyDescent="0.25">
      <c r="B17" s="37"/>
      <c r="C17" s="37"/>
      <c r="D17" s="35"/>
      <c r="E17" s="36"/>
      <c r="F17" s="36"/>
      <c r="G17" s="35" t="str">
        <f t="shared" ref="G17:G23" si="2">IF(E17="","",E141/F17)</f>
        <v/>
      </c>
      <c r="H17" s="38" t="str">
        <f t="shared" ref="H17:H23" si="3">IF(G17="","",G17/D17)</f>
        <v/>
      </c>
      <c r="I17" s="43" t="str">
        <f t="shared" si="0"/>
        <v/>
      </c>
      <c r="J17" s="37"/>
      <c r="K17" s="37"/>
      <c r="L17" s="30"/>
    </row>
    <row r="18" spans="2:12" x14ac:dyDescent="0.25">
      <c r="B18" s="37"/>
      <c r="C18" s="37"/>
      <c r="D18" s="35"/>
      <c r="E18" s="36"/>
      <c r="F18" s="36"/>
      <c r="G18" s="35" t="str">
        <f t="shared" si="2"/>
        <v/>
      </c>
      <c r="H18" s="38" t="str">
        <f t="shared" si="3"/>
        <v/>
      </c>
      <c r="I18" s="43" t="str">
        <f>IF(H18&lt;$O$9,"Critico",IF(H18&lt;$O$7,"Medio",IF(H18="","","Satisfactorio")))</f>
        <v/>
      </c>
      <c r="J18" s="37"/>
      <c r="K18" s="37"/>
      <c r="L18" s="30"/>
    </row>
    <row r="19" spans="2:12" x14ac:dyDescent="0.25">
      <c r="B19" s="37"/>
      <c r="C19" s="37"/>
      <c r="D19" s="35"/>
      <c r="E19" s="36"/>
      <c r="F19" s="36"/>
      <c r="G19" s="35" t="str">
        <f t="shared" si="2"/>
        <v/>
      </c>
      <c r="H19" s="38" t="str">
        <f t="shared" si="3"/>
        <v/>
      </c>
      <c r="I19" s="43" t="str">
        <f t="shared" si="0"/>
        <v/>
      </c>
      <c r="J19" s="37"/>
      <c r="K19" s="37"/>
      <c r="L19" s="30"/>
    </row>
    <row r="20" spans="2:12" x14ac:dyDescent="0.25">
      <c r="B20" s="37"/>
      <c r="C20" s="37"/>
      <c r="D20" s="35"/>
      <c r="E20" s="36"/>
      <c r="F20" s="36"/>
      <c r="G20" s="35" t="str">
        <f t="shared" si="2"/>
        <v/>
      </c>
      <c r="H20" s="38" t="str">
        <f t="shared" si="3"/>
        <v/>
      </c>
      <c r="I20" s="43" t="str">
        <f t="shared" si="0"/>
        <v/>
      </c>
      <c r="J20" s="37"/>
      <c r="K20" s="37"/>
      <c r="L20" s="30"/>
    </row>
    <row r="21" spans="2:12" x14ac:dyDescent="0.25">
      <c r="B21" s="37"/>
      <c r="C21" s="37"/>
      <c r="D21" s="35"/>
      <c r="E21" s="36"/>
      <c r="F21" s="36"/>
      <c r="G21" s="35" t="str">
        <f t="shared" si="2"/>
        <v/>
      </c>
      <c r="H21" s="38" t="str">
        <f t="shared" si="3"/>
        <v/>
      </c>
      <c r="I21" s="43" t="str">
        <f t="shared" si="0"/>
        <v/>
      </c>
      <c r="J21" s="37"/>
      <c r="K21" s="37"/>
      <c r="L21" s="30"/>
    </row>
    <row r="22" spans="2:12" x14ac:dyDescent="0.25">
      <c r="B22" s="37"/>
      <c r="C22" s="37"/>
      <c r="D22" s="35"/>
      <c r="E22" s="36"/>
      <c r="F22" s="36"/>
      <c r="G22" s="35" t="str">
        <f t="shared" si="2"/>
        <v/>
      </c>
      <c r="H22" s="38" t="str">
        <f t="shared" si="3"/>
        <v/>
      </c>
      <c r="I22" s="43" t="str">
        <f t="shared" si="0"/>
        <v/>
      </c>
      <c r="J22" s="37"/>
      <c r="K22" s="37"/>
      <c r="L22" s="30"/>
    </row>
    <row r="23" spans="2:12" x14ac:dyDescent="0.25">
      <c r="B23" s="37"/>
      <c r="C23" s="37"/>
      <c r="D23" s="35"/>
      <c r="E23" s="36"/>
      <c r="F23" s="36"/>
      <c r="G23" s="35" t="str">
        <f t="shared" si="2"/>
        <v/>
      </c>
      <c r="H23" s="38" t="str">
        <f t="shared" si="3"/>
        <v/>
      </c>
      <c r="I23" s="43" t="str">
        <f t="shared" si="0"/>
        <v/>
      </c>
      <c r="J23" s="37"/>
      <c r="K23" s="37"/>
      <c r="L23" s="30"/>
    </row>
    <row r="24" spans="2:12" x14ac:dyDescent="0.25">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ht="15" customHeight="1"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ht="15" customHeight="1" x14ac:dyDescent="0.25">
      <c r="B41" s="30"/>
      <c r="C41" s="30"/>
      <c r="D41" s="30"/>
      <c r="E41" s="33"/>
      <c r="F41" s="30"/>
      <c r="G41" s="30"/>
      <c r="H41" s="30"/>
      <c r="I41" s="30"/>
      <c r="J41" s="30"/>
      <c r="K41" s="30"/>
      <c r="L41" s="30"/>
    </row>
    <row r="42" spans="2:12" x14ac:dyDescent="0.25">
      <c r="B42" s="30"/>
      <c r="C42" s="30"/>
      <c r="D42" s="30"/>
      <c r="E42" s="34"/>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0"/>
      <c r="F46" s="30"/>
      <c r="G46" s="30"/>
      <c r="H46" s="30"/>
      <c r="I46" s="30"/>
      <c r="J46" s="30"/>
      <c r="K46" s="30"/>
      <c r="L46" s="30"/>
    </row>
  </sheetData>
  <mergeCells count="4">
    <mergeCell ref="H12:I12"/>
    <mergeCell ref="B10:D10"/>
    <mergeCell ref="E10:K10"/>
    <mergeCell ref="M6:O6"/>
  </mergeCells>
  <conditionalFormatting sqref="H13:H14 H17:H23">
    <cfRule type="cellIs" dxfId="114" priority="110" stopIfTrue="1" operator="between">
      <formula>0.66</formula>
      <formula>0.79</formula>
    </cfRule>
    <cfRule type="cellIs" dxfId="113" priority="111" stopIfTrue="1" operator="lessThan">
      <formula>0.66</formula>
    </cfRule>
    <cfRule type="cellIs" dxfId="112" priority="112" stopIfTrue="1" operator="between">
      <formula>0.8</formula>
      <formula>1</formula>
    </cfRule>
  </conditionalFormatting>
  <conditionalFormatting sqref="H13:H14 H17:H23">
    <cfRule type="expression" dxfId="111" priority="109">
      <formula>ISERROR(H13)</formula>
    </cfRule>
  </conditionalFormatting>
  <conditionalFormatting sqref="H13:H14 H17:H23">
    <cfRule type="cellIs" dxfId="110" priority="106" stopIfTrue="1" operator="between">
      <formula>0.66</formula>
      <formula>0.79</formula>
    </cfRule>
    <cfRule type="cellIs" dxfId="109" priority="107" stopIfTrue="1" operator="lessThan">
      <formula>0.66</formula>
    </cfRule>
    <cfRule type="cellIs" dxfId="108" priority="108" stopIfTrue="1" operator="greaterThanOrEqual">
      <formula>0.8</formula>
    </cfRule>
  </conditionalFormatting>
  <conditionalFormatting sqref="I13:I14 I17:K23 G17:G23 I16">
    <cfRule type="containsText" dxfId="107" priority="65" operator="containsText" text="Critico">
      <formula>NOT(ISERROR(SEARCH("Critico",G13)))</formula>
    </cfRule>
    <cfRule type="containsText" dxfId="106" priority="66" operator="containsText" text="Satisfactorio">
      <formula>NOT(ISERROR(SEARCH("Satisfactorio",G13)))</formula>
    </cfRule>
    <cfRule type="containsText" dxfId="105" priority="67" operator="containsText" text="Medio">
      <formula>NOT(ISERROR(SEARCH("Medio",G13)))</formula>
    </cfRule>
  </conditionalFormatting>
  <conditionalFormatting sqref="J13:K14 K15">
    <cfRule type="containsText" dxfId="104" priority="53" operator="containsText" text="Critico">
      <formula>NOT(ISERROR(SEARCH("Critico",J13)))</formula>
    </cfRule>
    <cfRule type="containsText" dxfId="103" priority="54" operator="containsText" text="Satisfactorio">
      <formula>NOT(ISERROR(SEARCH("Satisfactorio",J13)))</formula>
    </cfRule>
    <cfRule type="containsText" dxfId="102" priority="55" operator="containsText" text="Medio">
      <formula>NOT(ISERROR(SEARCH("Medio",J13)))</formula>
    </cfRule>
  </conditionalFormatting>
  <conditionalFormatting sqref="B16:D22 D16:D23">
    <cfRule type="containsText" dxfId="101" priority="62" operator="containsText" text="Critico">
      <formula>NOT(ISERROR(SEARCH("Critico",B16)))</formula>
    </cfRule>
    <cfRule type="containsText" dxfId="100" priority="63" operator="containsText" text="Satisfactorio">
      <formula>NOT(ISERROR(SEARCH("Satisfactorio",B16)))</formula>
    </cfRule>
    <cfRule type="containsText" dxfId="99" priority="64" operator="containsText" text="Medio">
      <formula>NOT(ISERROR(SEARCH("Medio",B16)))</formula>
    </cfRule>
  </conditionalFormatting>
  <conditionalFormatting sqref="B23:C23">
    <cfRule type="containsText" dxfId="98" priority="59" operator="containsText" text="Critico">
      <formula>NOT(ISERROR(SEARCH("Critico",B23)))</formula>
    </cfRule>
    <cfRule type="containsText" dxfId="97" priority="60" operator="containsText" text="Satisfactorio">
      <formula>NOT(ISERROR(SEARCH("Satisfactorio",B23)))</formula>
    </cfRule>
    <cfRule type="containsText" dxfId="96" priority="61" operator="containsText" text="Medio">
      <formula>NOT(ISERROR(SEARCH("Medio",B23)))</formula>
    </cfRule>
  </conditionalFormatting>
  <conditionalFormatting sqref="G14">
    <cfRule type="containsText" dxfId="95" priority="56" operator="containsText" text="Critico">
      <formula>NOT(ISERROR(SEARCH("Critico",G14)))</formula>
    </cfRule>
    <cfRule type="containsText" dxfId="94" priority="57" operator="containsText" text="Satisfactorio">
      <formula>NOT(ISERROR(SEARCH("Satisfactorio",G14)))</formula>
    </cfRule>
    <cfRule type="containsText" dxfId="93" priority="58" operator="containsText" text="Medio">
      <formula>NOT(ISERROR(SEARCH("Medio",G14)))</formula>
    </cfRule>
  </conditionalFormatting>
  <conditionalFormatting sqref="G13">
    <cfRule type="containsText" dxfId="92" priority="50" operator="containsText" text="Critico">
      <formula>NOT(ISERROR(SEARCH(("Critico"),(G13))))</formula>
    </cfRule>
  </conditionalFormatting>
  <conditionalFormatting sqref="G13">
    <cfRule type="containsText" dxfId="91" priority="51" operator="containsText" text="Satisfactorio">
      <formula>NOT(ISERROR(SEARCH(("Satisfactorio"),(G13))))</formula>
    </cfRule>
  </conditionalFormatting>
  <conditionalFormatting sqref="G13">
    <cfRule type="containsText" dxfId="90" priority="52" operator="containsText" text="Medio">
      <formula>NOT(ISERROR(SEARCH(("Medio"),(G13))))</formula>
    </cfRule>
  </conditionalFormatting>
  <conditionalFormatting sqref="D14:D15">
    <cfRule type="containsText" dxfId="89" priority="32" operator="containsText" text="Critico">
      <formula>NOT(ISERROR(SEARCH("Critico",D14)))</formula>
    </cfRule>
    <cfRule type="containsText" dxfId="88" priority="33" operator="containsText" text="Satisfactorio">
      <formula>NOT(ISERROR(SEARCH("Satisfactorio",D14)))</formula>
    </cfRule>
    <cfRule type="containsText" dxfId="87" priority="34" operator="containsText" text="Medio">
      <formula>NOT(ISERROR(SEARCH("Medio",D14)))</formula>
    </cfRule>
  </conditionalFormatting>
  <conditionalFormatting sqref="D13">
    <cfRule type="containsText" dxfId="86" priority="29" operator="containsText" text="Critico">
      <formula>NOT(ISERROR(SEARCH(("Critico"),(D13))))</formula>
    </cfRule>
  </conditionalFormatting>
  <conditionalFormatting sqref="D13">
    <cfRule type="containsText" dxfId="85" priority="30" operator="containsText" text="Satisfactorio">
      <formula>NOT(ISERROR(SEARCH(("Satisfactorio"),(D13))))</formula>
    </cfRule>
  </conditionalFormatting>
  <conditionalFormatting sqref="D13">
    <cfRule type="containsText" dxfId="84" priority="31" operator="containsText" text="Medio">
      <formula>NOT(ISERROR(SEARCH(("Medio"),(D13))))</formula>
    </cfRule>
  </conditionalFormatting>
  <conditionalFormatting sqref="C14:C15">
    <cfRule type="containsText" dxfId="83" priority="26" operator="containsText" text="Critico">
      <formula>NOT(ISERROR(SEARCH("Critico",C14)))</formula>
    </cfRule>
    <cfRule type="containsText" dxfId="82" priority="27" operator="containsText" text="Satisfactorio">
      <formula>NOT(ISERROR(SEARCH("Satisfactorio",C14)))</formula>
    </cfRule>
    <cfRule type="containsText" dxfId="81" priority="28" operator="containsText" text="Medio">
      <formula>NOT(ISERROR(SEARCH("Medio",C14)))</formula>
    </cfRule>
  </conditionalFormatting>
  <conditionalFormatting sqref="B13:C13 B14:B15">
    <cfRule type="containsText" dxfId="80" priority="23" operator="containsText" text="Critico">
      <formula>NOT(ISERROR(SEARCH(("Critico"),(B13))))</formula>
    </cfRule>
  </conditionalFormatting>
  <conditionalFormatting sqref="B13:C13 B14:B15">
    <cfRule type="containsText" dxfId="79" priority="24" operator="containsText" text="Satisfactorio">
      <formula>NOT(ISERROR(SEARCH(("Satisfactorio"),(B13))))</formula>
    </cfRule>
  </conditionalFormatting>
  <conditionalFormatting sqref="B13:C13 B14:B15">
    <cfRule type="containsText" dxfId="78" priority="25" operator="containsText" text="Medio">
      <formula>NOT(ISERROR(SEARCH(("Medio"),(B13))))</formula>
    </cfRule>
  </conditionalFormatting>
  <conditionalFormatting sqref="H15:H16">
    <cfRule type="cellIs" dxfId="77" priority="20" stopIfTrue="1" operator="between">
      <formula>0.66</formula>
      <formula>0.79</formula>
    </cfRule>
    <cfRule type="cellIs" dxfId="76" priority="21" stopIfTrue="1" operator="lessThan">
      <formula>0.66</formula>
    </cfRule>
    <cfRule type="cellIs" dxfId="75" priority="22" stopIfTrue="1" operator="between">
      <formula>0.8</formula>
      <formula>1</formula>
    </cfRule>
  </conditionalFormatting>
  <conditionalFormatting sqref="H15:H16">
    <cfRule type="expression" dxfId="74" priority="19">
      <formula>ISERROR(H15)</formula>
    </cfRule>
  </conditionalFormatting>
  <conditionalFormatting sqref="H15:H16">
    <cfRule type="cellIs" dxfId="73" priority="16" stopIfTrue="1" operator="between">
      <formula>0.66</formula>
      <formula>0.79</formula>
    </cfRule>
    <cfRule type="cellIs" dxfId="72" priority="17" stopIfTrue="1" operator="lessThan">
      <formula>0.66</formula>
    </cfRule>
    <cfRule type="cellIs" dxfId="71" priority="18" stopIfTrue="1" operator="greaterThanOrEqual">
      <formula>0.8</formula>
    </cfRule>
  </conditionalFormatting>
  <conditionalFormatting sqref="I15">
    <cfRule type="containsText" dxfId="70" priority="13" operator="containsText" text="Critico">
      <formula>NOT(ISERROR(SEARCH("Critico",I15)))</formula>
    </cfRule>
    <cfRule type="containsText" dxfId="69" priority="14" operator="containsText" text="Satisfactorio">
      <formula>NOT(ISERROR(SEARCH("Satisfactorio",I15)))</formula>
    </cfRule>
    <cfRule type="containsText" dxfId="68" priority="15" operator="containsText" text="Medio">
      <formula>NOT(ISERROR(SEARCH("Medio",I15)))</formula>
    </cfRule>
  </conditionalFormatting>
  <conditionalFormatting sqref="J15">
    <cfRule type="containsText" dxfId="67" priority="7" operator="containsText" text="Critico">
      <formula>NOT(ISERROR(SEARCH("Critico",J15)))</formula>
    </cfRule>
    <cfRule type="containsText" dxfId="66" priority="8" operator="containsText" text="Satisfactorio">
      <formula>NOT(ISERROR(SEARCH("Satisfactorio",J15)))</formula>
    </cfRule>
    <cfRule type="containsText" dxfId="65" priority="9" operator="containsText" text="Medio">
      <formula>NOT(ISERROR(SEARCH("Medio",J15)))</formula>
    </cfRule>
  </conditionalFormatting>
  <conditionalFormatting sqref="G15:G16">
    <cfRule type="containsText" dxfId="64" priority="10" operator="containsText" text="Critico">
      <formula>NOT(ISERROR(SEARCH("Critico",G15)))</formula>
    </cfRule>
    <cfRule type="containsText" dxfId="63" priority="11" operator="containsText" text="Satisfactorio">
      <formula>NOT(ISERROR(SEARCH("Satisfactorio",G15)))</formula>
    </cfRule>
    <cfRule type="containsText" dxfId="62" priority="12" operator="containsText" text="Medio">
      <formula>NOT(ISERROR(SEARCH("Medio",G15)))</formula>
    </cfRule>
  </conditionalFormatting>
  <conditionalFormatting sqref="J16">
    <cfRule type="containsText" dxfId="61" priority="4" operator="containsText" text="Critico">
      <formula>NOT(ISERROR(SEARCH("Critico",J16)))</formula>
    </cfRule>
    <cfRule type="containsText" dxfId="60" priority="5" operator="containsText" text="Satisfactorio">
      <formula>NOT(ISERROR(SEARCH("Satisfactorio",J16)))</formula>
    </cfRule>
    <cfRule type="containsText" dxfId="59" priority="6" operator="containsText" text="Medio">
      <formula>NOT(ISERROR(SEARCH("Medio",J16)))</formula>
    </cfRule>
  </conditionalFormatting>
  <conditionalFormatting sqref="K16">
    <cfRule type="containsText" dxfId="58" priority="1" operator="containsText" text="Critico">
      <formula>NOT(ISERROR(SEARCH("Critico",K16)))</formula>
    </cfRule>
    <cfRule type="containsText" dxfId="57" priority="2" operator="containsText" text="Satisfactorio">
      <formula>NOT(ISERROR(SEARCH("Satisfactorio",K16)))</formula>
    </cfRule>
    <cfRule type="containsText" dxfId="56" priority="3" operator="containsText" text="Medio">
      <formula>NOT(ISERROR(SEARCH("Medio",K16)))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6"/>
  <sheetViews>
    <sheetView showGridLines="0" tabSelected="1" topLeftCell="A13" zoomScaleNormal="100" workbookViewId="0">
      <selection activeCell="G15" sqref="G15"/>
    </sheetView>
  </sheetViews>
  <sheetFormatPr baseColWidth="10" defaultColWidth="14.140625" defaultRowHeight="15" x14ac:dyDescent="0.25"/>
  <cols>
    <col min="1" max="1" width="5.42578125" customWidth="1"/>
    <col min="2" max="2" width="12.85546875" customWidth="1"/>
    <col min="3" max="3" width="19" customWidth="1"/>
    <col min="4" max="4" width="15.7109375" customWidth="1"/>
    <col min="5" max="5" width="15.28515625" customWidth="1"/>
    <col min="6" max="6" width="16" customWidth="1"/>
    <col min="7" max="7" width="12.28515625" customWidth="1"/>
    <col min="8" max="8" width="9.42578125" customWidth="1"/>
    <col min="9" max="9" width="11.28515625" customWidth="1"/>
    <col min="10" max="10" width="30"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33" t="s">
        <v>56</v>
      </c>
      <c r="N6" s="133"/>
      <c r="O6" s="133"/>
    </row>
    <row r="7" spans="2:15" x14ac:dyDescent="0.25">
      <c r="B7" s="10"/>
      <c r="C7" s="10"/>
      <c r="D7" s="10"/>
      <c r="E7" s="29"/>
      <c r="F7" s="29"/>
      <c r="G7" s="29"/>
      <c r="H7" s="29"/>
      <c r="I7" s="29"/>
      <c r="J7" s="29"/>
      <c r="K7" s="1"/>
      <c r="M7" s="40" t="s">
        <v>89</v>
      </c>
      <c r="N7" s="46" t="s">
        <v>57</v>
      </c>
      <c r="O7" s="47">
        <v>0.9</v>
      </c>
    </row>
    <row r="8" spans="2:15" x14ac:dyDescent="0.25">
      <c r="B8" s="29"/>
      <c r="C8" s="29"/>
      <c r="D8" s="29"/>
      <c r="E8" s="29"/>
      <c r="F8" s="29"/>
      <c r="G8" s="29"/>
      <c r="H8" s="29"/>
      <c r="I8" s="29"/>
      <c r="J8" s="29"/>
      <c r="K8" s="1"/>
      <c r="M8" s="39" t="s">
        <v>90</v>
      </c>
      <c r="N8" s="46" t="s">
        <v>58</v>
      </c>
      <c r="O8" s="20" t="s">
        <v>95</v>
      </c>
    </row>
    <row r="9" spans="2:15" ht="18.75" customHeight="1" x14ac:dyDescent="0.25">
      <c r="B9" s="29"/>
      <c r="C9" s="29"/>
      <c r="D9" s="29"/>
      <c r="E9" s="29"/>
      <c r="F9" s="29"/>
      <c r="G9" s="29"/>
      <c r="H9" s="29"/>
      <c r="I9" s="29"/>
      <c r="J9" s="29"/>
      <c r="K9" s="1"/>
      <c r="L9" s="30"/>
      <c r="M9" s="41" t="s">
        <v>91</v>
      </c>
      <c r="N9" s="46" t="s">
        <v>59</v>
      </c>
      <c r="O9" s="47">
        <v>0.66</v>
      </c>
    </row>
    <row r="10" spans="2:15" ht="24" customHeight="1" x14ac:dyDescent="0.25">
      <c r="B10" s="129" t="s">
        <v>21</v>
      </c>
      <c r="C10" s="129"/>
      <c r="D10" s="129"/>
      <c r="E10" s="130" t="str">
        <f>'Ficha Técnica Formulación'!C37</f>
        <v>Ejecución presupuestal del programa de minimo vital</v>
      </c>
      <c r="F10" s="131"/>
      <c r="G10" s="131"/>
      <c r="H10" s="131"/>
      <c r="I10" s="131"/>
      <c r="J10" s="131"/>
      <c r="K10" s="132"/>
      <c r="L10" s="31"/>
    </row>
    <row r="11" spans="2:15" ht="10.5" customHeight="1" x14ac:dyDescent="0.25">
      <c r="L11" s="30"/>
    </row>
    <row r="12" spans="2:15" ht="77.25" customHeight="1" x14ac:dyDescent="0.25">
      <c r="B12" s="44" t="s">
        <v>44</v>
      </c>
      <c r="C12" s="44" t="s">
        <v>62</v>
      </c>
      <c r="D12" s="44" t="s">
        <v>48</v>
      </c>
      <c r="E12" s="55" t="s">
        <v>111</v>
      </c>
      <c r="F12" s="55" t="s">
        <v>86</v>
      </c>
      <c r="G12" s="55" t="s">
        <v>49</v>
      </c>
      <c r="H12" s="128" t="s">
        <v>46</v>
      </c>
      <c r="I12" s="128"/>
      <c r="J12" s="55" t="s">
        <v>45</v>
      </c>
      <c r="K12" s="55" t="s">
        <v>50</v>
      </c>
      <c r="L12" s="30"/>
    </row>
    <row r="13" spans="2:15" ht="219" customHeight="1" x14ac:dyDescent="0.25">
      <c r="B13" s="50">
        <v>2019</v>
      </c>
      <c r="C13" s="50" t="s">
        <v>107</v>
      </c>
      <c r="D13" s="52">
        <v>0.25</v>
      </c>
      <c r="E13" s="49">
        <v>5993513788</v>
      </c>
      <c r="F13" s="49">
        <v>24242904019</v>
      </c>
      <c r="G13" s="48">
        <f>IF(E13="","",E13/F13)</f>
        <v>0.24722755092800255</v>
      </c>
      <c r="H13" s="42">
        <f>IF(G13="","",G13/D13)</f>
        <v>0.98891020371201022</v>
      </c>
      <c r="I13" s="43" t="str">
        <f>IF(H13&lt;$O$9,"Critico",IF(H13&lt;$O$7,"Medio",IF(H13="","","Satisfactorio")))</f>
        <v>Satisfactorio</v>
      </c>
      <c r="J13" s="58" t="s">
        <v>102</v>
      </c>
      <c r="K13" s="43"/>
      <c r="L13" s="30"/>
    </row>
    <row r="14" spans="2:15" ht="110.25" customHeight="1" x14ac:dyDescent="0.25">
      <c r="B14" s="50">
        <v>2019</v>
      </c>
      <c r="C14" s="37" t="s">
        <v>108</v>
      </c>
      <c r="D14" s="35">
        <v>0.5</v>
      </c>
      <c r="E14" s="49">
        <f>5972900522+E13</f>
        <v>11966414310</v>
      </c>
      <c r="F14" s="49">
        <v>24242904019</v>
      </c>
      <c r="G14" s="48">
        <f>IF(E14="","",E14/F14)</f>
        <v>0.49360482146122048</v>
      </c>
      <c r="H14" s="42">
        <f>IF(G14="","",G14/D14)</f>
        <v>0.98720964292244096</v>
      </c>
      <c r="I14" s="43" t="str">
        <f t="shared" ref="I14:I23" si="0">IF(H14&lt;$O$9,"Critico",IF(H14&lt;$O$7,"Medio",IF(H14="","","Satisfactorio")))</f>
        <v>Satisfactorio</v>
      </c>
      <c r="J14" s="56" t="s">
        <v>103</v>
      </c>
      <c r="K14" s="56" t="s">
        <v>104</v>
      </c>
      <c r="L14" s="30"/>
    </row>
    <row r="15" spans="2:15" ht="80.25" customHeight="1" x14ac:dyDescent="0.25">
      <c r="B15" s="50">
        <v>2019</v>
      </c>
      <c r="C15" s="54" t="s">
        <v>109</v>
      </c>
      <c r="D15" s="35">
        <v>1</v>
      </c>
      <c r="E15" s="49">
        <f>11696091880.0346+E14</f>
        <v>23662506190.034599</v>
      </c>
      <c r="F15" s="49">
        <v>24242904019</v>
      </c>
      <c r="G15" s="53">
        <f>IF(E15="","",E15/F15)</f>
        <v>0.97605906336507697</v>
      </c>
      <c r="H15" s="42">
        <f>IF(G15="","",G15/D15)</f>
        <v>0.97605906336507697</v>
      </c>
      <c r="I15" s="43" t="str">
        <f t="shared" si="0"/>
        <v>Satisfactorio</v>
      </c>
      <c r="J15" s="57" t="s">
        <v>112</v>
      </c>
      <c r="K15" s="37"/>
      <c r="L15" s="30"/>
    </row>
    <row r="16" spans="2:15" ht="108.75" customHeight="1" x14ac:dyDescent="0.25">
      <c r="B16" s="50"/>
      <c r="C16" s="54"/>
      <c r="D16" s="35"/>
      <c r="E16" s="36"/>
      <c r="F16" s="49"/>
      <c r="G16" s="53" t="str">
        <f>IF(E16="","",E16/F16)</f>
        <v/>
      </c>
      <c r="H16" s="38" t="str">
        <f>IF(G16="","",G16/D16)</f>
        <v/>
      </c>
      <c r="I16" s="43" t="str">
        <f t="shared" si="0"/>
        <v/>
      </c>
      <c r="J16" s="57"/>
      <c r="K16" s="57"/>
      <c r="L16" s="30"/>
    </row>
    <row r="17" spans="2:12" x14ac:dyDescent="0.25">
      <c r="B17" s="50"/>
      <c r="C17" s="37"/>
      <c r="D17" s="35"/>
      <c r="E17" s="36"/>
      <c r="F17" s="36"/>
      <c r="G17" s="35" t="str">
        <f t="shared" ref="G17:G23" si="1">IF(E17="","",E141/F17)</f>
        <v/>
      </c>
      <c r="H17" s="38" t="str">
        <f t="shared" ref="H17:H23" si="2">IF(G17="","",G17/D17)</f>
        <v/>
      </c>
      <c r="I17" s="43" t="str">
        <f t="shared" si="0"/>
        <v/>
      </c>
      <c r="J17" s="37"/>
      <c r="K17" s="37"/>
      <c r="L17" s="30"/>
    </row>
    <row r="18" spans="2:12" x14ac:dyDescent="0.25">
      <c r="B18" s="50"/>
      <c r="C18" s="37"/>
      <c r="D18" s="35"/>
      <c r="E18" s="36"/>
      <c r="F18" s="36"/>
      <c r="G18" s="35" t="str">
        <f t="shared" si="1"/>
        <v/>
      </c>
      <c r="H18" s="38" t="str">
        <f t="shared" si="2"/>
        <v/>
      </c>
      <c r="I18" s="43" t="str">
        <f>IF(H18&lt;$O$9,"Critico",IF(H18&lt;$O$7,"Medio",IF(H18="","","Satisfactorio")))</f>
        <v/>
      </c>
      <c r="J18" s="37"/>
      <c r="K18" s="37"/>
      <c r="L18" s="30"/>
    </row>
    <row r="19" spans="2:12" x14ac:dyDescent="0.25">
      <c r="B19" s="50"/>
      <c r="C19" s="37"/>
      <c r="D19" s="35"/>
      <c r="E19" s="36"/>
      <c r="F19" s="36"/>
      <c r="G19" s="35" t="str">
        <f t="shared" si="1"/>
        <v/>
      </c>
      <c r="H19" s="38" t="str">
        <f t="shared" si="2"/>
        <v/>
      </c>
      <c r="I19" s="43" t="str">
        <f t="shared" si="0"/>
        <v/>
      </c>
      <c r="J19" s="37"/>
      <c r="K19" s="37"/>
      <c r="L19" s="30"/>
    </row>
    <row r="20" spans="2:12" x14ac:dyDescent="0.25">
      <c r="B20" s="50"/>
      <c r="C20" s="37"/>
      <c r="D20" s="35"/>
      <c r="E20" s="36"/>
      <c r="F20" s="36"/>
      <c r="G20" s="35" t="str">
        <f t="shared" si="1"/>
        <v/>
      </c>
      <c r="H20" s="38" t="str">
        <f t="shared" si="2"/>
        <v/>
      </c>
      <c r="I20" s="43" t="str">
        <f t="shared" si="0"/>
        <v/>
      </c>
      <c r="J20" s="37"/>
      <c r="K20" s="37"/>
      <c r="L20" s="30"/>
    </row>
    <row r="21" spans="2:12" x14ac:dyDescent="0.25">
      <c r="B21" s="50"/>
      <c r="C21" s="37"/>
      <c r="D21" s="35"/>
      <c r="E21" s="36"/>
      <c r="F21" s="36"/>
      <c r="G21" s="35" t="str">
        <f t="shared" si="1"/>
        <v/>
      </c>
      <c r="H21" s="38" t="str">
        <f t="shared" si="2"/>
        <v/>
      </c>
      <c r="I21" s="43" t="str">
        <f t="shared" si="0"/>
        <v/>
      </c>
      <c r="J21" s="37"/>
      <c r="K21" s="37"/>
      <c r="L21" s="30"/>
    </row>
    <row r="22" spans="2:12" x14ac:dyDescent="0.25">
      <c r="B22" s="37"/>
      <c r="C22" s="37"/>
      <c r="D22" s="35"/>
      <c r="E22" s="36"/>
      <c r="F22" s="36"/>
      <c r="G22" s="35" t="str">
        <f t="shared" si="1"/>
        <v/>
      </c>
      <c r="H22" s="38" t="str">
        <f t="shared" si="2"/>
        <v/>
      </c>
      <c r="I22" s="43" t="str">
        <f t="shared" si="0"/>
        <v/>
      </c>
      <c r="J22" s="37"/>
      <c r="K22" s="37"/>
      <c r="L22" s="30"/>
    </row>
    <row r="23" spans="2:12" x14ac:dyDescent="0.25">
      <c r="B23" s="37"/>
      <c r="C23" s="37"/>
      <c r="D23" s="35"/>
      <c r="E23" s="36"/>
      <c r="F23" s="36"/>
      <c r="G23" s="35" t="str">
        <f t="shared" si="1"/>
        <v/>
      </c>
      <c r="H23" s="38" t="str">
        <f t="shared" si="2"/>
        <v/>
      </c>
      <c r="I23" s="43" t="str">
        <f t="shared" si="0"/>
        <v/>
      </c>
      <c r="J23" s="37"/>
      <c r="K23" s="37"/>
      <c r="L23" s="30"/>
    </row>
    <row r="24" spans="2:12" x14ac:dyDescent="0.25">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x14ac:dyDescent="0.25">
      <c r="B34" s="32"/>
      <c r="C34" s="32"/>
      <c r="D34" s="32"/>
      <c r="E34" s="32"/>
      <c r="F34" s="32"/>
      <c r="G34" s="32"/>
      <c r="H34" s="32"/>
      <c r="I34" s="32"/>
      <c r="J34" s="32"/>
      <c r="K34" s="32"/>
      <c r="L34" s="30"/>
    </row>
    <row r="35" spans="2:12" x14ac:dyDescent="0.25">
      <c r="B35" s="32"/>
      <c r="C35" s="32"/>
      <c r="D35" s="32"/>
      <c r="E35" s="32"/>
      <c r="F35" s="32"/>
      <c r="G35" s="32"/>
      <c r="H35" s="32"/>
      <c r="I35" s="32"/>
      <c r="J35" s="32"/>
      <c r="K35" s="32"/>
      <c r="L35" s="30"/>
    </row>
    <row r="36" spans="2:12" ht="15" customHeight="1" x14ac:dyDescent="0.25">
      <c r="B36" s="32"/>
      <c r="C36" s="32"/>
      <c r="D36" s="32"/>
      <c r="E36" s="32"/>
      <c r="F36" s="32"/>
      <c r="G36" s="32"/>
      <c r="H36" s="32"/>
      <c r="I36" s="32"/>
      <c r="J36" s="32"/>
      <c r="K36" s="32"/>
      <c r="L36" s="30"/>
    </row>
    <row r="37" spans="2:12" x14ac:dyDescent="0.25">
      <c r="B37" s="32"/>
      <c r="C37" s="32"/>
      <c r="D37" s="32"/>
      <c r="E37" s="32"/>
      <c r="F37" s="32"/>
      <c r="G37" s="32"/>
      <c r="H37" s="32"/>
      <c r="I37" s="32"/>
      <c r="J37" s="32"/>
      <c r="K37" s="32"/>
      <c r="L37" s="30"/>
    </row>
    <row r="38" spans="2:12" x14ac:dyDescent="0.25">
      <c r="B38" s="32"/>
      <c r="C38" s="32"/>
      <c r="D38" s="32"/>
      <c r="E38" s="32"/>
      <c r="F38" s="32"/>
      <c r="G38" s="32"/>
      <c r="H38" s="32"/>
      <c r="I38" s="32"/>
      <c r="J38" s="32"/>
      <c r="K38" s="32"/>
      <c r="L38" s="30"/>
    </row>
    <row r="39" spans="2:12" x14ac:dyDescent="0.25">
      <c r="B39" s="32"/>
      <c r="C39" s="32"/>
      <c r="D39" s="32"/>
      <c r="E39" s="32"/>
      <c r="F39" s="32"/>
      <c r="G39" s="32"/>
      <c r="H39" s="32"/>
      <c r="I39" s="32"/>
      <c r="J39" s="32"/>
      <c r="K39" s="32"/>
      <c r="L39" s="30"/>
    </row>
    <row r="40" spans="2:12" x14ac:dyDescent="0.25">
      <c r="B40" s="32"/>
      <c r="C40" s="32"/>
      <c r="D40" s="32"/>
      <c r="E40" s="32"/>
      <c r="F40" s="32"/>
      <c r="G40" s="32"/>
      <c r="H40" s="32"/>
      <c r="I40" s="32"/>
      <c r="J40" s="32"/>
      <c r="K40" s="32"/>
      <c r="L40" s="30"/>
    </row>
    <row r="41" spans="2:12" ht="15" customHeight="1" x14ac:dyDescent="0.25">
      <c r="B41" s="30"/>
      <c r="C41" s="30"/>
      <c r="D41" s="30"/>
      <c r="E41" s="33"/>
      <c r="F41" s="30"/>
      <c r="G41" s="30"/>
      <c r="H41" s="30"/>
      <c r="I41" s="30"/>
      <c r="J41" s="30"/>
      <c r="K41" s="30"/>
      <c r="L41" s="30"/>
    </row>
    <row r="42" spans="2:12" x14ac:dyDescent="0.25">
      <c r="B42" s="30"/>
      <c r="C42" s="30"/>
      <c r="D42" s="30"/>
      <c r="E42" s="34"/>
      <c r="F42" s="30"/>
      <c r="G42" s="30"/>
      <c r="H42" s="30"/>
      <c r="I42" s="30"/>
      <c r="J42" s="30"/>
      <c r="K42" s="30"/>
      <c r="L42" s="30"/>
    </row>
    <row r="43" spans="2:12" x14ac:dyDescent="0.25">
      <c r="B43" s="30"/>
      <c r="C43" s="30"/>
      <c r="D43" s="30"/>
      <c r="E43" s="34"/>
      <c r="F43" s="30"/>
      <c r="G43" s="30"/>
      <c r="H43" s="30"/>
      <c r="I43" s="30"/>
      <c r="J43" s="30"/>
      <c r="K43" s="30"/>
      <c r="L43" s="30"/>
    </row>
    <row r="44" spans="2:12" x14ac:dyDescent="0.25">
      <c r="B44" s="30"/>
      <c r="C44" s="30"/>
      <c r="D44" s="30"/>
      <c r="E44" s="34"/>
      <c r="F44" s="30"/>
      <c r="G44" s="30"/>
      <c r="H44" s="30"/>
      <c r="I44" s="30"/>
      <c r="J44" s="30"/>
      <c r="K44" s="30"/>
      <c r="L44" s="30"/>
    </row>
    <row r="45" spans="2:12" x14ac:dyDescent="0.25">
      <c r="B45" s="30"/>
      <c r="C45" s="30"/>
      <c r="D45" s="30"/>
      <c r="E45" s="34"/>
      <c r="F45" s="30"/>
      <c r="G45" s="30"/>
      <c r="H45" s="30"/>
      <c r="I45" s="30"/>
      <c r="J45" s="30"/>
      <c r="K45" s="30"/>
      <c r="L45" s="30"/>
    </row>
    <row r="46" spans="2:12" x14ac:dyDescent="0.25">
      <c r="B46" s="30"/>
      <c r="C46" s="30"/>
      <c r="D46" s="30"/>
      <c r="E46" s="30"/>
      <c r="F46" s="30"/>
      <c r="G46" s="30"/>
      <c r="H46" s="30"/>
      <c r="I46" s="30"/>
      <c r="J46" s="30"/>
      <c r="K46" s="30"/>
      <c r="L46" s="30"/>
    </row>
  </sheetData>
  <mergeCells count="4">
    <mergeCell ref="M6:O6"/>
    <mergeCell ref="B10:D10"/>
    <mergeCell ref="E10:K10"/>
    <mergeCell ref="H12:I12"/>
  </mergeCells>
  <conditionalFormatting sqref="H17:H23 H13:H15">
    <cfRule type="cellIs" dxfId="55" priority="57" stopIfTrue="1" operator="between">
      <formula>0.66</formula>
      <formula>0.79</formula>
    </cfRule>
    <cfRule type="cellIs" dxfId="54" priority="58" stopIfTrue="1" operator="lessThan">
      <formula>0.66</formula>
    </cfRule>
    <cfRule type="cellIs" dxfId="53" priority="59" stopIfTrue="1" operator="between">
      <formula>0.8</formula>
      <formula>1</formula>
    </cfRule>
  </conditionalFormatting>
  <conditionalFormatting sqref="H17:H23 H13:H15">
    <cfRule type="expression" dxfId="52" priority="56">
      <formula>ISERROR(H13)</formula>
    </cfRule>
  </conditionalFormatting>
  <conditionalFormatting sqref="H17:H23 H13:H15">
    <cfRule type="cellIs" dxfId="51" priority="53" stopIfTrue="1" operator="between">
      <formula>0.66</formula>
      <formula>0.79</formula>
    </cfRule>
    <cfRule type="cellIs" dxfId="50" priority="54" stopIfTrue="1" operator="lessThan">
      <formula>0.66</formula>
    </cfRule>
    <cfRule type="cellIs" dxfId="49" priority="55" stopIfTrue="1" operator="greaterThanOrEqual">
      <formula>0.8</formula>
    </cfRule>
  </conditionalFormatting>
  <conditionalFormatting sqref="I13:I14 I17:K23 G17:G23 I16">
    <cfRule type="containsText" dxfId="48" priority="50" operator="containsText" text="Critico">
      <formula>NOT(ISERROR(SEARCH("Critico",G13)))</formula>
    </cfRule>
    <cfRule type="containsText" dxfId="47" priority="51" operator="containsText" text="Satisfactorio">
      <formula>NOT(ISERROR(SEARCH("Satisfactorio",G13)))</formula>
    </cfRule>
    <cfRule type="containsText" dxfId="46" priority="52" operator="containsText" text="Medio">
      <formula>NOT(ISERROR(SEARCH("Medio",G13)))</formula>
    </cfRule>
  </conditionalFormatting>
  <conditionalFormatting sqref="J13:K14 K14:K15">
    <cfRule type="containsText" dxfId="45" priority="38" operator="containsText" text="Critico">
      <formula>NOT(ISERROR(SEARCH("Critico",J13)))</formula>
    </cfRule>
    <cfRule type="containsText" dxfId="44" priority="39" operator="containsText" text="Satisfactorio">
      <formula>NOT(ISERROR(SEARCH("Satisfactorio",J13)))</formula>
    </cfRule>
    <cfRule type="containsText" dxfId="43" priority="40" operator="containsText" text="Medio">
      <formula>NOT(ISERROR(SEARCH("Medio",J13)))</formula>
    </cfRule>
  </conditionalFormatting>
  <conditionalFormatting sqref="B22:D22 D23 C16:D21">
    <cfRule type="containsText" dxfId="42" priority="47" operator="containsText" text="Critico">
      <formula>NOT(ISERROR(SEARCH("Critico",B16)))</formula>
    </cfRule>
    <cfRule type="containsText" dxfId="41" priority="48" operator="containsText" text="Satisfactorio">
      <formula>NOT(ISERROR(SEARCH("Satisfactorio",B16)))</formula>
    </cfRule>
    <cfRule type="containsText" dxfId="40" priority="49" operator="containsText" text="Medio">
      <formula>NOT(ISERROR(SEARCH("Medio",B16)))</formula>
    </cfRule>
  </conditionalFormatting>
  <conditionalFormatting sqref="B23:C23">
    <cfRule type="containsText" dxfId="39" priority="44" operator="containsText" text="Critico">
      <formula>NOT(ISERROR(SEARCH("Critico",B23)))</formula>
    </cfRule>
    <cfRule type="containsText" dxfId="38" priority="45" operator="containsText" text="Satisfactorio">
      <formula>NOT(ISERROR(SEARCH("Satisfactorio",B23)))</formula>
    </cfRule>
    <cfRule type="containsText" dxfId="37" priority="46" operator="containsText" text="Medio">
      <formula>NOT(ISERROR(SEARCH("Medio",B23)))</formula>
    </cfRule>
  </conditionalFormatting>
  <conditionalFormatting sqref="G13:G14">
    <cfRule type="containsText" dxfId="36" priority="35" operator="containsText" text="Critico">
      <formula>NOT(ISERROR(SEARCH(("Critico"),(G13))))</formula>
    </cfRule>
  </conditionalFormatting>
  <conditionalFormatting sqref="G13:G14">
    <cfRule type="containsText" dxfId="35" priority="36" operator="containsText" text="Satisfactorio">
      <formula>NOT(ISERROR(SEARCH(("Satisfactorio"),(G13))))</formula>
    </cfRule>
  </conditionalFormatting>
  <conditionalFormatting sqref="G13:G14">
    <cfRule type="containsText" dxfId="34" priority="37" operator="containsText" text="Medio">
      <formula>NOT(ISERROR(SEARCH(("Medio"),(G13))))</formula>
    </cfRule>
  </conditionalFormatting>
  <conditionalFormatting sqref="D14:D15">
    <cfRule type="containsText" dxfId="33" priority="32" operator="containsText" text="Critico">
      <formula>NOT(ISERROR(SEARCH("Critico",D14)))</formula>
    </cfRule>
    <cfRule type="containsText" dxfId="32" priority="33" operator="containsText" text="Satisfactorio">
      <formula>NOT(ISERROR(SEARCH("Satisfactorio",D14)))</formula>
    </cfRule>
    <cfRule type="containsText" dxfId="31" priority="34" operator="containsText" text="Medio">
      <formula>NOT(ISERROR(SEARCH("Medio",D14)))</formula>
    </cfRule>
  </conditionalFormatting>
  <conditionalFormatting sqref="D13">
    <cfRule type="containsText" dxfId="30" priority="29" operator="containsText" text="Critico">
      <formula>NOT(ISERROR(SEARCH(("Critico"),(D13))))</formula>
    </cfRule>
  </conditionalFormatting>
  <conditionalFormatting sqref="D13">
    <cfRule type="containsText" dxfId="29" priority="30" operator="containsText" text="Satisfactorio">
      <formula>NOT(ISERROR(SEARCH(("Satisfactorio"),(D13))))</formula>
    </cfRule>
  </conditionalFormatting>
  <conditionalFormatting sqref="D13">
    <cfRule type="containsText" dxfId="28" priority="31" operator="containsText" text="Medio">
      <formula>NOT(ISERROR(SEARCH(("Medio"),(D13))))</formula>
    </cfRule>
  </conditionalFormatting>
  <conditionalFormatting sqref="C14:C15">
    <cfRule type="containsText" dxfId="27" priority="26" operator="containsText" text="Critico">
      <formula>NOT(ISERROR(SEARCH("Critico",C14)))</formula>
    </cfRule>
    <cfRule type="containsText" dxfId="26" priority="27" operator="containsText" text="Satisfactorio">
      <formula>NOT(ISERROR(SEARCH("Satisfactorio",C14)))</formula>
    </cfRule>
    <cfRule type="containsText" dxfId="25" priority="28" operator="containsText" text="Medio">
      <formula>NOT(ISERROR(SEARCH("Medio",C14)))</formula>
    </cfRule>
  </conditionalFormatting>
  <conditionalFormatting sqref="B13:C13 B14:B21">
    <cfRule type="containsText" dxfId="24" priority="23" operator="containsText" text="Critico">
      <formula>NOT(ISERROR(SEARCH(("Critico"),(B13))))</formula>
    </cfRule>
  </conditionalFormatting>
  <conditionalFormatting sqref="B13:C13 B14:B21">
    <cfRule type="containsText" dxfId="23" priority="24" operator="containsText" text="Satisfactorio">
      <formula>NOT(ISERROR(SEARCH(("Satisfactorio"),(B13))))</formula>
    </cfRule>
  </conditionalFormatting>
  <conditionalFormatting sqref="B13:C13 B14:B21">
    <cfRule type="containsText" dxfId="22" priority="25" operator="containsText" text="Medio">
      <formula>NOT(ISERROR(SEARCH(("Medio"),(B13))))</formula>
    </cfRule>
  </conditionalFormatting>
  <conditionalFormatting sqref="H16">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6">
    <cfRule type="expression" dxfId="18" priority="19">
      <formula>ISERROR(H16)</formula>
    </cfRule>
  </conditionalFormatting>
  <conditionalFormatting sqref="H16">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5">
    <cfRule type="containsText" dxfId="14" priority="13" operator="containsText" text="Critico">
      <formula>NOT(ISERROR(SEARCH("Critico",I15)))</formula>
    </cfRule>
    <cfRule type="containsText" dxfId="13" priority="14" operator="containsText" text="Satisfactorio">
      <formula>NOT(ISERROR(SEARCH("Satisfactorio",I15)))</formula>
    </cfRule>
    <cfRule type="containsText" dxfId="12" priority="15" operator="containsText" text="Medio">
      <formula>NOT(ISERROR(SEARCH("Medio",I15)))</formula>
    </cfRule>
  </conditionalFormatting>
  <conditionalFormatting sqref="J15">
    <cfRule type="containsText" dxfId="11" priority="7" operator="containsText" text="Critico">
      <formula>NOT(ISERROR(SEARCH("Critico",J15)))</formula>
    </cfRule>
    <cfRule type="containsText" dxfId="10" priority="8" operator="containsText" text="Satisfactorio">
      <formula>NOT(ISERROR(SEARCH("Satisfactorio",J15)))</formula>
    </cfRule>
    <cfRule type="containsText" dxfId="9" priority="9" operator="containsText" text="Medio">
      <formula>NOT(ISERROR(SEARCH("Medio",J15)))</formula>
    </cfRule>
  </conditionalFormatting>
  <conditionalFormatting sqref="G15:G16">
    <cfRule type="containsText" dxfId="8" priority="10" operator="containsText" text="Critico">
      <formula>NOT(ISERROR(SEARCH("Critico",G15)))</formula>
    </cfRule>
    <cfRule type="containsText" dxfId="7" priority="11" operator="containsText" text="Satisfactorio">
      <formula>NOT(ISERROR(SEARCH("Satisfactorio",G15)))</formula>
    </cfRule>
    <cfRule type="containsText" dxfId="6" priority="12" operator="containsText" text="Medio">
      <formula>NOT(ISERROR(SEARCH("Medio",G15)))</formula>
    </cfRule>
  </conditionalFormatting>
  <conditionalFormatting sqref="J16">
    <cfRule type="containsText" dxfId="5" priority="4" operator="containsText" text="Critico">
      <formula>NOT(ISERROR(SEARCH("Critico",J16)))</formula>
    </cfRule>
    <cfRule type="containsText" dxfId="4" priority="5" operator="containsText" text="Satisfactorio">
      <formula>NOT(ISERROR(SEARCH("Satisfactorio",J16)))</formula>
    </cfRule>
    <cfRule type="containsText" dxfId="3" priority="6" operator="containsText" text="Medio">
      <formula>NOT(ISERROR(SEARCH("Medio",J16)))</formula>
    </cfRule>
  </conditionalFormatting>
  <conditionalFormatting sqref="K16">
    <cfRule type="containsText" dxfId="2" priority="1" operator="containsText" text="Critico">
      <formula>NOT(ISERROR(SEARCH("Critico",K16)))</formula>
    </cfRule>
    <cfRule type="containsText" dxfId="1" priority="2" operator="containsText" text="Satisfactorio">
      <formula>NOT(ISERROR(SEARCH("Satisfactorio",K16)))</formula>
    </cfRule>
    <cfRule type="containsText" dxfId="0" priority="3" operator="containsText" text="Medio">
      <formula>NOT(ISERROR(SEARCH("Medio",K16)))</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2018</vt:lpstr>
      <vt:lpstr>Ficha T Seguimiento 2019</vt:lpstr>
      <vt:lpstr>'Ficha Técnica Formulación'!Área_de_impresión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Francisco Javier Godoy Zuluaga</cp:lastModifiedBy>
  <dcterms:created xsi:type="dcterms:W3CDTF">2017-09-28T15:09:54Z</dcterms:created>
  <dcterms:modified xsi:type="dcterms:W3CDTF">2019-11-27T19:55:07Z</dcterms:modified>
</cp:coreProperties>
</file>