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1"/>
  <workbookPr/>
  <mc:AlternateContent xmlns:mc="http://schemas.openxmlformats.org/markup-compatibility/2006">
    <mc:Choice Requires="x15">
      <x15ac:absPath xmlns:x15ac="http://schemas.microsoft.com/office/spreadsheetml/2010/11/ac" url="/Users/julianacanizalesespinosa/Desktop/Seguimiento indicadores/"/>
    </mc:Choice>
  </mc:AlternateContent>
  <xr:revisionPtr revIDLastSave="0" documentId="8_{4D67BD95-937D-484E-8C46-D8AA9FA77E1E}" xr6:coauthVersionLast="36" xr6:coauthVersionMax="36" xr10:uidLastSave="{00000000-0000-0000-0000-000000000000}"/>
  <bookViews>
    <workbookView xWindow="0" yWindow="460" windowWidth="24000" windowHeight="8840" activeTab="2" xr2:uid="{00000000-000D-0000-FFFF-FFFF00000000}"/>
  </bookViews>
  <sheets>
    <sheet name="Ficha Técnica Formulación" sheetId="1" r:id="rId1"/>
    <sheet name="Ficha T Seguimiento TyS" sheetId="2" state="hidden" r:id="rId2"/>
    <sheet name="Ficha T Seguimiento" sheetId="3" r:id="rId3"/>
  </sheets>
  <definedNames>
    <definedName name="_xlnm.Print_Area" localSheetId="0">'Ficha Técnica Formulación'!$B$2:$M$56</definedName>
  </definedNames>
  <calcPr calcId="181029"/>
</workbook>
</file>

<file path=xl/calcChain.xml><?xml version="1.0" encoding="utf-8"?>
<calcChain xmlns="http://schemas.openxmlformats.org/spreadsheetml/2006/main">
  <c r="F17" i="3" l="1"/>
  <c r="E17" i="3"/>
  <c r="G15" i="3"/>
  <c r="H15" i="3" s="1"/>
  <c r="I15" i="3" s="1"/>
  <c r="G16" i="3"/>
  <c r="H16" i="3" s="1"/>
  <c r="I16" i="3" s="1"/>
  <c r="G14" i="3"/>
  <c r="H14" i="3" s="1"/>
  <c r="I14" i="3" s="1"/>
  <c r="G13" i="3"/>
  <c r="M13" i="3" l="1"/>
  <c r="H13" i="3"/>
  <c r="I13" i="3" s="1"/>
  <c r="M17" i="3" l="1"/>
  <c r="G17" i="3" s="1"/>
  <c r="H17" i="3" l="1"/>
  <c r="I17" i="3" s="1"/>
  <c r="E10" i="3"/>
  <c r="B47" i="2"/>
  <c r="B48" i="2" s="1"/>
  <c r="B49" i="2" s="1"/>
  <c r="B50" i="2" s="1"/>
  <c r="B51" i="2" s="1"/>
  <c r="B52" i="2" s="1"/>
  <c r="B53" i="2" s="1"/>
  <c r="B54" i="2" s="1"/>
  <c r="B55" i="2" s="1"/>
  <c r="B56" i="2" s="1"/>
  <c r="B57" i="2" s="1"/>
  <c r="B58" i="2" s="1"/>
  <c r="D26" i="2"/>
  <c r="B26" i="2"/>
  <c r="C26" i="2" s="1"/>
  <c r="I25" i="2"/>
  <c r="J25" i="2" s="1"/>
  <c r="I24" i="2"/>
  <c r="J24" i="2" s="1"/>
  <c r="I23" i="2"/>
  <c r="J23" i="2" s="1"/>
  <c r="I22" i="2"/>
  <c r="J22" i="2" s="1"/>
  <c r="I21" i="2"/>
  <c r="J21" i="2" s="1"/>
  <c r="I20" i="2"/>
  <c r="J20" i="2" s="1"/>
  <c r="I19" i="2"/>
  <c r="J19" i="2" s="1"/>
  <c r="I18" i="2"/>
  <c r="J18" i="2" s="1"/>
  <c r="I17" i="2"/>
  <c r="J17" i="2" s="1"/>
  <c r="I16" i="2"/>
  <c r="J16" i="2" s="1"/>
  <c r="I15" i="2"/>
  <c r="J15" i="2" s="1"/>
  <c r="I14" i="2"/>
  <c r="F14" i="2"/>
  <c r="C15" i="2" s="1"/>
  <c r="C14" i="2"/>
  <c r="E14" i="2" s="1"/>
  <c r="G14" i="2" s="1"/>
  <c r="D9" i="2"/>
  <c r="F47" i="2" l="1"/>
  <c r="F48" i="2" s="1"/>
  <c r="F49" i="2" s="1"/>
  <c r="F50" i="2" s="1"/>
  <c r="F51" i="2" s="1"/>
  <c r="F52" i="2" s="1"/>
  <c r="F53" i="2" s="1"/>
  <c r="F54" i="2" s="1"/>
  <c r="F55" i="2" s="1"/>
  <c r="F56" i="2" s="1"/>
  <c r="F57" i="2" s="1"/>
  <c r="F58" i="2" s="1"/>
  <c r="I26" i="2"/>
  <c r="J26" i="2" s="1"/>
  <c r="F15" i="2"/>
  <c r="C16" i="2" s="1"/>
  <c r="E15" i="2"/>
  <c r="G15" i="2" s="1"/>
  <c r="E26" i="2"/>
  <c r="G26" i="2" s="1"/>
  <c r="J14" i="2"/>
  <c r="F16" i="2" l="1"/>
  <c r="C17" i="2" s="1"/>
  <c r="E16" i="2"/>
  <c r="G16" i="2" s="1"/>
  <c r="F17" i="2" l="1"/>
  <c r="C18" i="2" s="1"/>
  <c r="E17" i="2"/>
  <c r="G17" i="2" s="1"/>
  <c r="F18" i="2" l="1"/>
  <c r="C19" i="2" s="1"/>
  <c r="E18" i="2"/>
  <c r="G18" i="2" s="1"/>
  <c r="E19" i="2" l="1"/>
  <c r="G19" i="2" s="1"/>
  <c r="F19" i="2"/>
  <c r="C20" i="2" s="1"/>
  <c r="E20" i="2" l="1"/>
  <c r="G20" i="2" s="1"/>
  <c r="F20" i="2"/>
  <c r="C21" i="2" s="1"/>
  <c r="F21" i="2" l="1"/>
  <c r="C22" i="2" s="1"/>
  <c r="E21" i="2"/>
  <c r="G21" i="2" s="1"/>
  <c r="E22" i="2" l="1"/>
  <c r="G22" i="2" s="1"/>
  <c r="F22" i="2"/>
  <c r="C23" i="2" s="1"/>
  <c r="E23" i="2" l="1"/>
  <c r="G23" i="2" s="1"/>
  <c r="F23" i="2"/>
  <c r="C24" i="2" s="1"/>
  <c r="E24" i="2" l="1"/>
  <c r="G24" i="2" s="1"/>
  <c r="F24" i="2"/>
  <c r="C25" i="2" s="1"/>
  <c r="E25" i="2" l="1"/>
  <c r="G25" i="2" s="1"/>
  <c r="F25" i="2"/>
  <c r="F2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宋体"/>
            <charset val="134"/>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宋体"/>
            <charset val="134"/>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宋体"/>
            <charset val="134"/>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宋体"/>
            <charset val="134"/>
          </rPr>
          <t>si el indicador corresponde a un indicador de producto o resultado del Plan de Desarrollo vigente.</t>
        </r>
      </text>
    </comment>
    <comment ref="F16" authorId="0" shapeId="0" xr:uid="{00000000-0006-0000-0000-000005000000}">
      <text>
        <r>
          <rPr>
            <sz val="9"/>
            <color indexed="81"/>
            <rFont val="宋体"/>
            <charset val="134"/>
          </rPr>
          <t xml:space="preserve">si el indicador expresa el logro de los objetivos, metas y resultados de un proceso, plan, programa, proyecto o política. (DANE)
</t>
        </r>
      </text>
    </comment>
    <comment ref="B17" authorId="0" shapeId="0" xr:uid="{00000000-0006-0000-0000-000006000000}">
      <text>
        <r>
          <rPr>
            <sz val="9"/>
            <color indexed="81"/>
            <rFont val="宋体"/>
            <charset val="134"/>
          </rPr>
          <t>si el indicador corresponde a la medición de un Proceso determinado en el Modelo de Operación por Procesos - MOP de la Entidad.</t>
        </r>
      </text>
    </comment>
    <comment ref="F17" authorId="0" shapeId="0" xr:uid="{00000000-0006-0000-0000-000007000000}">
      <text>
        <r>
          <rPr>
            <sz val="9"/>
            <color indexed="81"/>
            <rFont val="宋体"/>
            <charset val="134"/>
          </rPr>
          <t>si el indicador permite establecer la relación de productividad en el uso de los recursos. (DANE)</t>
        </r>
      </text>
    </comment>
    <comment ref="B18" authorId="0" shapeId="0" xr:uid="{00000000-0006-0000-0000-000008000000}">
      <text>
        <r>
          <rPr>
            <sz val="9"/>
            <color indexed="81"/>
            <rFont val="宋体"/>
            <charset val="134"/>
          </rPr>
          <t>si el indicador corresponde a la medición de un trámite o un servicio priorizado por la entidad.</t>
        </r>
      </text>
    </comment>
    <comment ref="F18" authorId="0" shapeId="0" xr:uid="{00000000-0006-0000-0000-000009000000}">
      <text>
        <r>
          <rPr>
            <sz val="9"/>
            <color indexed="81"/>
            <rFont val="宋体"/>
            <charset val="134"/>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宋体"/>
            <charset val="134"/>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宋体"/>
            <charset val="134"/>
          </rPr>
          <t>Diligenciar otra  clasificación para el indicador, por ejemplo:indicadores de gestión, estatégicos, tácticos, insumos, productos y resultado.</t>
        </r>
      </text>
    </comment>
    <comment ref="B21" authorId="0" shapeId="0" xr:uid="{00000000-0006-0000-0000-00000C000000}">
      <text>
        <r>
          <rPr>
            <sz val="9"/>
            <color indexed="81"/>
            <rFont val="宋体"/>
            <charset val="134"/>
          </rPr>
          <t>pretende identificar a mayor detalle el contexto donde se realiza la medición del indicador; diligencie en el campo:</t>
        </r>
      </text>
    </comment>
    <comment ref="B23" authorId="1" shapeId="0" xr:uid="{00000000-0006-0000-0000-00000D000000}">
      <text>
        <r>
          <rPr>
            <sz val="9"/>
            <color indexed="81"/>
            <rFont val="宋体"/>
            <charset val="134"/>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宋体"/>
            <charset val="134"/>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宋体"/>
            <charset val="134"/>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宋体"/>
            <charset val="134"/>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宋体"/>
            <charset val="134"/>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宋体"/>
            <charset val="134"/>
          </rPr>
          <t>Se diligencia la expresión verbal, precisa y concreta que identifica el indicador.</t>
        </r>
      </text>
    </comment>
    <comment ref="B38" authorId="2" shapeId="0" xr:uid="{00000000-0006-0000-0000-000013000000}">
      <text>
        <r>
          <rPr>
            <sz val="9"/>
            <color indexed="81"/>
            <rFont val="宋体"/>
            <charset val="134"/>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宋体"/>
            <charset val="134"/>
          </rPr>
          <t xml:space="preserve">Se diligencia la explicación conceptual de cada uno de los términos utilizados en el indicador. </t>
        </r>
      </text>
    </comment>
    <comment ref="B40" authorId="2" shapeId="0" xr:uid="{00000000-0006-0000-0000-000015000000}">
      <text>
        <r>
          <rPr>
            <sz val="9"/>
            <color indexed="81"/>
            <rFont val="宋体"/>
            <charset val="134"/>
          </rPr>
          <t>Se diligencia el propósito que se persigue con la medición del indicador, es decir, la finalidad e importancia del indicador.</t>
        </r>
      </text>
    </comment>
    <comment ref="B41" authorId="2" shapeId="0" xr:uid="{00000000-0006-0000-0000-000016000000}">
      <text>
        <r>
          <rPr>
            <sz val="9"/>
            <color indexed="81"/>
            <rFont val="宋体"/>
            <charset val="134"/>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宋体"/>
            <charset val="134"/>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宋体"/>
            <charset val="134"/>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宋体"/>
            <charset val="134"/>
          </rPr>
          <t xml:space="preserve">Se diligencia la expresión matemática mediante la cual se calcula el indicador. La fórmula se debe presentar con siglas claras, donde en lo posible den cuenta del nombre del indicador.
</t>
        </r>
      </text>
    </comment>
    <comment ref="B45" authorId="2" shapeId="0" xr:uid="{00000000-0006-0000-0000-00001A000000}">
      <text>
        <r>
          <rPr>
            <sz val="9"/>
            <color indexed="81"/>
            <rFont val="宋体"/>
            <charset val="134"/>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宋体"/>
            <charset val="134"/>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8" authorId="2" shapeId="0" xr:uid="{00000000-0006-0000-0000-00001C000000}">
      <text>
        <r>
          <rPr>
            <sz val="9"/>
            <color indexed="81"/>
            <rFont val="宋体"/>
            <charset val="134"/>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宋体"/>
            <charset val="134"/>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宋体"/>
            <charset val="134"/>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宋体"/>
            <charset val="134"/>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宋体"/>
            <charset val="134"/>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宋体"/>
            <charset val="134"/>
          </rPr>
          <t>Se diligencia el organismo  encargado de la elaboración del indicador.</t>
        </r>
      </text>
    </comment>
    <comment ref="B54" authorId="2" shapeId="0" xr:uid="{00000000-0006-0000-0000-000022000000}">
      <text>
        <r>
          <rPr>
            <sz val="9"/>
            <color indexed="81"/>
            <rFont val="宋体"/>
            <charset val="134"/>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5" authorId="2" shapeId="0" xr:uid="{00000000-0006-0000-0000-000023000000}">
      <text>
        <r>
          <rPr>
            <sz val="9"/>
            <color indexed="81"/>
            <rFont val="宋体"/>
            <charset val="134"/>
          </rPr>
          <t>Se diligencia la fecha en que formula el indicador.</t>
        </r>
      </text>
    </comment>
    <comment ref="H55" authorId="2" shapeId="0" xr:uid="{00000000-0006-0000-0000-000024000000}">
      <text>
        <r>
          <rPr>
            <sz val="9"/>
            <color indexed="81"/>
            <rFont val="宋体"/>
            <charset val="134"/>
          </rPr>
          <t>Se diligencia la fecha en la se realizan ajustes o modificaciones a la ficha.</t>
        </r>
      </text>
    </comment>
  </commentList>
</comments>
</file>

<file path=xl/sharedStrings.xml><?xml version="1.0" encoding="utf-8"?>
<sst xmlns="http://schemas.openxmlformats.org/spreadsheetml/2006/main" count="153" uniqueCount="133">
  <si>
    <t xml:space="preserve">1. IDENTIFICACIÓN </t>
  </si>
  <si>
    <t>Indicador asociado a:</t>
  </si>
  <si>
    <t>Tipo de Indicador</t>
  </si>
  <si>
    <t>Código del Indicador</t>
  </si>
  <si>
    <t>Plan de desarrollo</t>
  </si>
  <si>
    <t>Eficiencia</t>
  </si>
  <si>
    <t>MMDS01.10.18.FT10</t>
  </si>
  <si>
    <t>Procesos</t>
  </si>
  <si>
    <t>X</t>
  </si>
  <si>
    <t>Eficacia</t>
  </si>
  <si>
    <t>Trámites y servicios</t>
  </si>
  <si>
    <t>Efectividad</t>
  </si>
  <si>
    <t>Otro ¿Cuál?</t>
  </si>
  <si>
    <t>Otro ¿cual?</t>
  </si>
  <si>
    <t xml:space="preserve">Descripción </t>
  </si>
  <si>
    <t>Plan de Desarrollo Municipal</t>
  </si>
  <si>
    <t>Nombre y vigencia :</t>
  </si>
  <si>
    <t>"Cali progresa contigo"  2016 - 2019</t>
  </si>
  <si>
    <t>Eje:</t>
  </si>
  <si>
    <t>1. Cali Social y Diversa</t>
  </si>
  <si>
    <t xml:space="preserve">Componente: </t>
  </si>
  <si>
    <t>1.1. Construyendo Sociedad 
1.5. Cali vibra con la cultura y el deporte</t>
  </si>
  <si>
    <t>Programa:</t>
  </si>
  <si>
    <t xml:space="preserve">1.1.2. Niños, Niñas, Adolescentes y Jovenes con oportunidad para su desarrollo 
1.5.2. Patrimonio, Arte y Cultura </t>
  </si>
  <si>
    <t>Modelo de operación por procesos</t>
  </si>
  <si>
    <t>Macroproceso:</t>
  </si>
  <si>
    <t>MMDS01 - Desarrollo Social</t>
  </si>
  <si>
    <t>Proceso:</t>
  </si>
  <si>
    <t>MMDS01.10 - Gestión Cultural</t>
  </si>
  <si>
    <t>Subproceso:</t>
  </si>
  <si>
    <t>MMDS01.10.03 - Gestión del Acceso a la Información, al Conocimiento y a los hábitos de Lectura y Escritura</t>
  </si>
  <si>
    <t>Procedimiento (Código):</t>
  </si>
  <si>
    <t>MMDS01.10.03.18.P01 Procedimiento  Servicios Bibliotecarios</t>
  </si>
  <si>
    <t>Tramites y Servicios</t>
  </si>
  <si>
    <t>Nombre del Tramite o Servicio:</t>
  </si>
  <si>
    <t>No aplica</t>
  </si>
  <si>
    <t>Tiempo máximo de respuesta legal:</t>
  </si>
  <si>
    <t>Normatividad que regula el tiempo de respuesta:</t>
  </si>
  <si>
    <t>Otro</t>
  </si>
  <si>
    <t>2. METADATO DEL INDICADOR</t>
  </si>
  <si>
    <t>Componente</t>
  </si>
  <si>
    <t>Descripción</t>
  </si>
  <si>
    <t>Nombre del indicador</t>
  </si>
  <si>
    <t>Incremento de los beneficiarios de los servicios bibliotecarios</t>
  </si>
  <si>
    <t>Sigla o abreviatura*</t>
  </si>
  <si>
    <t>Definiciones y conceptos</t>
  </si>
  <si>
    <t xml:space="preserve">Servicios bibliotecarios: consulta, préstamo externo, referencia, formación de usuarios, servicio de información local, programación cultural en la biblioteca, servicios de extensión a la comunidad, acceso a internet, promoción de lectura y alfabetización digital. </t>
  </si>
  <si>
    <t>Objetivo del Indicador</t>
  </si>
  <si>
    <t>Medir el incremento de beneficiarios de los servicios bibliotecarios en la red de bibliotecas perteneciente al municipio de Santiago de Cali.</t>
  </si>
  <si>
    <t>Método de Medición</t>
  </si>
  <si>
    <t>* Ingresar a la aplicación llave del saber y emitir reporte de usuarios atendidos en los servicios bibliotecarios 
* Revisar el dato del número de usuarios del periodo anterior  
* Se calcula el Número de beneficiarios de los servicios bibliotecarios de periodo actual  menos el  Número  De beneficiarios del periodo anterior sobre el  Número  de beneficiarios del periodo anterior  por cien (100)</t>
  </si>
  <si>
    <t>Rangos de Cumplimiento</t>
  </si>
  <si>
    <t>Cumplimiento satisfactorio &gt; 4,9 %
Cumplimiento medio entre 3,9 % y 4,9 %
Cumplimiento crítico &lt; 3,9%</t>
  </si>
  <si>
    <t>Unidad de Medida</t>
  </si>
  <si>
    <t>Porcentual</t>
  </si>
  <si>
    <t>Formula</t>
  </si>
  <si>
    <t>(V1-V2/V2) * 100</t>
  </si>
  <si>
    <t>Definición de Variables de la Formula</t>
  </si>
  <si>
    <t>V1 = Número de beneficiarios de los servicios bibliotecarios de periodo actual</t>
  </si>
  <si>
    <t>V2 = Número  de beneficiarios de los servicios bibliotecarios del periodo anterior</t>
  </si>
  <si>
    <t>Valores de Referencia*</t>
  </si>
  <si>
    <t>Desagregación temática*</t>
  </si>
  <si>
    <t>Desagregación geográfica*</t>
  </si>
  <si>
    <t xml:space="preserve">Línea de Base </t>
  </si>
  <si>
    <t xml:space="preserve">4% en el 2017 </t>
  </si>
  <si>
    <t>Periodicidad de  medición (Mes/trimestre/Semestre/Anual)</t>
  </si>
  <si>
    <t xml:space="preserve">Trimestral </t>
  </si>
  <si>
    <t>Fuente de los Datos</t>
  </si>
  <si>
    <t xml:space="preserve">Informes de gestión de la red de bibliotecas. Estadisticas del servicio a traves de la llave del saber </t>
  </si>
  <si>
    <t xml:space="preserve">Responsable </t>
  </si>
  <si>
    <t xml:space="preserve">Secretaria de Cultura / Lider del proceso Gestión Cultural </t>
  </si>
  <si>
    <t>Observaciones</t>
  </si>
  <si>
    <t>Ver normograma  del proceso Gestión Cultural.</t>
  </si>
  <si>
    <t>Fecha de elaboración de la Ficha  Técnica</t>
  </si>
  <si>
    <t>06/Abr/2018</t>
  </si>
  <si>
    <t>Fecha de actualización de la Ficha  Técnica</t>
  </si>
  <si>
    <t>* Si aplica</t>
  </si>
  <si>
    <t>% Cumplimiento</t>
  </si>
  <si>
    <t>verde</t>
  </si>
  <si>
    <t xml:space="preserve">&gt; </t>
  </si>
  <si>
    <t>amarillo</t>
  </si>
  <si>
    <t xml:space="preserve">entre </t>
  </si>
  <si>
    <t>70% y 90%</t>
  </si>
  <si>
    <t>Rojo</t>
  </si>
  <si>
    <t>&lt;</t>
  </si>
  <si>
    <t>Nombre del Tramite o Servicio</t>
  </si>
  <si>
    <t>Vigencia</t>
  </si>
  <si>
    <t>Tiempo máximo de respuesta legal</t>
  </si>
  <si>
    <t>Periodicidad de la medición</t>
  </si>
  <si>
    <t>Solicitudes
Radicadas</t>
  </si>
  <si>
    <t>Total por atender (V2)</t>
  </si>
  <si>
    <t>Solicitudes
atendidas (V1)</t>
  </si>
  <si>
    <t>% Atención del T o S</t>
  </si>
  <si>
    <t>Solicitudes pendientes por atender</t>
  </si>
  <si>
    <t>Cumplimiento en la atención</t>
  </si>
  <si>
    <t>Suma total días de respuesta de las solicitudes (V3)</t>
  </si>
  <si>
    <t>Días promedio respuesta
(V3/V1)</t>
  </si>
  <si>
    <t>Cumplimiento frente al tiempo legal</t>
  </si>
  <si>
    <t>Análisis y observaciones</t>
  </si>
  <si>
    <t>Mejora</t>
  </si>
  <si>
    <t>Vigencia anterior</t>
  </si>
  <si>
    <t>Enero</t>
  </si>
  <si>
    <t>Febrero</t>
  </si>
  <si>
    <t>Marzo</t>
  </si>
  <si>
    <t>Abril</t>
  </si>
  <si>
    <t>Mayo</t>
  </si>
  <si>
    <t>Junio</t>
  </si>
  <si>
    <t>Julio</t>
  </si>
  <si>
    <t>Agosto</t>
  </si>
  <si>
    <t>Septiembre</t>
  </si>
  <si>
    <t>Octubre</t>
  </si>
  <si>
    <t>Noviembre</t>
  </si>
  <si>
    <t>Diciembre</t>
  </si>
  <si>
    <t>TOTAL</t>
  </si>
  <si>
    <t>Días máximo</t>
  </si>
  <si>
    <t>Promedio periodo</t>
  </si>
  <si>
    <t>Nombre del Indicador</t>
  </si>
  <si>
    <t>Periodicidad de  medición (Mes/Trimestre/Semestre/Año)</t>
  </si>
  <si>
    <t>Meta según Periodicidad de medición</t>
  </si>
  <si>
    <t>Resultado del Indicador</t>
  </si>
  <si>
    <t>% de Cumplimiento de la meta</t>
  </si>
  <si>
    <t>Análisis y Observaciones</t>
  </si>
  <si>
    <t>Trimestre 1</t>
  </si>
  <si>
    <t>Trimestre 2</t>
  </si>
  <si>
    <t>Trimestre 3</t>
  </si>
  <si>
    <t>Trimestre 4</t>
  </si>
  <si>
    <t>TOTAL AÑO</t>
  </si>
  <si>
    <t>2% y 4%</t>
  </si>
  <si>
    <t>bla</t>
  </si>
  <si>
    <t xml:space="preserve">Los datos del indicador se ven afectados debido a que no hubo continuidad en la contratación del personal. La contratación del personal bibliotecario terminó en el mes de mayo y para el mes de junio el personal inició las actividades en la medida que se legalizaba el contrato . </t>
  </si>
  <si>
    <t>Los datos del indicador se ven afectados por el inicio de actividades en el mes de febrero de los bibliotecarios  a medida que se legaliza el contrato.</t>
  </si>
  <si>
    <t>El indicador en este trimestre sube debido a que el personal bibliotecario esta contratado y además por  las estrategias realizadas durante el trimestre.</t>
  </si>
  <si>
    <t>Se continuo desarrollando en los espacios bibliotecarios, diferentes estrategias para la prestación de los servicios  con enfoque poblacional.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</si>
</sst>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31">
    <font>
      <sz val="11"/>
      <color theme="1"/>
      <name val="Calibri"/>
      <charset val="134"/>
      <scheme val="minor"/>
    </font>
    <font>
      <sz val="11"/>
      <color theme="1"/>
      <name val="Arial"/>
      <family val="2"/>
    </font>
    <font>
      <b/>
      <sz val="12"/>
      <color theme="0"/>
      <name val="Arial"/>
      <family val="2"/>
    </font>
    <font>
      <b/>
      <sz val="12"/>
      <color theme="1"/>
      <name val="Arial"/>
      <family val="2"/>
    </font>
    <font>
      <b/>
      <sz val="9"/>
      <name val="Arial"/>
      <family val="2"/>
    </font>
    <font>
      <sz val="11"/>
      <name val="Arial"/>
      <family val="2"/>
    </font>
    <font>
      <sz val="10"/>
      <name val="Arial"/>
      <family val="2"/>
    </font>
    <font>
      <sz val="11"/>
      <color theme="0"/>
      <name val="Calibri"/>
      <family val="2"/>
      <scheme val="minor"/>
    </font>
    <font>
      <sz val="11"/>
      <name val="Calibri"/>
      <family val="2"/>
      <scheme val="minor"/>
    </font>
    <font>
      <b/>
      <sz val="14"/>
      <color theme="1"/>
      <name val="Arial"/>
      <family val="2"/>
    </font>
    <font>
      <b/>
      <sz val="14"/>
      <color theme="1"/>
      <name val="Calibri"/>
      <family val="2"/>
      <scheme val="minor"/>
    </font>
    <font>
      <sz val="10"/>
      <color theme="1"/>
      <name val="Arial"/>
      <family val="2"/>
    </font>
    <font>
      <sz val="14"/>
      <name val="Calibri"/>
      <family val="2"/>
      <scheme val="minor"/>
    </font>
    <font>
      <sz val="10"/>
      <color theme="1"/>
      <name val="Trebuchet MS"/>
      <family val="2"/>
    </font>
    <font>
      <b/>
      <sz val="10"/>
      <name val="Arial"/>
      <family val="2"/>
    </font>
    <font>
      <b/>
      <sz val="10"/>
      <color theme="1"/>
      <name val="Arial"/>
      <family val="2"/>
    </font>
    <font>
      <b/>
      <sz val="14"/>
      <name val="Calibri"/>
      <family val="2"/>
      <scheme val="minor"/>
    </font>
    <font>
      <b/>
      <sz val="10"/>
      <color theme="1"/>
      <name val="Trebuchet MS"/>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b/>
      <sz val="12"/>
      <color theme="1"/>
      <name val="Calibri"/>
      <family val="2"/>
      <scheme val="minor"/>
    </font>
    <font>
      <sz val="11"/>
      <color rgb="FF0000FF"/>
      <name val="Arial"/>
      <family val="2"/>
    </font>
    <font>
      <sz val="8"/>
      <color rgb="FFFF0000"/>
      <name val="Calibri"/>
      <family val="2"/>
      <scheme val="minor"/>
    </font>
    <font>
      <sz val="11"/>
      <color indexed="8"/>
      <name val="Calibri"/>
      <family val="2"/>
    </font>
    <font>
      <sz val="10"/>
      <color theme="1"/>
      <name val="Tahoma"/>
      <family val="2"/>
    </font>
    <font>
      <sz val="10"/>
      <color indexed="8"/>
      <name val="Tahoma"/>
      <family val="2"/>
    </font>
    <font>
      <sz val="11"/>
      <color theme="1"/>
      <name val="Calibri"/>
      <family val="2"/>
      <scheme val="minor"/>
    </font>
    <font>
      <sz val="9"/>
      <color indexed="81"/>
      <name val="宋体"/>
      <charset val="134"/>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tint="0.79995117038483843"/>
        <bgColor indexed="64"/>
      </patternFill>
    </fill>
    <fill>
      <patternFill patternType="solid">
        <fgColor theme="6" tint="0.79995117038483843"/>
        <bgColor indexed="64"/>
      </patternFill>
    </fill>
    <fill>
      <patternFill patternType="solid">
        <fgColor indexed="9"/>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4"/>
        <bgColor indexed="64"/>
      </patternFill>
    </fill>
    <fill>
      <patternFill patternType="solid">
        <fgColor theme="0" tint="-4.9989318521683403E-2"/>
        <bgColor indexed="64"/>
      </patternFill>
    </fill>
  </fills>
  <borders count="5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top style="thin">
        <color auto="1"/>
      </top>
      <bottom style="thin">
        <color auto="1"/>
      </bottom>
      <diagonal/>
    </border>
    <border>
      <left style="medium">
        <color auto="1"/>
      </left>
      <right/>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diagonal/>
    </border>
    <border>
      <left/>
      <right/>
      <top style="thin">
        <color auto="1"/>
      </top>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style="medium">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thin">
        <color auto="1"/>
      </top>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right style="medium">
        <color auto="1"/>
      </right>
      <top style="thin">
        <color auto="1"/>
      </top>
      <bottom style="medium">
        <color auto="1"/>
      </bottom>
      <diagonal/>
    </border>
  </borders>
  <cellStyleXfs count="12">
    <xf numFmtId="0" fontId="0" fillId="0" borderId="0"/>
    <xf numFmtId="0" fontId="6" fillId="0" borderId="0"/>
    <xf numFmtId="9" fontId="29" fillId="0" borderId="0" applyFont="0" applyFill="0" applyBorder="0" applyAlignment="0" applyProtection="0"/>
    <xf numFmtId="9" fontId="26" fillId="0" borderId="0" applyFont="0" applyFill="0" applyBorder="0" applyAlignment="0" applyProtection="0"/>
    <xf numFmtId="0" fontId="6" fillId="0" borderId="0"/>
    <xf numFmtId="0" fontId="29" fillId="0" borderId="0"/>
    <xf numFmtId="43" fontId="29" fillId="0" borderId="0" applyFont="0" applyFill="0" applyBorder="0" applyAlignment="0" applyProtection="0"/>
    <xf numFmtId="0" fontId="27" fillId="0" borderId="0"/>
    <xf numFmtId="0" fontId="26" fillId="0" borderId="0"/>
    <xf numFmtId="9" fontId="26" fillId="0" borderId="0" applyFill="0" applyBorder="0" applyAlignment="0" applyProtection="0"/>
    <xf numFmtId="164" fontId="28" fillId="0" borderId="0" applyFont="0" applyFill="0" applyBorder="0" applyAlignment="0" applyProtection="0"/>
    <xf numFmtId="9" fontId="28" fillId="0" borderId="0" applyFont="0" applyFill="0" applyBorder="0" applyAlignment="0" applyProtection="0"/>
  </cellStyleXfs>
  <cellXfs count="210">
    <xf numFmtId="0" fontId="0" fillId="0" borderId="0" xfId="0"/>
    <xf numFmtId="0" fontId="1" fillId="2" borderId="0" xfId="0" applyFont="1" applyFill="1" applyBorder="1" applyAlignment="1">
      <alignment vertical="center"/>
    </xf>
    <xf numFmtId="0" fontId="1" fillId="0" borderId="0" xfId="0" applyFont="1" applyBorder="1" applyAlignment="1">
      <alignment vertical="center"/>
    </xf>
    <xf numFmtId="0" fontId="4" fillId="4" borderId="1" xfId="8" applyFont="1" applyFill="1" applyBorder="1" applyAlignment="1" applyProtection="1">
      <alignment horizontal="center" vertical="center" wrapText="1"/>
      <protection hidden="1"/>
    </xf>
    <xf numFmtId="0" fontId="4" fillId="4" borderId="1" xfId="0" applyFont="1" applyFill="1" applyBorder="1" applyAlignment="1" applyProtection="1">
      <alignment horizontal="center" vertical="center" wrapText="1"/>
      <protection hidden="1"/>
    </xf>
    <xf numFmtId="0" fontId="5" fillId="0" borderId="4" xfId="0" applyFont="1" applyBorder="1" applyAlignment="1">
      <alignment horizontal="center" vertical="center"/>
    </xf>
    <xf numFmtId="9" fontId="5" fillId="0" borderId="5" xfId="2" applyFont="1" applyBorder="1" applyAlignment="1">
      <alignment horizontal="center" vertical="center"/>
    </xf>
    <xf numFmtId="3" fontId="1" fillId="5" borderId="4" xfId="0" applyNumberFormat="1" applyFont="1" applyFill="1" applyBorder="1" applyAlignment="1">
      <alignment horizontal="center" vertical="center"/>
    </xf>
    <xf numFmtId="165" fontId="5" fillId="0" borderId="5" xfId="2" applyNumberFormat="1" applyFont="1" applyBorder="1" applyAlignment="1">
      <alignment horizontal="center" vertical="center"/>
    </xf>
    <xf numFmtId="165" fontId="5" fillId="6" borderId="1" xfId="2" applyNumberFormat="1" applyFont="1" applyFill="1" applyBorder="1" applyAlignment="1" applyProtection="1">
      <alignment horizontal="center" vertical="center"/>
      <protection hidden="1"/>
    </xf>
    <xf numFmtId="9" fontId="5" fillId="0" borderId="4" xfId="2" applyFont="1" applyBorder="1" applyAlignment="1">
      <alignment horizontal="center" vertical="center"/>
    </xf>
    <xf numFmtId="0" fontId="0" fillId="0" borderId="0" xfId="0" applyBorder="1" applyAlignment="1" applyProtection="1">
      <alignment vertical="center"/>
      <protection hidden="1"/>
    </xf>
    <xf numFmtId="0" fontId="0" fillId="0" borderId="0" xfId="0" applyBorder="1"/>
    <xf numFmtId="0" fontId="0" fillId="0" borderId="0" xfId="0" applyBorder="1" applyAlignment="1"/>
    <xf numFmtId="166" fontId="0" fillId="0" borderId="0" xfId="0" applyNumberFormat="1" applyBorder="1"/>
    <xf numFmtId="0" fontId="0" fillId="0" borderId="0" xfId="0" applyAlignment="1">
      <alignment vertical="center"/>
    </xf>
    <xf numFmtId="0" fontId="0" fillId="0" borderId="0" xfId="0" applyAlignment="1">
      <alignment horizontal="center" vertical="center"/>
    </xf>
    <xf numFmtId="0" fontId="0" fillId="7" borderId="0" xfId="0" applyFill="1"/>
    <xf numFmtId="0" fontId="0" fillId="0" borderId="0" xfId="0" applyAlignment="1">
      <alignment horizontal="right"/>
    </xf>
    <xf numFmtId="9" fontId="0" fillId="0" borderId="0" xfId="0" applyNumberFormat="1" applyAlignment="1">
      <alignment horizontal="left" vertical="center"/>
    </xf>
    <xf numFmtId="0" fontId="0" fillId="8" borderId="0" xfId="0" applyFill="1"/>
    <xf numFmtId="0" fontId="0" fillId="0" borderId="0" xfId="0" applyAlignment="1">
      <alignment horizontal="left" vertical="center"/>
    </xf>
    <xf numFmtId="0" fontId="0" fillId="9" borderId="0" xfId="0" applyFill="1"/>
    <xf numFmtId="0" fontId="0" fillId="0" borderId="8" xfId="0" applyBorder="1"/>
    <xf numFmtId="0" fontId="5" fillId="0" borderId="5" xfId="0" applyFont="1" applyBorder="1" applyAlignment="1">
      <alignment horizontal="center" vertical="center"/>
    </xf>
    <xf numFmtId="0" fontId="0" fillId="0" borderId="0" xfId="0" applyFill="1" applyAlignment="1">
      <alignment vertical="center"/>
    </xf>
    <xf numFmtId="0" fontId="7" fillId="2" borderId="0" xfId="0" applyFont="1" applyFill="1" applyAlignment="1">
      <alignment vertical="center"/>
    </xf>
    <xf numFmtId="0" fontId="8" fillId="2" borderId="0" xfId="0" applyFont="1" applyFill="1" applyAlignment="1">
      <alignment vertical="center"/>
    </xf>
    <xf numFmtId="0" fontId="4" fillId="4" borderId="9" xfId="0" applyFont="1" applyFill="1" applyBorder="1" applyAlignment="1" applyProtection="1">
      <alignment horizontal="center" vertical="center" wrapText="1"/>
      <protection hidden="1"/>
    </xf>
    <xf numFmtId="0" fontId="4" fillId="4" borderId="10" xfId="8" applyFont="1" applyFill="1" applyBorder="1" applyAlignment="1" applyProtection="1">
      <alignment horizontal="center" vertical="center" wrapText="1"/>
      <protection hidden="1"/>
    </xf>
    <xf numFmtId="0" fontId="4" fillId="4" borderId="10" xfId="0" applyFont="1" applyFill="1" applyBorder="1" applyAlignment="1" applyProtection="1">
      <alignment horizontal="center" vertical="center" wrapText="1"/>
      <protection hidden="1"/>
    </xf>
    <xf numFmtId="0" fontId="6" fillId="0" borderId="11" xfId="0" applyFont="1" applyFill="1" applyBorder="1" applyAlignment="1" applyProtection="1">
      <alignment horizontal="center" vertical="center"/>
      <protection hidden="1"/>
    </xf>
    <xf numFmtId="0" fontId="4" fillId="0" borderId="12" xfId="0" applyFont="1" applyFill="1" applyBorder="1" applyAlignment="1" applyProtection="1">
      <alignment vertical="center" wrapText="1"/>
      <protection hidden="1"/>
    </xf>
    <xf numFmtId="3" fontId="11" fillId="5" borderId="4" xfId="0" applyNumberFormat="1" applyFont="1" applyFill="1" applyBorder="1" applyAlignment="1">
      <alignment horizontal="center" vertical="center"/>
    </xf>
    <xf numFmtId="0" fontId="4" fillId="0" borderId="12" xfId="0" applyFont="1" applyFill="1" applyBorder="1" applyAlignment="1" applyProtection="1">
      <alignment horizontal="center" vertical="center" wrapText="1"/>
      <protection hidden="1"/>
    </xf>
    <xf numFmtId="0" fontId="6" fillId="0" borderId="13" xfId="0" applyFont="1" applyFill="1" applyBorder="1" applyAlignment="1" applyProtection="1">
      <alignment horizontal="center" vertical="center"/>
      <protection hidden="1"/>
    </xf>
    <xf numFmtId="3" fontId="11" fillId="0" borderId="4" xfId="0" applyNumberFormat="1" applyFont="1" applyFill="1" applyBorder="1" applyAlignment="1">
      <alignment horizontal="center" vertical="center"/>
    </xf>
    <xf numFmtId="165" fontId="11" fillId="0" borderId="4" xfId="0" applyNumberFormat="1" applyFont="1" applyBorder="1" applyAlignment="1">
      <alignment horizontal="center" vertical="center" wrapText="1"/>
    </xf>
    <xf numFmtId="0" fontId="12" fillId="0" borderId="4" xfId="0" applyFont="1" applyBorder="1" applyAlignment="1">
      <alignment horizontal="center" vertical="center"/>
    </xf>
    <xf numFmtId="1" fontId="13" fillId="5" borderId="4" xfId="0" applyNumberFormat="1" applyFont="1" applyFill="1" applyBorder="1" applyAlignment="1">
      <alignment horizontal="center" vertical="center"/>
    </xf>
    <xf numFmtId="0" fontId="14" fillId="6" borderId="14" xfId="0" applyFont="1" applyFill="1" applyBorder="1" applyAlignment="1" applyProtection="1">
      <alignment horizontal="center" vertical="center"/>
      <protection hidden="1"/>
    </xf>
    <xf numFmtId="3" fontId="15" fillId="0" borderId="15" xfId="0" applyNumberFormat="1" applyFont="1" applyFill="1" applyBorder="1" applyAlignment="1">
      <alignment horizontal="center" vertical="center"/>
    </xf>
    <xf numFmtId="165" fontId="15" fillId="0" borderId="15" xfId="0" applyNumberFormat="1" applyFont="1" applyBorder="1" applyAlignment="1">
      <alignment horizontal="center" vertical="center" wrapText="1"/>
    </xf>
    <xf numFmtId="0" fontId="12" fillId="0" borderId="15" xfId="0" applyFont="1" applyBorder="1" applyAlignment="1">
      <alignment horizontal="center" vertical="center"/>
    </xf>
    <xf numFmtId="1" fontId="15" fillId="0" borderId="15" xfId="0" applyNumberFormat="1" applyFont="1" applyFill="1" applyBorder="1" applyAlignment="1">
      <alignment horizontal="center" vertical="center"/>
    </xf>
    <xf numFmtId="0" fontId="14" fillId="6" borderId="0" xfId="0" applyFont="1" applyFill="1" applyBorder="1" applyAlignment="1" applyProtection="1">
      <alignment horizontal="center" vertical="center"/>
      <protection hidden="1"/>
    </xf>
    <xf numFmtId="3" fontId="15" fillId="0" borderId="0" xfId="0" applyNumberFormat="1" applyFont="1" applyFill="1" applyBorder="1" applyAlignment="1">
      <alignment horizontal="center" vertical="center"/>
    </xf>
    <xf numFmtId="0" fontId="16" fillId="0" borderId="0" xfId="0" applyFont="1" applyBorder="1" applyAlignment="1">
      <alignment horizontal="center" vertical="center"/>
    </xf>
    <xf numFmtId="1" fontId="17" fillId="0" borderId="0" xfId="0" applyNumberFormat="1" applyFont="1" applyFill="1" applyBorder="1" applyAlignment="1">
      <alignment horizontal="center" vertical="center"/>
    </xf>
    <xf numFmtId="0" fontId="0" fillId="0" borderId="0" xfId="0" applyBorder="1" applyAlignment="1" applyProtection="1">
      <alignment horizontal="center" vertical="center"/>
      <protection hidden="1"/>
    </xf>
    <xf numFmtId="0" fontId="0" fillId="0" borderId="0" xfId="0"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166" fontId="0" fillId="0" borderId="0" xfId="0" applyNumberFormat="1" applyBorder="1" applyAlignment="1">
      <alignment vertical="center"/>
    </xf>
    <xf numFmtId="0" fontId="3" fillId="2" borderId="1" xfId="0" applyFont="1" applyFill="1" applyBorder="1" applyAlignment="1" applyProtection="1">
      <alignment horizontal="center" vertical="center"/>
    </xf>
    <xf numFmtId="0" fontId="4" fillId="4" borderId="16" xfId="8" applyFont="1" applyFill="1" applyBorder="1" applyAlignment="1" applyProtection="1">
      <alignment horizontal="center" vertical="center" wrapText="1"/>
      <protection hidden="1"/>
    </xf>
    <xf numFmtId="0" fontId="0" fillId="0" borderId="17" xfId="0" applyFill="1" applyBorder="1" applyAlignment="1">
      <alignment vertical="center"/>
    </xf>
    <xf numFmtId="166" fontId="13" fillId="0" borderId="4" xfId="0" applyNumberFormat="1" applyFont="1" applyFill="1" applyBorder="1" applyAlignment="1">
      <alignment horizontal="center" vertical="center"/>
    </xf>
    <xf numFmtId="0" fontId="11" fillId="0" borderId="4" xfId="0" applyFont="1" applyBorder="1" applyAlignment="1">
      <alignment horizontal="center" vertical="center" wrapText="1"/>
    </xf>
    <xf numFmtId="0" fontId="0" fillId="0" borderId="18" xfId="0" applyBorder="1" applyAlignment="1">
      <alignment horizontal="center" vertical="center"/>
    </xf>
    <xf numFmtId="0" fontId="11" fillId="0" borderId="4" xfId="0" applyFont="1" applyBorder="1" applyAlignment="1">
      <alignment vertical="center" wrapText="1"/>
    </xf>
    <xf numFmtId="0" fontId="0" fillId="0" borderId="18" xfId="0" applyBorder="1" applyAlignment="1">
      <alignment vertical="center"/>
    </xf>
    <xf numFmtId="0" fontId="11" fillId="0" borderId="4" xfId="0" applyFont="1" applyBorder="1" applyAlignment="1">
      <alignment vertical="center"/>
    </xf>
    <xf numFmtId="166" fontId="15" fillId="0" borderId="15" xfId="0" applyNumberFormat="1" applyFont="1" applyFill="1" applyBorder="1" applyAlignment="1">
      <alignment horizontal="center" vertical="center"/>
    </xf>
    <xf numFmtId="0" fontId="6" fillId="0" borderId="15" xfId="0" applyFont="1" applyBorder="1" applyAlignment="1">
      <alignment horizontal="center" vertical="center"/>
    </xf>
    <xf numFmtId="0" fontId="11" fillId="0" borderId="15" xfId="0" applyFont="1" applyBorder="1" applyAlignment="1">
      <alignment vertical="center"/>
    </xf>
    <xf numFmtId="0" fontId="11" fillId="0" borderId="19" xfId="0" applyFont="1" applyBorder="1" applyAlignment="1">
      <alignment vertical="center"/>
    </xf>
    <xf numFmtId="166" fontId="0" fillId="0" borderId="0" xfId="0" applyNumberFormat="1" applyAlignment="1">
      <alignment vertical="center"/>
    </xf>
    <xf numFmtId="166" fontId="17" fillId="0" borderId="0" xfId="0" applyNumberFormat="1" applyFont="1" applyFill="1" applyBorder="1" applyAlignment="1">
      <alignment horizontal="center" vertical="center"/>
    </xf>
    <xf numFmtId="0" fontId="12" fillId="0" borderId="0" xfId="0" applyFont="1" applyBorder="1" applyAlignment="1">
      <alignment horizontal="center" vertical="center"/>
    </xf>
    <xf numFmtId="0" fontId="11" fillId="0" borderId="0" xfId="0" applyFont="1" applyBorder="1" applyAlignment="1">
      <alignment vertical="center"/>
    </xf>
    <xf numFmtId="0" fontId="0" fillId="0" borderId="0" xfId="0" applyFill="1" applyBorder="1" applyAlignment="1" applyProtection="1">
      <alignment vertical="center"/>
      <protection hidden="1"/>
    </xf>
    <xf numFmtId="0" fontId="0" fillId="0" borderId="0" xfId="0" applyFill="1" applyBorder="1" applyAlignment="1">
      <alignment vertical="center"/>
    </xf>
    <xf numFmtId="0" fontId="1" fillId="2" borderId="20" xfId="0" applyFont="1" applyFill="1" applyBorder="1" applyAlignment="1">
      <alignment vertical="center"/>
    </xf>
    <xf numFmtId="0" fontId="1" fillId="2" borderId="21" xfId="0" applyFont="1" applyFill="1" applyBorder="1" applyAlignment="1">
      <alignment vertical="center"/>
    </xf>
    <xf numFmtId="0" fontId="0" fillId="0" borderId="21" xfId="0" applyBorder="1" applyAlignment="1">
      <alignment vertical="center"/>
    </xf>
    <xf numFmtId="0" fontId="18" fillId="2" borderId="26" xfId="0" applyFont="1" applyFill="1" applyBorder="1" applyAlignment="1">
      <alignment horizontal="center" vertical="center"/>
    </xf>
    <xf numFmtId="0" fontId="18" fillId="2" borderId="27" xfId="0" applyFont="1" applyFill="1" applyBorder="1" applyAlignment="1">
      <alignment horizontal="center" vertical="center"/>
    </xf>
    <xf numFmtId="0" fontId="18" fillId="2" borderId="0" xfId="0" applyFont="1" applyFill="1" applyBorder="1" applyAlignment="1">
      <alignment horizontal="center" vertical="center"/>
    </xf>
    <xf numFmtId="0" fontId="1" fillId="12" borderId="28" xfId="0" applyFont="1" applyFill="1" applyBorder="1" applyAlignment="1">
      <alignment horizontal="left" vertical="center"/>
    </xf>
    <xf numFmtId="0" fontId="1" fillId="2" borderId="1" xfId="0" applyFont="1" applyFill="1" applyBorder="1" applyAlignment="1" applyProtection="1">
      <alignment horizontal="center" vertical="center"/>
      <protection locked="0"/>
    </xf>
    <xf numFmtId="0" fontId="1" fillId="12" borderId="1" xfId="0" applyFont="1" applyFill="1" applyBorder="1" applyAlignment="1">
      <alignment horizontal="left" vertical="center"/>
    </xf>
    <xf numFmtId="0" fontId="0" fillId="0" borderId="22" xfId="0" applyBorder="1" applyAlignment="1">
      <alignment vertical="center"/>
    </xf>
    <xf numFmtId="0" fontId="1" fillId="2" borderId="0" xfId="0" applyFont="1" applyFill="1" applyBorder="1" applyAlignment="1" applyProtection="1">
      <alignment horizontal="center" vertical="center"/>
      <protection locked="0"/>
    </xf>
    <xf numFmtId="0" fontId="1" fillId="2" borderId="0" xfId="0" applyFont="1" applyFill="1" applyBorder="1" applyAlignment="1" applyProtection="1">
      <alignment vertical="center"/>
      <protection locked="0"/>
    </xf>
    <xf numFmtId="0" fontId="21" fillId="12" borderId="28" xfId="0" applyFont="1" applyFill="1" applyBorder="1" applyAlignment="1">
      <alignment horizontal="left" vertical="center"/>
    </xf>
    <xf numFmtId="0" fontId="22" fillId="4" borderId="28" xfId="0" applyFont="1" applyFill="1" applyBorder="1" applyAlignment="1" applyProtection="1">
      <alignment horizontal="center" vertical="center"/>
      <protection locked="0"/>
    </xf>
    <xf numFmtId="0" fontId="22" fillId="12" borderId="28" xfId="0" applyFont="1" applyFill="1" applyBorder="1" applyAlignment="1">
      <alignment vertical="center"/>
    </xf>
    <xf numFmtId="0" fontId="21" fillId="12" borderId="31" xfId="0" applyFont="1" applyFill="1" applyBorder="1" applyAlignment="1">
      <alignment vertical="center"/>
    </xf>
    <xf numFmtId="0" fontId="21" fillId="12" borderId="28" xfId="0" applyFont="1" applyFill="1" applyBorder="1" applyAlignment="1">
      <alignment vertical="center"/>
    </xf>
    <xf numFmtId="0" fontId="22" fillId="12" borderId="33" xfId="0" applyFont="1" applyFill="1" applyBorder="1" applyAlignment="1" applyProtection="1">
      <alignment horizontal="left" vertical="center" wrapText="1"/>
    </xf>
    <xf numFmtId="0" fontId="22" fillId="12" borderId="28" xfId="0" applyFont="1" applyFill="1" applyBorder="1" applyAlignment="1" applyProtection="1">
      <alignment horizontal="left" vertical="center" wrapText="1"/>
    </xf>
    <xf numFmtId="0" fontId="22" fillId="12" borderId="28" xfId="0" applyFont="1" applyFill="1" applyBorder="1" applyAlignment="1" applyProtection="1">
      <alignment vertical="center" wrapText="1"/>
    </xf>
    <xf numFmtId="0" fontId="22" fillId="12" borderId="31" xfId="0" applyFont="1" applyFill="1" applyBorder="1" applyAlignment="1" applyProtection="1">
      <alignment vertical="center" wrapText="1"/>
    </xf>
    <xf numFmtId="0" fontId="22" fillId="12" borderId="34" xfId="0" applyFont="1" applyFill="1" applyBorder="1" applyAlignment="1" applyProtection="1">
      <alignment vertical="center" wrapText="1"/>
    </xf>
    <xf numFmtId="0" fontId="1" fillId="2" borderId="39" xfId="0" applyFont="1" applyFill="1" applyBorder="1" applyAlignment="1">
      <alignment vertical="center"/>
    </xf>
    <xf numFmtId="0" fontId="18" fillId="2" borderId="40" xfId="0" applyFont="1" applyFill="1" applyBorder="1" applyAlignment="1">
      <alignment horizontal="center" vertical="center"/>
    </xf>
    <xf numFmtId="0" fontId="1" fillId="2" borderId="40" xfId="0" applyFont="1" applyFill="1" applyBorder="1" applyAlignment="1">
      <alignment vertical="center"/>
    </xf>
    <xf numFmtId="0" fontId="0" fillId="2" borderId="0" xfId="0" applyFill="1" applyBorder="1" applyAlignment="1">
      <alignment vertical="center"/>
    </xf>
    <xf numFmtId="0" fontId="25" fillId="0" borderId="0" xfId="0" applyFont="1" applyAlignment="1">
      <alignment vertical="center"/>
    </xf>
    <xf numFmtId="0" fontId="25" fillId="0" borderId="0" xfId="0" applyFont="1" applyAlignment="1">
      <alignment vertical="center" wrapText="1"/>
    </xf>
    <xf numFmtId="0" fontId="1" fillId="0" borderId="42" xfId="0" applyFont="1" applyBorder="1" applyAlignment="1" applyProtection="1">
      <alignment horizontal="left" vertical="center" wrapText="1"/>
      <protection locked="0"/>
    </xf>
    <xf numFmtId="0" fontId="6" fillId="0" borderId="4" xfId="0" applyFont="1" applyBorder="1" applyAlignment="1">
      <alignment horizontal="center" vertical="top" wrapText="1"/>
    </xf>
    <xf numFmtId="3" fontId="5" fillId="5" borderId="4" xfId="0" applyNumberFormat="1" applyFont="1" applyFill="1" applyBorder="1" applyAlignment="1">
      <alignment horizontal="center" vertical="center"/>
    </xf>
    <xf numFmtId="3" fontId="7" fillId="0" borderId="0" xfId="0" applyNumberFormat="1" applyFont="1" applyFill="1"/>
    <xf numFmtId="0" fontId="7" fillId="0" borderId="0" xfId="0" applyFont="1" applyFill="1"/>
    <xf numFmtId="3" fontId="0" fillId="0" borderId="0" xfId="0" applyNumberFormat="1"/>
    <xf numFmtId="0" fontId="21" fillId="0" borderId="4" xfId="0" applyFont="1" applyBorder="1" applyAlignment="1">
      <alignment horizontal="center" vertical="center"/>
    </xf>
    <xf numFmtId="9" fontId="21" fillId="0" borderId="4" xfId="2" applyFont="1" applyBorder="1" applyAlignment="1">
      <alignment horizontal="center" vertical="center"/>
    </xf>
    <xf numFmtId="3" fontId="22" fillId="5" borderId="4" xfId="0" applyNumberFormat="1" applyFont="1" applyFill="1" applyBorder="1" applyAlignment="1">
      <alignment horizontal="center" vertical="center"/>
    </xf>
    <xf numFmtId="0" fontId="20" fillId="4" borderId="29" xfId="0" applyFont="1" applyFill="1" applyBorder="1" applyAlignment="1">
      <alignment horizontal="center" vertical="center"/>
    </xf>
    <xf numFmtId="0" fontId="20" fillId="4" borderId="30" xfId="0" applyFont="1" applyFill="1" applyBorder="1" applyAlignment="1">
      <alignment horizontal="center" vertical="center"/>
    </xf>
    <xf numFmtId="0" fontId="20" fillId="4" borderId="48" xfId="0" applyFont="1" applyFill="1" applyBorder="1" applyAlignment="1">
      <alignment horizontal="center" vertical="center"/>
    </xf>
    <xf numFmtId="0" fontId="20" fillId="4" borderId="26" xfId="0" applyFont="1" applyFill="1" applyBorder="1" applyAlignment="1">
      <alignment horizontal="center" vertical="center"/>
    </xf>
    <xf numFmtId="0" fontId="20" fillId="4" borderId="27" xfId="0" applyFont="1" applyFill="1" applyBorder="1" applyAlignment="1">
      <alignment horizontal="center" vertical="center"/>
    </xf>
    <xf numFmtId="0" fontId="20" fillId="4" borderId="49" xfId="0" applyFont="1" applyFill="1" applyBorder="1" applyAlignment="1">
      <alignment horizontal="center" vertical="center"/>
    </xf>
    <xf numFmtId="0" fontId="5" fillId="2" borderId="43" xfId="0" applyFont="1" applyFill="1" applyBorder="1" applyAlignment="1">
      <alignment horizontal="center" vertical="center" wrapText="1"/>
    </xf>
    <xf numFmtId="0" fontId="24" fillId="2" borderId="44" xfId="0" applyFont="1" applyFill="1" applyBorder="1" applyAlignment="1">
      <alignment horizontal="center" vertical="center" wrapText="1"/>
    </xf>
    <xf numFmtId="0" fontId="24" fillId="2" borderId="8" xfId="0" applyFont="1" applyFill="1" applyBorder="1" applyAlignment="1">
      <alignment horizontal="center" vertical="center" wrapText="1"/>
    </xf>
    <xf numFmtId="0" fontId="24" fillId="2" borderId="45" xfId="0" applyFont="1" applyFill="1" applyBorder="1" applyAlignment="1">
      <alignment horizontal="center" vertical="center" wrapText="1"/>
    </xf>
    <xf numFmtId="0" fontId="24" fillId="2" borderId="46" xfId="0" applyFont="1" applyFill="1" applyBorder="1" applyAlignment="1">
      <alignment horizontal="center" vertical="center" wrapText="1"/>
    </xf>
    <xf numFmtId="0" fontId="24" fillId="2" borderId="47"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39"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40"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24" xfId="0" applyFont="1" applyFill="1" applyBorder="1" applyAlignment="1">
      <alignment horizontal="center" vertical="center"/>
    </xf>
    <xf numFmtId="0" fontId="1" fillId="2" borderId="41" xfId="0" applyFont="1" applyFill="1" applyBorder="1" applyAlignment="1">
      <alignment horizontal="center" vertical="center"/>
    </xf>
    <xf numFmtId="0" fontId="19" fillId="10" borderId="28" xfId="0" applyFont="1" applyFill="1" applyBorder="1" applyAlignment="1">
      <alignment horizontal="center" vertical="center"/>
    </xf>
    <xf numFmtId="0" fontId="19" fillId="10" borderId="1" xfId="0" applyFont="1" applyFill="1" applyBorder="1" applyAlignment="1">
      <alignment horizontal="center" vertical="center"/>
    </xf>
    <xf numFmtId="0" fontId="19" fillId="11" borderId="1" xfId="0" applyFont="1" applyFill="1" applyBorder="1" applyAlignment="1">
      <alignment horizontal="center" vertical="center"/>
    </xf>
    <xf numFmtId="0" fontId="18" fillId="3" borderId="25" xfId="0" applyFont="1" applyFill="1" applyBorder="1" applyAlignment="1">
      <alignment horizontal="center" vertical="center"/>
    </xf>
    <xf numFmtId="0" fontId="18" fillId="3" borderId="3" xfId="0" applyFont="1" applyFill="1" applyBorder="1" applyAlignment="1">
      <alignment horizontal="center" vertical="center"/>
    </xf>
    <xf numFmtId="0" fontId="18" fillId="3" borderId="42" xfId="0" applyFont="1" applyFill="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49" fontId="1" fillId="0" borderId="35" xfId="0" applyNumberFormat="1" applyFont="1" applyBorder="1" applyAlignment="1" applyProtection="1">
      <alignment horizontal="left" vertical="center" wrapText="1"/>
      <protection locked="0"/>
    </xf>
    <xf numFmtId="49" fontId="1" fillId="0" borderId="36" xfId="0" applyNumberFormat="1" applyFont="1" applyBorder="1" applyAlignment="1" applyProtection="1">
      <alignment horizontal="left" vertical="center" wrapText="1"/>
      <protection locked="0"/>
    </xf>
    <xf numFmtId="49" fontId="1" fillId="0" borderId="37" xfId="0" applyNumberFormat="1" applyFont="1" applyBorder="1" applyAlignment="1" applyProtection="1">
      <alignment horizontal="left" vertical="center" wrapText="1"/>
      <protection locked="0"/>
    </xf>
    <xf numFmtId="0" fontId="22" fillId="12" borderId="38" xfId="0" applyFont="1" applyFill="1" applyBorder="1" applyAlignment="1" applyProtection="1">
      <alignment horizontal="center" vertical="center" wrapText="1"/>
    </xf>
    <xf numFmtId="49" fontId="1" fillId="0" borderId="35" xfId="0" applyNumberFormat="1" applyFont="1" applyFill="1" applyBorder="1" applyAlignment="1" applyProtection="1">
      <alignment horizontal="center" vertical="center" wrapText="1"/>
      <protection locked="0"/>
    </xf>
    <xf numFmtId="49" fontId="1" fillId="0" borderId="36" xfId="0" applyNumberFormat="1" applyFont="1" applyFill="1" applyBorder="1" applyAlignment="1" applyProtection="1">
      <alignment horizontal="center" vertical="center" wrapText="1"/>
      <protection locked="0"/>
    </xf>
    <xf numFmtId="49" fontId="1" fillId="0" borderId="52" xfId="0" applyNumberFormat="1" applyFont="1" applyFill="1" applyBorder="1" applyAlignment="1" applyProtection="1">
      <alignment horizontal="center" vertical="center" wrapText="1"/>
      <protection locked="0"/>
    </xf>
    <xf numFmtId="0" fontId="23" fillId="0" borderId="0" xfId="0" applyFont="1" applyAlignment="1">
      <alignment horizontal="left" vertical="center"/>
    </xf>
    <xf numFmtId="0" fontId="21" fillId="12" borderId="31" xfId="0" applyFont="1" applyFill="1" applyBorder="1" applyAlignment="1">
      <alignment horizontal="left" vertical="center" wrapText="1"/>
    </xf>
    <xf numFmtId="0" fontId="21" fillId="12" borderId="32" xfId="0" applyFont="1" applyFill="1" applyBorder="1" applyAlignment="1">
      <alignment horizontal="left" vertical="center" wrapText="1"/>
    </xf>
    <xf numFmtId="0" fontId="21" fillId="12" borderId="33" xfId="0" applyFont="1" applyFill="1" applyBorder="1" applyAlignment="1">
      <alignment horizontal="left" vertical="center" wrapText="1"/>
    </xf>
    <xf numFmtId="0" fontId="21" fillId="12" borderId="33" xfId="0" applyFont="1" applyFill="1" applyBorder="1" applyAlignment="1">
      <alignment horizontal="left" vertical="center"/>
    </xf>
    <xf numFmtId="0" fontId="21" fillId="12" borderId="28" xfId="0" applyFont="1" applyFill="1" applyBorder="1" applyAlignment="1">
      <alignment horizontal="left" vertical="center"/>
    </xf>
    <xf numFmtId="0" fontId="22" fillId="12" borderId="28" xfId="0" applyFont="1" applyFill="1" applyBorder="1" applyAlignment="1" applyProtection="1">
      <alignment vertical="center" wrapText="1"/>
    </xf>
    <xf numFmtId="9" fontId="1" fillId="0" borderId="1" xfId="0" applyNumberFormat="1" applyFont="1" applyBorder="1" applyAlignment="1" applyProtection="1">
      <alignment horizontal="left" vertical="center" wrapText="1"/>
      <protection locked="0"/>
    </xf>
    <xf numFmtId="0" fontId="1" fillId="0" borderId="1" xfId="0" applyNumberFormat="1" applyFont="1" applyBorder="1" applyAlignment="1" applyProtection="1">
      <alignment horizontal="left" vertical="center" wrapText="1"/>
      <protection locked="0"/>
    </xf>
    <xf numFmtId="0" fontId="1" fillId="0" borderId="50" xfId="0" applyNumberFormat="1" applyFont="1" applyBorder="1" applyAlignment="1" applyProtection="1">
      <alignment horizontal="left" vertical="center" wrapText="1"/>
      <protection locked="0"/>
    </xf>
    <xf numFmtId="9" fontId="1" fillId="0" borderId="2" xfId="0" applyNumberFormat="1" applyFont="1" applyBorder="1" applyAlignment="1" applyProtection="1">
      <alignment horizontal="left" vertical="center" wrapText="1"/>
      <protection locked="0"/>
    </xf>
    <xf numFmtId="9" fontId="1" fillId="0" borderId="3" xfId="0" applyNumberFormat="1" applyFont="1" applyBorder="1" applyAlignment="1" applyProtection="1">
      <alignment horizontal="left" vertical="center" wrapText="1"/>
      <protection locked="0"/>
    </xf>
    <xf numFmtId="9" fontId="1" fillId="0" borderId="42" xfId="0" applyNumberFormat="1" applyFont="1" applyBorder="1" applyAlignment="1" applyProtection="1">
      <alignment horizontal="left" vertical="center" wrapText="1"/>
      <protection locked="0"/>
    </xf>
    <xf numFmtId="0" fontId="1" fillId="0" borderId="1" xfId="0" applyFont="1" applyBorder="1" applyAlignment="1" applyProtection="1">
      <alignment horizontal="left" vertical="center" wrapText="1"/>
      <protection locked="0"/>
    </xf>
    <xf numFmtId="0" fontId="1" fillId="0" borderId="50" xfId="0" applyFont="1" applyBorder="1" applyAlignment="1" applyProtection="1">
      <alignment horizontal="left" vertical="center" wrapText="1"/>
      <protection locked="0"/>
    </xf>
    <xf numFmtId="0" fontId="1" fillId="0" borderId="2" xfId="0" applyFont="1" applyBorder="1" applyAlignment="1" applyProtection="1">
      <alignment horizontal="left" vertical="center" wrapText="1"/>
      <protection locked="0"/>
    </xf>
    <xf numFmtId="0" fontId="1" fillId="0" borderId="3" xfId="0" applyFont="1" applyBorder="1" applyAlignment="1" applyProtection="1">
      <alignment horizontal="left" vertical="center" wrapText="1"/>
      <protection locked="0"/>
    </xf>
    <xf numFmtId="0" fontId="1" fillId="0" borderId="42" xfId="0" applyFont="1" applyBorder="1" applyAlignment="1" applyProtection="1">
      <alignment horizontal="left" vertical="center" wrapText="1"/>
      <protection locked="0"/>
    </xf>
    <xf numFmtId="0" fontId="5" fillId="0" borderId="2" xfId="0" applyFont="1" applyFill="1" applyBorder="1" applyAlignment="1" applyProtection="1">
      <alignment horizontal="left" vertical="center" wrapText="1"/>
      <protection locked="0"/>
    </xf>
    <xf numFmtId="0" fontId="5" fillId="0" borderId="3" xfId="0" applyFont="1" applyFill="1" applyBorder="1" applyAlignment="1" applyProtection="1">
      <alignment horizontal="left" vertical="center" wrapText="1"/>
      <protection locked="0"/>
    </xf>
    <xf numFmtId="0" fontId="5" fillId="0" borderId="42" xfId="0" applyFont="1" applyFill="1" applyBorder="1" applyAlignment="1" applyProtection="1">
      <alignment horizontal="left" vertical="center" wrapText="1"/>
      <protection locked="0"/>
    </xf>
    <xf numFmtId="0" fontId="5" fillId="2" borderId="2" xfId="0" applyFont="1" applyFill="1" applyBorder="1" applyAlignment="1" applyProtection="1">
      <alignment horizontal="left" vertical="center" wrapText="1"/>
      <protection locked="0"/>
    </xf>
    <xf numFmtId="0" fontId="5" fillId="2" borderId="3" xfId="0" applyFont="1" applyFill="1" applyBorder="1" applyAlignment="1" applyProtection="1">
      <alignment horizontal="left" vertical="center" wrapText="1"/>
      <protection locked="0"/>
    </xf>
    <xf numFmtId="0" fontId="5" fillId="2" borderId="42" xfId="0" applyFont="1" applyFill="1" applyBorder="1" applyAlignment="1" applyProtection="1">
      <alignment horizontal="left" vertical="center" wrapText="1"/>
      <protection locked="0"/>
    </xf>
    <xf numFmtId="0" fontId="1" fillId="0" borderId="6" xfId="0" applyFont="1" applyBorder="1" applyAlignment="1" applyProtection="1">
      <alignment horizontal="left" vertical="center" wrapText="1"/>
      <protection locked="0"/>
    </xf>
    <xf numFmtId="0" fontId="1" fillId="0" borderId="51" xfId="0" applyFont="1" applyBorder="1" applyAlignment="1" applyProtection="1">
      <alignment horizontal="left" vertical="center" wrapText="1"/>
      <protection locked="0"/>
    </xf>
    <xf numFmtId="0" fontId="1" fillId="0" borderId="2" xfId="0" applyFont="1" applyFill="1" applyBorder="1" applyAlignment="1" applyProtection="1">
      <alignment horizontal="left" vertical="center" wrapText="1"/>
      <protection locked="0"/>
    </xf>
    <xf numFmtId="0" fontId="1" fillId="0" borderId="3" xfId="0" applyFont="1" applyFill="1" applyBorder="1" applyAlignment="1" applyProtection="1">
      <alignment horizontal="left" vertical="center" wrapText="1"/>
      <protection locked="0"/>
    </xf>
    <xf numFmtId="0" fontId="1" fillId="0" borderId="42" xfId="0" applyFont="1" applyFill="1" applyBorder="1" applyAlignment="1" applyProtection="1">
      <alignment horizontal="left" vertical="center" wrapText="1"/>
      <protection locked="0"/>
    </xf>
    <xf numFmtId="0" fontId="18" fillId="3" borderId="26" xfId="0" applyFont="1" applyFill="1" applyBorder="1" applyAlignment="1">
      <alignment horizontal="center" vertical="center"/>
    </xf>
    <xf numFmtId="0" fontId="18" fillId="3" borderId="27" xfId="0" applyFont="1" applyFill="1" applyBorder="1" applyAlignment="1">
      <alignment horizontal="center" vertical="center"/>
    </xf>
    <xf numFmtId="0" fontId="18" fillId="3" borderId="49" xfId="0" applyFont="1" applyFill="1" applyBorder="1" applyAlignment="1">
      <alignment horizontal="center" vertical="center"/>
    </xf>
    <xf numFmtId="0" fontId="22" fillId="4" borderId="1" xfId="0" applyFont="1" applyFill="1" applyBorder="1" applyAlignment="1" applyProtection="1">
      <alignment horizontal="center" vertical="center"/>
      <protection locked="0"/>
    </xf>
    <xf numFmtId="0" fontId="22" fillId="4" borderId="50" xfId="0" applyFont="1" applyFill="1" applyBorder="1" applyAlignment="1" applyProtection="1">
      <alignment horizontal="center" vertical="center"/>
      <protection locked="0"/>
    </xf>
    <xf numFmtId="0" fontId="1" fillId="2" borderId="1" xfId="0" applyFont="1" applyFill="1" applyBorder="1" applyAlignment="1" applyProtection="1">
      <alignment horizontal="left" vertical="center" wrapText="1"/>
      <protection locked="0"/>
    </xf>
    <xf numFmtId="0" fontId="1" fillId="2" borderId="50" xfId="0" applyFont="1" applyFill="1" applyBorder="1" applyAlignment="1" applyProtection="1">
      <alignment horizontal="left" vertical="center" wrapText="1"/>
      <protection locked="0"/>
    </xf>
    <xf numFmtId="0" fontId="22" fillId="2" borderId="1" xfId="0" applyFont="1" applyFill="1" applyBorder="1" applyAlignment="1">
      <alignment horizontal="left" vertical="center"/>
    </xf>
    <xf numFmtId="0" fontId="5" fillId="2" borderId="1" xfId="0" applyFont="1" applyFill="1" applyBorder="1" applyAlignment="1" applyProtection="1">
      <alignment horizontal="left" vertical="center"/>
    </xf>
    <xf numFmtId="0" fontId="5" fillId="2" borderId="50" xfId="0" applyFont="1" applyFill="1" applyBorder="1" applyAlignment="1" applyProtection="1">
      <alignment horizontal="left" vertical="center"/>
    </xf>
    <xf numFmtId="0" fontId="22" fillId="2" borderId="1" xfId="0" applyFont="1" applyFill="1" applyBorder="1" applyAlignment="1">
      <alignment horizontal="left" vertical="center" wrapText="1"/>
    </xf>
    <xf numFmtId="0" fontId="21" fillId="2" borderId="2" xfId="0" applyFont="1" applyFill="1" applyBorder="1" applyAlignment="1" applyProtection="1">
      <alignment horizontal="left" vertical="center"/>
    </xf>
    <xf numFmtId="0" fontId="21" fillId="2" borderId="3" xfId="0" applyFont="1" applyFill="1" applyBorder="1" applyAlignment="1" applyProtection="1">
      <alignment horizontal="left" vertical="center"/>
    </xf>
    <xf numFmtId="0" fontId="21" fillId="2" borderId="7" xfId="0" applyFont="1" applyFill="1" applyBorder="1" applyAlignment="1" applyProtection="1">
      <alignment horizontal="left" vertical="center"/>
    </xf>
    <xf numFmtId="0" fontId="5" fillId="2" borderId="2" xfId="0" applyFont="1" applyFill="1" applyBorder="1" applyAlignment="1" applyProtection="1">
      <alignment horizontal="left" vertical="center" wrapText="1"/>
    </xf>
    <xf numFmtId="0" fontId="5" fillId="2" borderId="3" xfId="0" applyFont="1" applyFill="1" applyBorder="1" applyAlignment="1" applyProtection="1">
      <alignment horizontal="left" vertical="center" wrapText="1"/>
    </xf>
    <xf numFmtId="0" fontId="5" fillId="2" borderId="42" xfId="0" applyFont="1" applyFill="1" applyBorder="1" applyAlignment="1" applyProtection="1">
      <alignment horizontal="left" vertical="center" wrapText="1"/>
    </xf>
    <xf numFmtId="0" fontId="5" fillId="2" borderId="3" xfId="0" applyFont="1" applyFill="1" applyBorder="1" applyAlignment="1" applyProtection="1">
      <alignment horizontal="left" vertical="center"/>
    </xf>
    <xf numFmtId="0" fontId="5" fillId="2" borderId="42" xfId="0" applyFont="1" applyFill="1" applyBorder="1" applyAlignment="1" applyProtection="1">
      <alignment horizontal="left" vertical="center"/>
    </xf>
    <xf numFmtId="0" fontId="5" fillId="2" borderId="2" xfId="0" applyFont="1" applyFill="1" applyBorder="1" applyAlignment="1" applyProtection="1">
      <alignment horizontal="left" vertical="center"/>
    </xf>
    <xf numFmtId="49" fontId="10" fillId="0" borderId="3" xfId="0" applyNumberFormat="1" applyFont="1" applyBorder="1" applyAlignment="1">
      <alignment horizontal="center" vertical="center"/>
    </xf>
    <xf numFmtId="0" fontId="0" fillId="0" borderId="0" xfId="0" applyAlignment="1">
      <alignment horizontal="center"/>
    </xf>
    <xf numFmtId="0" fontId="2" fillId="3" borderId="3" xfId="0" applyFont="1" applyFill="1" applyBorder="1" applyAlignment="1">
      <alignment horizontal="left" vertical="center"/>
    </xf>
    <xf numFmtId="0" fontId="9" fillId="2" borderId="1" xfId="0" applyFont="1" applyFill="1" applyBorder="1" applyAlignment="1" applyProtection="1">
      <alignment horizontal="center" vertical="center"/>
    </xf>
    <xf numFmtId="0" fontId="2" fillId="3" borderId="1" xfId="0" applyFont="1" applyFill="1" applyBorder="1" applyAlignment="1">
      <alignment horizontal="left" vertical="center"/>
    </xf>
    <xf numFmtId="0" fontId="3" fillId="2" borderId="2" xfId="0" applyFont="1" applyFill="1" applyBorder="1" applyAlignment="1" applyProtection="1">
      <alignment horizontal="center" vertical="center"/>
    </xf>
    <xf numFmtId="0" fontId="3" fillId="2" borderId="3" xfId="0" applyFont="1" applyFill="1" applyBorder="1" applyAlignment="1" applyProtection="1">
      <alignment horizontal="center" vertical="center"/>
    </xf>
    <xf numFmtId="0" fontId="2" fillId="3" borderId="3" xfId="0" applyFont="1" applyFill="1" applyBorder="1" applyAlignment="1">
      <alignment horizontal="center" vertical="center"/>
    </xf>
    <xf numFmtId="0" fontId="2" fillId="3" borderId="7" xfId="0" applyFont="1" applyFill="1" applyBorder="1" applyAlignment="1">
      <alignment horizontal="center" vertical="center"/>
    </xf>
    <xf numFmtId="0" fontId="0" fillId="0" borderId="0" xfId="0" applyAlignment="1">
      <alignment horizontal="center" vertical="center"/>
    </xf>
    <xf numFmtId="0" fontId="3" fillId="2" borderId="2"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wrapText="1"/>
    </xf>
    <xf numFmtId="0" fontId="3" fillId="2" borderId="7" xfId="0" applyFont="1" applyFill="1" applyBorder="1" applyAlignment="1" applyProtection="1">
      <alignment horizontal="center" vertical="center" wrapText="1"/>
    </xf>
    <xf numFmtId="0" fontId="4" fillId="4" borderId="1" xfId="0" applyFont="1" applyFill="1" applyBorder="1" applyAlignment="1" applyProtection="1">
      <alignment horizontal="center" vertical="center" wrapText="1"/>
      <protection hidden="1"/>
    </xf>
    <xf numFmtId="0" fontId="6" fillId="0" borderId="4" xfId="0" applyFont="1" applyBorder="1" applyAlignment="1">
      <alignment horizontal="center" vertical="center" wrapText="1"/>
    </xf>
  </cellXfs>
  <cellStyles count="12">
    <cellStyle name="Euro" xfId="10" xr:uid="{00000000-0005-0000-0000-000000000000}"/>
    <cellStyle name="Millares 2" xfId="6" xr:uid="{00000000-0005-0000-0000-000001000000}"/>
    <cellStyle name="Normal" xfId="0" builtinId="0"/>
    <cellStyle name="Normal 2" xfId="8" xr:uid="{00000000-0005-0000-0000-000003000000}"/>
    <cellStyle name="Normal 2 2" xfId="4" xr:uid="{00000000-0005-0000-0000-000004000000}"/>
    <cellStyle name="Normal 2 3" xfId="5" xr:uid="{00000000-0005-0000-0000-000005000000}"/>
    <cellStyle name="Normal 2 4" xfId="7" xr:uid="{00000000-0005-0000-0000-000006000000}"/>
    <cellStyle name="Normal 3" xfId="1" xr:uid="{00000000-0005-0000-0000-000007000000}"/>
    <cellStyle name="Porcentaje" xfId="2" builtinId="5"/>
    <cellStyle name="Porcentaje 2" xfId="3" xr:uid="{00000000-0005-0000-0000-000009000000}"/>
    <cellStyle name="Porcentual 2" xfId="9" xr:uid="{00000000-0005-0000-0000-00000A000000}"/>
    <cellStyle name="Porcentual 2 2" xfId="11" xr:uid="{00000000-0005-0000-0000-00000B000000}"/>
  </cellStyles>
  <dxfs count="12">
    <dxf>
      <font>
        <b val="0"/>
        <i val="0"/>
        <color rgb="FFFFFF00"/>
      </font>
      <fill>
        <patternFill patternType="solid">
          <bgColor rgb="FFFFFF00"/>
        </patternFill>
      </fill>
    </dxf>
    <dxf>
      <font>
        <b val="0"/>
        <i val="0"/>
        <color rgb="FF00B050"/>
      </font>
      <fill>
        <patternFill patternType="solid">
          <bgColor rgb="FF00B050"/>
        </patternFill>
      </fill>
    </dxf>
    <dxf>
      <font>
        <b val="0"/>
        <i val="0"/>
        <color rgb="FFFF0000"/>
      </font>
      <fill>
        <patternFill patternType="solid">
          <bgColor rgb="FFFF0000"/>
        </patternFill>
      </fill>
    </dxf>
    <dxf>
      <font>
        <b/>
        <i val="0"/>
        <color indexed="17"/>
      </font>
      <border>
        <left style="thin">
          <color indexed="17"/>
        </left>
        <right style="thin">
          <color indexed="17"/>
        </right>
        <top style="thin">
          <color indexed="17"/>
        </top>
        <bottom style="thin">
          <color indexed="17"/>
        </bottom>
      </border>
    </dxf>
    <dxf>
      <font>
        <b/>
        <i val="0"/>
        <color indexed="10"/>
      </font>
      <border>
        <left style="thin">
          <color indexed="10"/>
        </left>
        <right style="thin">
          <color indexed="10"/>
        </right>
        <top style="thin">
          <color indexed="10"/>
        </top>
        <bottom style="thin">
          <color indexed="10"/>
        </bottom>
      </border>
    </dxf>
    <dxf>
      <font>
        <b/>
        <i val="0"/>
        <color indexed="53"/>
      </font>
      <border>
        <left style="thin">
          <color indexed="53"/>
        </left>
        <right style="thin">
          <color indexed="53"/>
        </right>
        <top style="thin">
          <color indexed="53"/>
        </top>
        <bottom style="thin">
          <color indexed="53"/>
        </bottom>
      </border>
    </dxf>
    <dxf>
      <font>
        <b val="0"/>
        <i val="0"/>
        <color rgb="FFFFFF00"/>
      </font>
      <fill>
        <patternFill patternType="solid">
          <bgColor rgb="FFFFFF00"/>
        </patternFill>
      </fill>
    </dxf>
    <dxf>
      <font>
        <b val="0"/>
        <i val="0"/>
        <color rgb="FF00B050"/>
      </font>
      <fill>
        <patternFill patternType="solid">
          <bgColor rgb="FF00B050"/>
        </patternFill>
      </fill>
    </dxf>
    <dxf>
      <font>
        <b val="0"/>
        <i val="0"/>
        <color rgb="FFFF0000"/>
      </font>
      <fill>
        <patternFill patternType="solid">
          <bgColor rgb="FFFF0000"/>
        </patternFill>
      </fill>
    </dxf>
    <dxf>
      <font>
        <b val="0"/>
        <i val="0"/>
        <color rgb="FFFFFF00"/>
      </font>
      <fill>
        <patternFill patternType="solid">
          <bgColor rgb="FFFFFF00"/>
        </patternFill>
      </fill>
    </dxf>
    <dxf>
      <font>
        <b val="0"/>
        <i val="0"/>
        <color rgb="FF00B050"/>
      </font>
      <fill>
        <patternFill patternType="solid">
          <bgColor rgb="FF00B050"/>
        </patternFill>
      </fill>
    </dxf>
    <dxf>
      <font>
        <b val="0"/>
        <i val="0"/>
        <color rgb="FFFF0000"/>
      </font>
      <fill>
        <patternFill patternType="solid">
          <bgColor rgb="FFFF0000"/>
        </patternFill>
      </fill>
    </dxf>
  </dxfs>
  <tableStyles count="0" defaultTableStyle="TableStyleMedium2"/>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vertOverflow="ellipsis" anchor="ctr" anchorCtr="1"/>
          <a:lstStyle/>
          <a:p>
            <a:pPr algn="ctr">
              <a:defRPr sz="1800" b="1">
                <a:solidFill>
                  <a:schemeClr val="tx1"/>
                </a:solidFill>
                <a:latin typeface="+mn-lt"/>
                <a:ea typeface="+mn-ea"/>
                <a:cs typeface="+mn-cs"/>
              </a:defRPr>
            </a:pPr>
            <a:r>
              <a:rPr lang="en-US"/>
              <a:t>Porcentaje de atención a solicitudes</a:t>
            </a:r>
          </a:p>
        </c:rich>
      </c:tx>
      <c:overlay val="0"/>
      <c:spPr>
        <a:noFill/>
        <a:ln>
          <a:noFill/>
        </a:ln>
        <a:effectLst/>
      </c:spPr>
    </c:title>
    <c:autoTitleDeleted val="0"/>
    <c:plotArea>
      <c:layout/>
      <c:barChart>
        <c:barDir val="col"/>
        <c:grouping val="clustered"/>
        <c:varyColors val="0"/>
        <c:ser>
          <c:idx val="1"/>
          <c:order val="0"/>
          <c:tx>
            <c:v>Atendidas</c:v>
          </c:tx>
          <c:spPr>
            <a:solidFill>
              <a:schemeClr val="accent5">
                <a:tint val="76667"/>
              </a:schemeClr>
            </a:solidFill>
            <a:ln>
              <a:noFill/>
            </a:ln>
            <a:effectLst/>
          </c:spPr>
          <c:invertIfNegative val="0"/>
          <c:dLbls>
            <c:spPr>
              <a:noFill/>
              <a:ln>
                <a:noFill/>
              </a:ln>
              <a:effectLst/>
            </c:spPr>
            <c:txPr>
              <a:bodyPr rot="0" spcFirstLastPara="0" vertOverflow="ellipsis" horzOverflow="overflow" vert="horz" wrap="square" anchor="ctr" anchorCtr="1"/>
              <a:lstStyle/>
              <a:p>
                <a:pPr>
                  <a:defRPr sz="1000" b="0">
                    <a:solidFill>
                      <a:schemeClr val="tx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315-E944-8633-346F031B3FDD}"/>
            </c:ext>
          </c:extLst>
        </c:ser>
        <c:dLbls>
          <c:showLegendKey val="0"/>
          <c:showVal val="0"/>
          <c:showCatName val="0"/>
          <c:showSerName val="0"/>
          <c:showPercent val="0"/>
          <c:showBubbleSize val="0"/>
        </c:dLbls>
        <c:gapWidth val="150"/>
        <c:axId val="128556000"/>
        <c:axId val="76348544"/>
      </c:barChart>
      <c:catAx>
        <c:axId val="128556000"/>
        <c:scaling>
          <c:orientation val="minMax"/>
        </c:scaling>
        <c:delete val="0"/>
        <c:axPos val="b"/>
        <c:numFmt formatCode="General" sourceLinked="1"/>
        <c:majorTickMark val="out"/>
        <c:minorTickMark val="none"/>
        <c:tickLblPos val="nextTo"/>
        <c:spPr>
          <a:noFill/>
          <a:ln>
            <a:solidFill>
              <a:schemeClr val="tx1">
                <a:lumMod val="50000"/>
                <a:lumOff val="50000"/>
              </a:schemeClr>
            </a:solidFill>
          </a:ln>
          <a:effectLst/>
        </c:spPr>
        <c:txPr>
          <a:bodyPr rot="0" spcFirstLastPara="0" vertOverflow="ellipsis" horzOverflow="overflow" vert="horz" wrap="square" anchor="ctr" anchorCtr="1"/>
          <a:lstStyle/>
          <a:p>
            <a:pPr>
              <a:defRPr sz="1000" b="0">
                <a:solidFill>
                  <a:schemeClr val="tx1"/>
                </a:solidFill>
                <a:latin typeface="+mn-lt"/>
                <a:ea typeface="+mn-ea"/>
                <a:cs typeface="+mn-cs"/>
              </a:defRPr>
            </a:pPr>
            <a:endParaRPr lang="es-CO"/>
          </a:p>
        </c:txPr>
        <c:crossAx val="76348544"/>
        <c:crosses val="autoZero"/>
        <c:auto val="1"/>
        <c:lblAlgn val="ctr"/>
        <c:lblOffset val="100"/>
        <c:tickMarkSkip val="1"/>
        <c:noMultiLvlLbl val="0"/>
      </c:catAx>
      <c:valAx>
        <c:axId val="76348544"/>
        <c:scaling>
          <c:orientation val="minMax"/>
          <c:max val="1"/>
          <c:min val="0"/>
        </c:scaling>
        <c:delete val="0"/>
        <c:axPos val="l"/>
        <c:majorGridlines>
          <c:spPr>
            <a:ln>
              <a:solidFill>
                <a:schemeClr val="tx1">
                  <a:lumMod val="50000"/>
                  <a:lumOff val="50000"/>
                </a:schemeClr>
              </a:solidFill>
            </a:ln>
            <a:effectLst/>
          </c:spPr>
        </c:majorGridlines>
        <c:numFmt formatCode="0%" sourceLinked="0"/>
        <c:majorTickMark val="out"/>
        <c:minorTickMark val="none"/>
        <c:tickLblPos val="nextTo"/>
        <c:spPr>
          <a:noFill/>
          <a:ln>
            <a:solidFill>
              <a:schemeClr val="tx1">
                <a:lumMod val="50000"/>
                <a:lumOff val="50000"/>
              </a:schemeClr>
            </a:solidFill>
          </a:ln>
          <a:effectLst/>
        </c:spPr>
        <c:txPr>
          <a:bodyPr rot="0" spcFirstLastPara="0" vertOverflow="ellipsis" horzOverflow="overflow" vert="horz" wrap="square" anchor="ctr" anchorCtr="1"/>
          <a:lstStyle/>
          <a:p>
            <a:pPr>
              <a:defRPr sz="1000" b="0">
                <a:solidFill>
                  <a:schemeClr val="tx1"/>
                </a:solidFill>
                <a:latin typeface="+mn-lt"/>
                <a:ea typeface="+mn-ea"/>
                <a:cs typeface="+mn-cs"/>
              </a:defRPr>
            </a:pPr>
            <a:endParaRPr lang="es-CO"/>
          </a:p>
        </c:txPr>
        <c:crossAx val="128556000"/>
        <c:crosses val="autoZero"/>
        <c:crossBetween val="between"/>
        <c:majorUnit val="0.1"/>
        <c:minorUnit val="0.02"/>
      </c:valAx>
      <c:spPr>
        <a:solidFill>
          <a:schemeClr val="bg1"/>
        </a:solidFill>
        <a:ln>
          <a:noFill/>
        </a:ln>
        <a:effectLst/>
      </c:spPr>
    </c:plotArea>
    <c:plotVisOnly val="1"/>
    <c:dispBlanksAs val="gap"/>
    <c:showDLblsOverMax val="0"/>
  </c:chart>
  <c:spPr>
    <a:solidFill>
      <a:schemeClr val="bg1"/>
    </a:solidFill>
    <a:ln w="9525" cap="flat" cmpd="sng" algn="ctr">
      <a:solidFill>
        <a:schemeClr val="tx1">
          <a:tint val="75000"/>
        </a:schemeClr>
      </a:solidFill>
      <a:prstDash val="solid"/>
    </a:ln>
    <a:effectLst/>
  </c:spPr>
  <c:txPr>
    <a:bodyPr rot="0" spcFirstLastPara="0" vertOverflow="ellipsis" horzOverflow="overflow" vert="horz" wrap="square" anchor="ctr" anchorCtr="1"/>
    <a:lstStyle/>
    <a:p>
      <a:pPr>
        <a:defRPr lang="es-ES"/>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vertOverflow="ellipsis" anchor="ctr" anchorCtr="1"/>
          <a:lstStyle/>
          <a:p>
            <a:pPr algn="ct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297"/>
          <c:y val="1.14287554546479E-2"/>
        </c:manualLayout>
      </c:layout>
      <c:overlay val="0"/>
      <c:spPr>
        <a:noFill/>
        <a:ln>
          <a:noFill/>
        </a:ln>
        <a:effectLst/>
      </c:spPr>
    </c:title>
    <c:autoTitleDeleted val="0"/>
    <c:plotArea>
      <c:layout>
        <c:manualLayout>
          <c:layoutTarget val="inner"/>
          <c:xMode val="edge"/>
          <c:yMode val="edge"/>
          <c:x val="9.14217301784645E-2"/>
          <c:y val="0.113324552965026"/>
          <c:w val="0.89019898828435895"/>
          <c:h val="0.71963356019555902"/>
        </c:manualLayout>
      </c:layout>
      <c:lineChart>
        <c:grouping val="standard"/>
        <c:varyColors val="0"/>
        <c:ser>
          <c:idx val="0"/>
          <c:order val="0"/>
          <c:tx>
            <c:strRef>
              <c:f>'Ficha T Seguimiento TyS'!$I$12</c:f>
              <c:strCache>
                <c:ptCount val="1"/>
                <c:pt idx="0">
                  <c:v>Días promedio respuesta
(V3/V1)</c:v>
                </c:pt>
              </c:strCache>
            </c:strRef>
          </c:tx>
          <c:spPr>
            <a:ln w="28575">
              <a:solidFill>
                <a:schemeClr val="accent1"/>
              </a:solidFill>
            </a:ln>
            <a:effectLst/>
          </c:spPr>
          <c:marker>
            <c:symbol val="diamond"/>
            <c:size val="7"/>
            <c:spPr>
              <a:solidFill>
                <a:schemeClr val="accent1"/>
              </a:solidFill>
              <a:ln>
                <a:solidFill>
                  <a:schemeClr val="accent1"/>
                </a:solidFill>
              </a:ln>
              <a:effectLst/>
            </c:spPr>
          </c:marker>
          <c:dLbls>
            <c:spPr>
              <a:noFill/>
              <a:ln>
                <a:noFill/>
              </a:ln>
              <a:effectLst/>
            </c:spPr>
            <c:txPr>
              <a:bodyPr rot="0" spcFirstLastPara="0" vertOverflow="ellipsis" horzOverflow="overflow" vert="horz" wrap="square" anchor="ctr" anchorCtr="1"/>
              <a:lstStyle/>
              <a:p>
                <a:pPr>
                  <a:defRPr lang="en-US" sz="1000" b="0" i="0" u="none" strike="noStrike" baseline="0">
                    <a:solidFill>
                      <a:srgbClr val="000000"/>
                    </a:solidFill>
                    <a:latin typeface="Calibri"/>
                    <a:ea typeface="Calibri"/>
                    <a:cs typeface="Calibri"/>
                  </a:defRPr>
                </a:pPr>
                <a:endParaRPr lang="es-CO"/>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B0D5-E242-8E1F-ECA25D08D9AC}"/>
            </c:ext>
          </c:extLst>
        </c:ser>
        <c:ser>
          <c:idx val="1"/>
          <c:order val="1"/>
          <c:tx>
            <c:strRef>
              <c:f>'Ficha T Seguimiento TyS'!$B$46</c:f>
              <c:strCache>
                <c:ptCount val="1"/>
                <c:pt idx="0">
                  <c:v>Días máximo</c:v>
                </c:pt>
              </c:strCache>
            </c:strRef>
          </c:tx>
          <c:spPr>
            <a:ln w="28575">
              <a:solidFill>
                <a:srgbClr val="FF6600"/>
              </a:solidFill>
              <a:prstDash val="dash"/>
            </a:ln>
            <a:effectLst/>
          </c:spPr>
          <c:marker>
            <c:symbol val="square"/>
            <c:size val="7"/>
            <c:spPr>
              <a:solidFill>
                <a:srgbClr val="FF6600"/>
              </a:solidFill>
              <a:ln>
                <a:solidFill>
                  <a:srgbClr val="FF6600"/>
                </a:solidFill>
                <a:prstDash val="dash"/>
              </a:ln>
              <a:effectLst/>
            </c:spPr>
          </c:marker>
          <c:dLbls>
            <c:dLbl>
              <c:idx val="11"/>
              <c:spPr/>
              <c:txPr>
                <a:bodyPr/>
                <a:lstStyle/>
                <a:p>
                  <a:pPr>
                    <a:defRPr/>
                  </a:pPr>
                  <a:endParaRPr lang="es-CO"/>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D5-E242-8E1F-ECA25D08D9AC}"/>
                </c:ext>
              </c:extLst>
            </c:dLbl>
            <c:spPr>
              <a:noFill/>
              <a:ln>
                <a:noFill/>
              </a:ln>
              <a:effectLst/>
            </c:spPr>
            <c:txPr>
              <a:bodyPr rot="0" spcFirstLastPara="0" vertOverflow="ellipsis" horzOverflow="overflow" vert="horz" wrap="square" anchor="ctr" anchorCtr="1"/>
              <a:lstStyle/>
              <a:p>
                <a:pPr>
                  <a:defRPr sz="1000" b="0">
                    <a:solidFill>
                      <a:srgbClr val="000000"/>
                    </a:solidFill>
                  </a:defRPr>
                </a:pPr>
                <a:endParaRPr lang="es-CO"/>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B0D5-E242-8E1F-ECA25D08D9AC}"/>
            </c:ext>
          </c:extLst>
        </c:ser>
        <c:ser>
          <c:idx val="2"/>
          <c:order val="2"/>
          <c:tx>
            <c:strRef>
              <c:f>'Ficha T Seguimiento TyS'!$F$46</c:f>
              <c:strCache>
                <c:ptCount val="1"/>
                <c:pt idx="0">
                  <c:v>Promedio periodo</c:v>
                </c:pt>
              </c:strCache>
            </c:strRef>
          </c:tx>
          <c:spPr>
            <a:ln w="28575">
              <a:solidFill>
                <a:schemeClr val="accent3"/>
              </a:solidFill>
              <a:prstDash val="sysDash"/>
            </a:ln>
            <a:effectLst/>
          </c:spPr>
          <c:marker>
            <c:symbol val="triangle"/>
            <c:size val="7"/>
            <c:spPr>
              <a:solidFill>
                <a:schemeClr val="accent3"/>
              </a:solidFill>
              <a:ln>
                <a:solidFill>
                  <a:schemeClr val="accent3"/>
                </a:solidFill>
              </a:ln>
              <a:effectLst/>
            </c:spPr>
          </c:marker>
          <c:dLbls>
            <c:dLbl>
              <c:idx val="11"/>
              <c:spPr/>
              <c:txPr>
                <a:bodyPr/>
                <a:lstStyle/>
                <a:p>
                  <a:pPr>
                    <a:defRPr/>
                  </a:pPr>
                  <a:endParaRPr lang="es-CO"/>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0D5-E242-8E1F-ECA25D08D9AC}"/>
                </c:ext>
              </c:extLst>
            </c:dLbl>
            <c:spPr>
              <a:noFill/>
              <a:ln>
                <a:noFill/>
              </a:ln>
              <a:effectLst/>
            </c:spPr>
            <c:txPr>
              <a:bodyPr rot="0" spcFirstLastPara="0" vertOverflow="ellipsis" horzOverflow="overflow" vert="horz" wrap="square" anchor="ctr" anchorCtr="1"/>
              <a:lstStyle/>
              <a:p>
                <a:pPr>
                  <a:defRPr sz="1000" b="0">
                    <a:solidFill>
                      <a:srgbClr val="000000"/>
                    </a:solidFill>
                  </a:defRPr>
                </a:pPr>
                <a:endParaRPr lang="es-CO"/>
              </a:p>
            </c:txPr>
            <c:dLblPos val="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B0D5-E242-8E1F-ECA25D08D9AC}"/>
            </c:ext>
          </c:extLst>
        </c:ser>
        <c:dLbls>
          <c:showLegendKey val="0"/>
          <c:showVal val="0"/>
          <c:showCatName val="0"/>
          <c:showSerName val="0"/>
          <c:showPercent val="0"/>
          <c:showBubbleSize val="0"/>
        </c:dLbls>
        <c:marker val="1"/>
        <c:smooth val="0"/>
        <c:axId val="200246544"/>
        <c:axId val="200247104"/>
      </c:lineChart>
      <c:catAx>
        <c:axId val="200246544"/>
        <c:scaling>
          <c:orientation val="minMax"/>
        </c:scaling>
        <c:delete val="0"/>
        <c:axPos val="b"/>
        <c:numFmt formatCode="General" sourceLinked="1"/>
        <c:majorTickMark val="none"/>
        <c:minorTickMark val="none"/>
        <c:tickLblPos val="nextTo"/>
        <c:spPr>
          <a:noFill/>
          <a:ln>
            <a:solidFill>
              <a:schemeClr val="tx1">
                <a:lumMod val="50000"/>
                <a:lumOff val="50000"/>
              </a:schemeClr>
            </a:solidFill>
          </a:ln>
          <a:effectLst/>
        </c:spPr>
        <c:txPr>
          <a:bodyPr rot="0" spcFirstLastPara="0" vertOverflow="ellipsis" horzOverflow="overflow" vert="horz" wrap="square" anchor="ctr" anchorCtr="1"/>
          <a:lstStyle/>
          <a:p>
            <a:pPr>
              <a:defRPr lang="en-US" sz="1000" b="0" i="0" u="none" strike="noStrike" baseline="0">
                <a:solidFill>
                  <a:srgbClr val="000000"/>
                </a:solidFill>
                <a:latin typeface="Calibri"/>
                <a:ea typeface="Calibri"/>
                <a:cs typeface="Calibri"/>
              </a:defRPr>
            </a:pPr>
            <a:endParaRPr lang="es-CO"/>
          </a:p>
        </c:txPr>
        <c:crossAx val="200247104"/>
        <c:crosses val="autoZero"/>
        <c:auto val="1"/>
        <c:lblAlgn val="ctr"/>
        <c:lblOffset val="100"/>
        <c:tickMarkSkip val="1"/>
        <c:noMultiLvlLbl val="0"/>
      </c:catAx>
      <c:valAx>
        <c:axId val="200247104"/>
        <c:scaling>
          <c:orientation val="minMax"/>
        </c:scaling>
        <c:delete val="0"/>
        <c:axPos val="l"/>
        <c:majorGridlines>
          <c:spPr>
            <a:ln>
              <a:solidFill>
                <a:schemeClr val="tx1">
                  <a:lumMod val="50000"/>
                  <a:lumOff val="50000"/>
                </a:schemeClr>
              </a:solidFill>
            </a:ln>
            <a:effectLst/>
          </c:spPr>
        </c:majorGridlines>
        <c:title>
          <c:tx>
            <c:rich>
              <a:bodyPr vertOverflow="ellipsis" anchor="ctr" anchorCtr="1"/>
              <a:lstStyle/>
              <a:p>
                <a:pPr algn="ctr">
                  <a:defRPr lang="en-US" sz="1000" b="1" i="0" u="none" strike="noStrike" baseline="0">
                    <a:solidFill>
                      <a:srgbClr val="000000"/>
                    </a:solidFill>
                    <a:latin typeface="Calibri"/>
                    <a:ea typeface="Calibri"/>
                    <a:cs typeface="Calibri"/>
                  </a:defRPr>
                </a:pPr>
                <a:r>
                  <a:rPr lang="en-US"/>
                  <a:t>Días</a:t>
                </a:r>
              </a:p>
            </c:rich>
          </c:tx>
          <c:overlay val="0"/>
          <c:spPr>
            <a:noFill/>
            <a:ln>
              <a:noFill/>
            </a:ln>
            <a:effectLst/>
          </c:spPr>
        </c:title>
        <c:numFmt formatCode="0.0" sourceLinked="1"/>
        <c:majorTickMark val="none"/>
        <c:minorTickMark val="none"/>
        <c:tickLblPos val="nextTo"/>
        <c:spPr>
          <a:noFill/>
          <a:ln>
            <a:solidFill>
              <a:schemeClr val="tx1">
                <a:lumMod val="50000"/>
                <a:lumOff val="50000"/>
              </a:schemeClr>
            </a:solidFill>
          </a:ln>
          <a:effectLst/>
        </c:spPr>
        <c:txPr>
          <a:bodyPr rot="0" spcFirstLastPara="0" vertOverflow="ellipsis" horzOverflow="overflow" vert="horz" wrap="square" anchor="ctr" anchorCtr="1"/>
          <a:lstStyle/>
          <a:p>
            <a:pPr>
              <a:defRPr lang="en-US" sz="1000" b="0" i="0" u="none" strike="noStrike" baseline="0">
                <a:solidFill>
                  <a:srgbClr val="000000"/>
                </a:solidFill>
                <a:latin typeface="Calibri"/>
                <a:ea typeface="Calibri"/>
                <a:cs typeface="Calibri"/>
              </a:defRPr>
            </a:pPr>
            <a:endParaRPr lang="es-CO"/>
          </a:p>
        </c:txPr>
        <c:crossAx val="200246544"/>
        <c:crosses val="autoZero"/>
        <c:crossBetween val="between"/>
      </c:valAx>
      <c:spPr>
        <a:solidFill>
          <a:schemeClr val="bg1"/>
        </a:solidFill>
        <a:ln>
          <a:noFill/>
        </a:ln>
        <a:effectLst/>
      </c:spPr>
    </c:plotArea>
    <c:legend>
      <c:legendPos val="b"/>
      <c:layout>
        <c:manualLayout>
          <c:xMode val="edge"/>
          <c:yMode val="edge"/>
          <c:x val="0.19514981732810999"/>
          <c:y val="0.92206173614801501"/>
          <c:w val="0.74303348764821198"/>
          <c:h val="5.8520844403642497E-2"/>
        </c:manualLayout>
      </c:layout>
      <c:overlay val="0"/>
      <c:spPr>
        <a:noFill/>
        <a:ln>
          <a:noFill/>
        </a:ln>
        <a:effectLst/>
      </c:spPr>
      <c:txPr>
        <a:bodyPr rot="0" spcFirstLastPara="0" vertOverflow="ellipsis" horzOverflow="overflow" vert="horz" wrap="square" anchor="ctr" anchorCtr="1"/>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spPr>
    <a:solidFill>
      <a:schemeClr val="bg1"/>
    </a:solidFill>
    <a:ln w="9525" cap="flat" cmpd="sng" algn="ctr">
      <a:solidFill>
        <a:schemeClr val="tx1">
          <a:tint val="75000"/>
        </a:schemeClr>
      </a:solidFill>
      <a:prstDash val="solid"/>
    </a:ln>
    <a:effectLst/>
  </c:spPr>
  <c:txPr>
    <a:bodyPr rot="0" spcFirstLastPara="0" vertOverflow="ellipsis" horzOverflow="overflow" vert="horz" wrap="square" anchor="ctr" anchorCtr="1"/>
    <a:lstStyle/>
    <a:p>
      <a:pPr>
        <a:defRPr lang="es-ES"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vertOverflow="ellipsis" anchor="ctr" anchorCtr="1"/>
          <a:lstStyle/>
          <a:p>
            <a:pPr algn="ctr">
              <a:defRPr sz="1800" b="1">
                <a:solidFill>
                  <a:schemeClr val="tx1"/>
                </a:solidFill>
                <a:latin typeface="+mn-lt"/>
                <a:ea typeface="+mn-ea"/>
                <a:cs typeface="+mn-cs"/>
              </a:defRPr>
            </a:pPr>
            <a:r>
              <a:rPr lang="es-CO"/>
              <a:t>Seguimiento </a:t>
            </a:r>
          </a:p>
        </c:rich>
      </c:tx>
      <c:overlay val="0"/>
      <c:spPr>
        <a:noFill/>
        <a:ln>
          <a:noFill/>
        </a:ln>
        <a:effectLst/>
      </c:spPr>
    </c:title>
    <c:autoTitleDeleted val="0"/>
    <c:plotArea>
      <c:layout>
        <c:manualLayout>
          <c:layoutTarget val="inner"/>
          <c:xMode val="edge"/>
          <c:yMode val="edge"/>
          <c:x val="3.7735002549141798E-2"/>
          <c:y val="0.160864626761616"/>
          <c:w val="0.85420154154938799"/>
          <c:h val="0.72380413529236998"/>
        </c:manualLayout>
      </c:layout>
      <c:barChart>
        <c:barDir val="col"/>
        <c:grouping val="clustered"/>
        <c:varyColors val="0"/>
        <c:ser>
          <c:idx val="0"/>
          <c:order val="0"/>
          <c:tx>
            <c:v>Meta</c:v>
          </c:tx>
          <c:spPr>
            <a:solidFill>
              <a:srgbClr val="CC99FF"/>
            </a:solidFill>
            <a:ln w="9525" cap="flat" cmpd="sng" algn="ctr">
              <a:solidFill>
                <a:schemeClr val="accent1">
                  <a:shade val="30000"/>
                </a:schemeClr>
              </a:solidFill>
              <a:prstDash val="solid"/>
            </a:ln>
            <a:effectLst/>
            <a:scene3d>
              <a:camera prst="orthographicFront"/>
              <a:lightRig rig="threePt" dir="t"/>
            </a:scene3d>
            <a:sp3d>
              <a:bevelT/>
            </a:sp3d>
          </c:spPr>
          <c:invertIfNegative val="0"/>
          <c:cat>
            <c:strRef>
              <c:f>'Ficha T Seguimiento'!$C$13:$C$17</c:f>
              <c:strCache>
                <c:ptCount val="5"/>
                <c:pt idx="0">
                  <c:v>Trimestre 1</c:v>
                </c:pt>
                <c:pt idx="1">
                  <c:v>Trimestre 2</c:v>
                </c:pt>
                <c:pt idx="2">
                  <c:v>Trimestre 3</c:v>
                </c:pt>
                <c:pt idx="3">
                  <c:v>Trimestre 4</c:v>
                </c:pt>
                <c:pt idx="4">
                  <c:v>TOTAL AÑO</c:v>
                </c:pt>
              </c:strCache>
            </c:strRef>
          </c:cat>
          <c:val>
            <c:numRef>
              <c:f>'Ficha T Seguimiento'!$D$13:$D$17</c:f>
              <c:numCache>
                <c:formatCode>0%</c:formatCode>
                <c:ptCount val="5"/>
                <c:pt idx="0">
                  <c:v>0.04</c:v>
                </c:pt>
                <c:pt idx="1">
                  <c:v>0.04</c:v>
                </c:pt>
                <c:pt idx="2">
                  <c:v>0.04</c:v>
                </c:pt>
                <c:pt idx="3">
                  <c:v>0.04</c:v>
                </c:pt>
              </c:numCache>
            </c:numRef>
          </c:val>
          <c:extLst>
            <c:ext xmlns:c16="http://schemas.microsoft.com/office/drawing/2014/chart" uri="{C3380CC4-5D6E-409C-BE32-E72D297353CC}">
              <c16:uniqueId val="{00000000-B9B0-D843-91B2-AB0B10AC6EB4}"/>
            </c:ext>
          </c:extLst>
        </c:ser>
        <c:ser>
          <c:idx val="1"/>
          <c:order val="1"/>
          <c:tx>
            <c:v>Resultado</c:v>
          </c:tx>
          <c:spPr>
            <a:solidFill>
              <a:srgbClr val="0070C0"/>
            </a:solidFill>
            <a:ln w="9525" cap="flat" cmpd="sng" algn="ctr">
              <a:solidFill>
                <a:schemeClr val="accent2">
                  <a:shade val="30000"/>
                </a:schemeClr>
              </a:solidFill>
              <a:prstDash val="solid"/>
            </a:ln>
            <a:effectLst/>
            <a:scene3d>
              <a:camera prst="orthographicFront"/>
              <a:lightRig rig="threePt" dir="t"/>
            </a:scene3d>
            <a:sp3d>
              <a:bevelT/>
            </a:sp3d>
          </c:spPr>
          <c:invertIfNegative val="0"/>
          <c:cat>
            <c:strRef>
              <c:f>'Ficha T Seguimiento'!$C$13:$C$17</c:f>
              <c:strCache>
                <c:ptCount val="5"/>
                <c:pt idx="0">
                  <c:v>Trimestre 1</c:v>
                </c:pt>
                <c:pt idx="1">
                  <c:v>Trimestre 2</c:v>
                </c:pt>
                <c:pt idx="2">
                  <c:v>Trimestre 3</c:v>
                </c:pt>
                <c:pt idx="3">
                  <c:v>Trimestre 4</c:v>
                </c:pt>
                <c:pt idx="4">
                  <c:v>TOTAL AÑO</c:v>
                </c:pt>
              </c:strCache>
            </c:strRef>
          </c:cat>
          <c:val>
            <c:numRef>
              <c:f>'Ficha T Seguimiento'!$G$13:$G$17</c:f>
              <c:numCache>
                <c:formatCode>0.0%</c:formatCode>
                <c:ptCount val="5"/>
                <c:pt idx="0">
                  <c:v>-9.2684049584059444E-2</c:v>
                </c:pt>
                <c:pt idx="1">
                  <c:v>-0.14547966666570317</c:v>
                </c:pt>
                <c:pt idx="2">
                  <c:v>0.3528662327904436</c:v>
                </c:pt>
                <c:pt idx="3">
                  <c:v>4.756437712965212E-2</c:v>
                </c:pt>
                <c:pt idx="4" formatCode="0%">
                  <c:v>4.3736480933871495E-2</c:v>
                </c:pt>
              </c:numCache>
            </c:numRef>
          </c:val>
          <c:extLst>
            <c:ext xmlns:c16="http://schemas.microsoft.com/office/drawing/2014/chart" uri="{C3380CC4-5D6E-409C-BE32-E72D297353CC}">
              <c16:uniqueId val="{00000001-B9B0-D843-91B2-AB0B10AC6EB4}"/>
            </c:ext>
          </c:extLst>
        </c:ser>
        <c:dLbls>
          <c:showLegendKey val="0"/>
          <c:showVal val="0"/>
          <c:showCatName val="0"/>
          <c:showSerName val="0"/>
          <c:showPercent val="0"/>
          <c:showBubbleSize val="0"/>
        </c:dLbls>
        <c:gapWidth val="75"/>
        <c:overlap val="-25"/>
        <c:axId val="200250464"/>
        <c:axId val="200251024"/>
      </c:barChart>
      <c:catAx>
        <c:axId val="200250464"/>
        <c:scaling>
          <c:orientation val="minMax"/>
        </c:scaling>
        <c:delete val="0"/>
        <c:axPos val="b"/>
        <c:numFmt formatCode="General" sourceLinked="1"/>
        <c:majorTickMark val="none"/>
        <c:minorTickMark val="none"/>
        <c:tickLblPos val="nextTo"/>
        <c:spPr>
          <a:noFill/>
          <a:ln>
            <a:solidFill>
              <a:schemeClr val="dk1">
                <a:lumMod val="50000"/>
                <a:lumOff val="50000"/>
              </a:schemeClr>
            </a:solidFill>
          </a:ln>
          <a:effectLst/>
        </c:spPr>
        <c:txPr>
          <a:bodyPr rot="-60000000" spcFirstLastPara="0" vertOverflow="ellipsis" horzOverflow="overflow" vert="horz" wrap="square" anchor="ctr" anchorCtr="1"/>
          <a:lstStyle/>
          <a:p>
            <a:pPr>
              <a:defRPr sz="1100" b="0">
                <a:solidFill>
                  <a:schemeClr val="tx1"/>
                </a:solidFill>
                <a:latin typeface="+mn-lt"/>
                <a:ea typeface="+mn-ea"/>
                <a:cs typeface="+mn-cs"/>
              </a:defRPr>
            </a:pPr>
            <a:endParaRPr lang="es-CO"/>
          </a:p>
        </c:txPr>
        <c:crossAx val="200251024"/>
        <c:crosses val="autoZero"/>
        <c:auto val="1"/>
        <c:lblAlgn val="ctr"/>
        <c:lblOffset val="100"/>
        <c:tickMarkSkip val="1"/>
        <c:noMultiLvlLbl val="0"/>
      </c:catAx>
      <c:valAx>
        <c:axId val="200251024"/>
        <c:scaling>
          <c:orientation val="minMax"/>
        </c:scaling>
        <c:delete val="0"/>
        <c:axPos val="l"/>
        <c:majorGridlines>
          <c:spPr>
            <a:ln>
              <a:solidFill>
                <a:schemeClr val="dk1">
                  <a:lumMod val="50000"/>
                  <a:lumOff val="50000"/>
                </a:schemeClr>
              </a:solidFill>
            </a:ln>
            <a:effectLst/>
          </c:spPr>
        </c:majorGridlines>
        <c:numFmt formatCode="0%" sourceLinked="1"/>
        <c:majorTickMark val="none"/>
        <c:minorTickMark val="none"/>
        <c:tickLblPos val="nextTo"/>
        <c:spPr>
          <a:noFill/>
          <a:ln>
            <a:solidFill>
              <a:schemeClr val="dk1">
                <a:lumMod val="50000"/>
                <a:lumOff val="50000"/>
              </a:schemeClr>
            </a:solidFill>
          </a:ln>
          <a:effectLst/>
        </c:spPr>
        <c:txPr>
          <a:bodyPr rot="-60000000" spcFirstLastPara="0" vertOverflow="ellipsis" horzOverflow="overflow" vert="horz" wrap="square" anchor="ctr" anchorCtr="1"/>
          <a:lstStyle/>
          <a:p>
            <a:pPr>
              <a:defRPr sz="1050" b="0">
                <a:solidFill>
                  <a:schemeClr val="tx1"/>
                </a:solidFill>
                <a:latin typeface="+mn-lt"/>
                <a:ea typeface="+mn-ea"/>
                <a:cs typeface="+mn-cs"/>
              </a:defRPr>
            </a:pPr>
            <a:endParaRPr lang="es-CO"/>
          </a:p>
        </c:txPr>
        <c:crossAx val="200250464"/>
        <c:crosses val="autoZero"/>
        <c:crossBetween val="between"/>
      </c:valAx>
      <c:spPr>
        <a:solidFill>
          <a:schemeClr val="dk1">
            <a:tint val="20000"/>
          </a:schemeClr>
        </a:solidFill>
        <a:ln>
          <a:noFill/>
        </a:ln>
        <a:effectLst/>
      </c:spPr>
    </c:plotArea>
    <c:legend>
      <c:legendPos val="b"/>
      <c:layout>
        <c:manualLayout>
          <c:xMode val="edge"/>
          <c:yMode val="edge"/>
          <c:x val="0.89768444555290305"/>
          <c:y val="0.25742959705741603"/>
          <c:w val="9.2715478438498394E-2"/>
          <c:h val="0.403831568087272"/>
        </c:manualLayout>
      </c:layout>
      <c:overlay val="0"/>
      <c:spPr>
        <a:noFill/>
        <a:ln>
          <a:noFill/>
        </a:ln>
        <a:effectLst/>
      </c:spPr>
      <c:txPr>
        <a:bodyPr rot="0" spcFirstLastPara="0" vertOverflow="ellipsis" horzOverflow="overflow" vert="horz" wrap="square" anchor="ctr" anchorCtr="1"/>
        <a:lstStyle/>
        <a:p>
          <a:pPr>
            <a:defRPr sz="1000" b="0">
              <a:solidFill>
                <a:schemeClr val="tx1"/>
              </a:solidFill>
              <a:latin typeface="+mn-lt"/>
              <a:ea typeface="+mn-ea"/>
              <a:cs typeface="+mn-cs"/>
            </a:defRPr>
          </a:pPr>
          <a:endParaRPr lang="es-CO"/>
        </a:p>
      </c:txPr>
    </c:legend>
    <c:plotVisOnly val="1"/>
    <c:dispBlanksAs val="gap"/>
    <c:showDLblsOverMax val="0"/>
  </c:chart>
  <c:spPr>
    <a:solidFill>
      <a:schemeClr val="lt1"/>
    </a:solidFill>
    <a:ln w="9525" cap="flat" cmpd="sng" algn="ctr">
      <a:solidFill>
        <a:schemeClr val="dk1">
          <a:tint val="75000"/>
        </a:schemeClr>
      </a:solidFill>
      <a:prstDash val="solid"/>
    </a:ln>
    <a:effectLst/>
  </c:spPr>
  <c:txPr>
    <a:bodyPr rot="0" spcFirstLastPara="0" vertOverflow="ellipsis" horzOverflow="overflow" vert="horz" wrap="square" anchor="ctr" anchorCtr="1"/>
    <a:lstStyle/>
    <a:p>
      <a:pPr>
        <a:defRPr lang="es-ES"/>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xdr:nvGrpSpPr>
      <xdr:grpSpPr>
        <a:xfrm>
          <a:off x="370814" y="176894"/>
          <a:ext cx="10031446" cy="1685925"/>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xdr:nvGrpSpPr>
        <xdr:grpSpPr>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a:xfrm>
              <a:off x="0" y="0"/>
              <a:ext cx="8648700" cy="1152525"/>
            </a:xfrm>
            <a:prstGeom prst="rect">
              <a:avLst/>
            </a:prstGeom>
            <a:noFill/>
            <a:ln w="9525">
              <a:solidFill>
                <a:srgbClr val="000000"/>
              </a:solidFill>
              <a:miter lim="800000"/>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a:xfrm>
              <a:off x="6315481" y="16850"/>
              <a:ext cx="2333219" cy="373837"/>
            </a:xfrm>
            <a:prstGeom prst="rect">
              <a:avLst/>
            </a:prstGeom>
            <a:solidFill>
              <a:srgbClr val="FFFFFF"/>
            </a:solidFill>
            <a:ln w="9525">
              <a:solidFill>
                <a:srgbClr val="000000"/>
              </a:solidFill>
              <a:miter lim="800000"/>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itchFamily="34" charset="0"/>
                  <a:ea typeface="+mn-ea"/>
                  <a:cs typeface="Arial" pitchFamily="34" charset="0"/>
                </a:rPr>
                <a:t>MEDE01.07.01.18.P05.F02</a:t>
              </a:r>
              <a:endParaRPr lang="es-CO" sz="900">
                <a:solidFill>
                  <a:sysClr val="windowText" lastClr="000000"/>
                </a:solidFill>
                <a:effectLst/>
                <a:latin typeface="Arial" pitchFamily="34" charset="0"/>
                <a:cs typeface="Arial"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a:xfrm>
              <a:off x="7561034" y="390687"/>
              <a:ext cx="1087666" cy="201855"/>
            </a:xfrm>
            <a:prstGeom prst="rect">
              <a:avLst/>
            </a:prstGeom>
            <a:solidFill>
              <a:srgbClr val="FFFFFF"/>
            </a:solidFill>
            <a:ln w="9525" algn="ctr">
              <a:solidFill>
                <a:srgbClr val="000000"/>
              </a:solidFill>
              <a:miter lim="800000"/>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a:xfrm>
              <a:off x="6315481" y="390687"/>
              <a:ext cx="1245553" cy="201855"/>
            </a:xfrm>
            <a:prstGeom prst="rect">
              <a:avLst/>
            </a:prstGeom>
            <a:solidFill>
              <a:srgbClr val="FFFFFF"/>
            </a:solidFill>
            <a:ln w="9525" algn="ctr">
              <a:solidFill>
                <a:srgbClr val="000000"/>
              </a:solidFill>
              <a:miter lim="800000"/>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a:xfrm>
              <a:off x="7552262" y="579519"/>
              <a:ext cx="1096438" cy="573007"/>
            </a:xfrm>
            <a:prstGeom prst="rect">
              <a:avLst/>
            </a:prstGeom>
            <a:solidFill>
              <a:srgbClr val="FFFFFF"/>
            </a:solidFill>
            <a:ln w="9525" algn="ctr">
              <a:solidFill>
                <a:srgbClr val="000000"/>
              </a:solidFill>
              <a:miter lim="800000"/>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a:xfrm>
              <a:off x="6315481" y="579519"/>
              <a:ext cx="1245553" cy="573007"/>
            </a:xfrm>
            <a:prstGeom prst="rect">
              <a:avLst/>
            </a:prstGeom>
            <a:solidFill>
              <a:srgbClr val="FFFFFF"/>
            </a:solidFill>
            <a:ln w="9525">
              <a:solidFill>
                <a:srgbClr val="000000"/>
              </a:solidFill>
              <a:miter lim="800000"/>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a:xfrm>
              <a:off x="1999902" y="16851"/>
              <a:ext cx="4315578" cy="1133881"/>
            </a:xfrm>
            <a:prstGeom prst="rect">
              <a:avLst/>
            </a:prstGeom>
            <a:solidFill>
              <a:srgbClr val="FFFFFF"/>
            </a:solidFill>
            <a:ln w="9525">
              <a:solidFill>
                <a:srgbClr val="000000"/>
              </a:solidFill>
              <a:miter lim="800000"/>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a:xfrm>
              <a:off x="85715" y="670679"/>
              <a:ext cx="1826472" cy="481847"/>
            </a:xfrm>
            <a:prstGeom prst="rect">
              <a:avLst/>
            </a:prstGeom>
            <a:solidFill>
              <a:srgbClr val="FFFFFF"/>
            </a:solidFill>
            <a:ln w="9525" algn="ctr">
              <a:noFill/>
              <a:miter lim="800000"/>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a16="http://schemas.microsoft.com/office/drawing/2014/main" id="{00000000-0008-0000-0100-000004000000}"/>
            </a:ext>
          </a:extLst>
        </xdr:cNvPr>
        <xdr:cNvGrpSpPr/>
      </xdr:nvGrpSpPr>
      <xdr:grpSpPr>
        <a:xfrm>
          <a:off x="23495" y="0"/>
          <a:ext cx="10753725" cy="1487805"/>
          <a:chOff x="596900" y="2852737"/>
          <a:chExt cx="7950200" cy="1152527"/>
        </a:xfrm>
      </xdr:grpSpPr>
      <xdr:grpSp>
        <xdr:nvGrpSpPr>
          <xdr:cNvPr id="5" name="37 Grupo">
            <a:extLst>
              <a:ext uri="{FF2B5EF4-FFF2-40B4-BE49-F238E27FC236}">
                <a16:creationId xmlns:a16="http://schemas.microsoft.com/office/drawing/2014/main" id="{00000000-0008-0000-0100-000005000000}"/>
              </a:ext>
            </a:extLst>
          </xdr:cNvPr>
          <xdr:cNvGrpSpPr/>
        </xdr:nvGrpSpPr>
        <xdr:grpSpPr>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id="{00000000-0008-0000-0100-000007000000}"/>
                </a:ext>
              </a:extLst>
            </xdr:cNvPr>
            <xdr:cNvSpPr>
              <a:spLocks noChangeArrowheads="1"/>
            </xdr:cNvSpPr>
          </xdr:nvSpPr>
          <xdr:spPr>
            <a:xfrm>
              <a:off x="0" y="0"/>
              <a:ext cx="8648700" cy="1152525"/>
            </a:xfrm>
            <a:prstGeom prst="rect">
              <a:avLst/>
            </a:prstGeom>
            <a:noFill/>
            <a:ln w="9525">
              <a:solidFill>
                <a:srgbClr val="000000"/>
              </a:solidFill>
              <a:miter lim="800000"/>
            </a:ln>
          </xdr:spPr>
        </xdr:sp>
        <xdr:sp macro="" textlink="">
          <xdr:nvSpPr>
            <xdr:cNvPr id="8" name="Text Box 42">
              <a:extLst>
                <a:ext uri="{FF2B5EF4-FFF2-40B4-BE49-F238E27FC236}">
                  <a16:creationId xmlns:a16="http://schemas.microsoft.com/office/drawing/2014/main" id="{00000000-0008-0000-0100-000008000000}"/>
                </a:ext>
              </a:extLst>
            </xdr:cNvPr>
            <xdr:cNvSpPr txBox="1">
              <a:spLocks noChangeArrowheads="1"/>
            </xdr:cNvSpPr>
          </xdr:nvSpPr>
          <xdr:spPr>
            <a:xfrm>
              <a:off x="6307572" y="0"/>
              <a:ext cx="2341128" cy="389952"/>
            </a:xfrm>
            <a:prstGeom prst="rect">
              <a:avLst/>
            </a:prstGeom>
            <a:solidFill>
              <a:srgbClr val="FFFFFF"/>
            </a:solidFill>
            <a:ln w="9525">
              <a:solidFill>
                <a:srgbClr val="000000"/>
              </a:solidFill>
              <a:miter lim="800000"/>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itchFamily="34" charset="0"/>
                  <a:ea typeface="+mn-ea"/>
                  <a:cs typeface="Arial"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a16="http://schemas.microsoft.com/office/drawing/2014/main" id="{00000000-0008-0000-0100-000009000000}"/>
                </a:ext>
              </a:extLst>
            </xdr:cNvPr>
            <xdr:cNvSpPr>
              <a:spLocks noChangeArrowheads="1"/>
            </xdr:cNvSpPr>
          </xdr:nvSpPr>
          <xdr:spPr>
            <a:xfrm>
              <a:off x="7562349" y="389952"/>
              <a:ext cx="1086351" cy="199309"/>
            </a:xfrm>
            <a:prstGeom prst="rect">
              <a:avLst/>
            </a:prstGeom>
            <a:solidFill>
              <a:srgbClr val="FFFFFF"/>
            </a:solidFill>
            <a:ln w="9525" algn="ctr">
              <a:solidFill>
                <a:srgbClr val="000000"/>
              </a:solidFill>
              <a:miter lim="800000"/>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a16="http://schemas.microsoft.com/office/drawing/2014/main" id="{00000000-0008-0000-0100-00000A000000}"/>
                </a:ext>
              </a:extLst>
            </xdr:cNvPr>
            <xdr:cNvSpPr>
              <a:spLocks noChangeArrowheads="1"/>
            </xdr:cNvSpPr>
          </xdr:nvSpPr>
          <xdr:spPr>
            <a:xfrm>
              <a:off x="6307572" y="389952"/>
              <a:ext cx="1254777" cy="199309"/>
            </a:xfrm>
            <a:prstGeom prst="rect">
              <a:avLst/>
            </a:prstGeom>
            <a:solidFill>
              <a:srgbClr val="FFFFFF"/>
            </a:solidFill>
            <a:ln w="9525" algn="ctr">
              <a:solidFill>
                <a:srgbClr val="000000"/>
              </a:solidFill>
              <a:miter lim="800000"/>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a16="http://schemas.microsoft.com/office/drawing/2014/main" id="{00000000-0008-0000-0100-00000B000000}"/>
                </a:ext>
              </a:extLst>
            </xdr:cNvPr>
            <xdr:cNvSpPr txBox="1">
              <a:spLocks noChangeArrowheads="1"/>
            </xdr:cNvSpPr>
          </xdr:nvSpPr>
          <xdr:spPr>
            <a:xfrm>
              <a:off x="7553928" y="580596"/>
              <a:ext cx="1094772" cy="571930"/>
            </a:xfrm>
            <a:prstGeom prst="rect">
              <a:avLst/>
            </a:prstGeom>
            <a:solidFill>
              <a:srgbClr val="FFFFFF"/>
            </a:solidFill>
            <a:ln w="9525" algn="ctr">
              <a:solidFill>
                <a:srgbClr val="000000"/>
              </a:solidFill>
              <a:miter lim="800000"/>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a16="http://schemas.microsoft.com/office/drawing/2014/main" id="{00000000-0008-0000-0100-00000C000000}"/>
                </a:ext>
              </a:extLst>
            </xdr:cNvPr>
            <xdr:cNvSpPr txBox="1">
              <a:spLocks noChangeArrowheads="1"/>
            </xdr:cNvSpPr>
          </xdr:nvSpPr>
          <xdr:spPr>
            <a:xfrm>
              <a:off x="6307572" y="580596"/>
              <a:ext cx="1254777" cy="571930"/>
            </a:xfrm>
            <a:prstGeom prst="rect">
              <a:avLst/>
            </a:prstGeom>
            <a:solidFill>
              <a:srgbClr val="FFFFFF"/>
            </a:solidFill>
            <a:ln w="9525">
              <a:solidFill>
                <a:srgbClr val="000000"/>
              </a:solidFill>
              <a:miter lim="800000"/>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a16="http://schemas.microsoft.com/office/drawing/2014/main" id="{00000000-0008-0000-0100-00000D000000}"/>
                </a:ext>
              </a:extLst>
            </xdr:cNvPr>
            <xdr:cNvSpPr txBox="1">
              <a:spLocks noChangeArrowheads="1"/>
            </xdr:cNvSpPr>
          </xdr:nvSpPr>
          <xdr:spPr>
            <a:xfrm>
              <a:off x="2004275" y="0"/>
              <a:ext cx="4303297" cy="1152526"/>
            </a:xfrm>
            <a:prstGeom prst="rect">
              <a:avLst/>
            </a:prstGeom>
            <a:solidFill>
              <a:srgbClr val="FFFFFF"/>
            </a:solidFill>
            <a:ln w="9525">
              <a:solidFill>
                <a:srgbClr val="000000"/>
              </a:solidFill>
              <a:miter lim="800000"/>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a16="http://schemas.microsoft.com/office/drawing/2014/main" id="{00000000-0008-0000-0100-00000E000000}"/>
                </a:ext>
              </a:extLst>
            </xdr:cNvPr>
            <xdr:cNvSpPr txBox="1">
              <a:spLocks noChangeArrowheads="1"/>
            </xdr:cNvSpPr>
          </xdr:nvSpPr>
          <xdr:spPr>
            <a:xfrm>
              <a:off x="284938" y="762574"/>
              <a:ext cx="1491733" cy="363956"/>
            </a:xfrm>
            <a:prstGeom prst="rect">
              <a:avLst/>
            </a:prstGeom>
            <a:solidFill>
              <a:srgbClr val="FFFFFF"/>
            </a:solidFill>
            <a:ln w="9525" algn="ctr">
              <a:noFill/>
              <a:miter lim="800000"/>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itchFamily="34" charset="0"/>
                  <a:ea typeface="+mn-ea"/>
                  <a:cs typeface="Arial"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a16="http://schemas.microsoft.com/office/drawing/2014/main"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xdr:nvGrpSpPr>
      <xdr:grpSpPr>
        <a:xfrm>
          <a:off x="419100" y="381000"/>
          <a:ext cx="11960225"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xdr:nvGrpSpPr>
        <xdr:grpSpPr>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a:xfrm>
              <a:off x="0" y="0"/>
              <a:ext cx="8648700" cy="1152525"/>
            </a:xfrm>
            <a:prstGeom prst="rect">
              <a:avLst/>
            </a:prstGeom>
            <a:noFill/>
            <a:ln w="9525">
              <a:solidFill>
                <a:srgbClr val="000000"/>
              </a:solidFill>
              <a:miter lim="800000"/>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a:xfrm>
              <a:off x="6310105" y="0"/>
              <a:ext cx="2338595" cy="389952"/>
            </a:xfrm>
            <a:prstGeom prst="rect">
              <a:avLst/>
            </a:prstGeom>
            <a:solidFill>
              <a:srgbClr val="FFFFFF"/>
            </a:solidFill>
            <a:ln w="9525">
              <a:solidFill>
                <a:srgbClr val="000000"/>
              </a:solidFill>
              <a:miter lim="800000"/>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defRPr/>
              </a:pPr>
              <a:r>
                <a:rPr lang="es-ES" sz="900" kern="1200">
                  <a:solidFill>
                    <a:sysClr val="windowText" lastClr="000000"/>
                  </a:solidFill>
                  <a:effectLst/>
                  <a:latin typeface="Arial" pitchFamily="34" charset="0"/>
                  <a:ea typeface="+mn-ea"/>
                  <a:cs typeface="Arial" pitchFamily="34" charset="0"/>
                </a:rPr>
                <a:t>MEDE01.07.01.18.P05.F05</a:t>
              </a:r>
              <a:endParaRPr lang="es-CO" sz="900">
                <a:solidFill>
                  <a:sysClr val="windowText" lastClr="000000"/>
                </a:solidFill>
                <a:effectLst/>
                <a:latin typeface="Arial" pitchFamily="34" charset="0"/>
                <a:cs typeface="Arial"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a:xfrm>
              <a:off x="7557356" y="389952"/>
              <a:ext cx="1091344" cy="199309"/>
            </a:xfrm>
            <a:prstGeom prst="rect">
              <a:avLst/>
            </a:prstGeom>
            <a:solidFill>
              <a:srgbClr val="FFFFFF"/>
            </a:solidFill>
            <a:ln w="9525" algn="ctr">
              <a:solidFill>
                <a:srgbClr val="000000"/>
              </a:solidFill>
              <a:miter lim="800000"/>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a:xfrm>
              <a:off x="6310105" y="389952"/>
              <a:ext cx="1247251" cy="199309"/>
            </a:xfrm>
            <a:prstGeom prst="rect">
              <a:avLst/>
            </a:prstGeom>
            <a:solidFill>
              <a:srgbClr val="FFFFFF"/>
            </a:solidFill>
            <a:ln w="9525" algn="ctr">
              <a:solidFill>
                <a:srgbClr val="000000"/>
              </a:solidFill>
              <a:miter lim="800000"/>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a:xfrm>
              <a:off x="7549150" y="580596"/>
              <a:ext cx="1099550" cy="571930"/>
            </a:xfrm>
            <a:prstGeom prst="rect">
              <a:avLst/>
            </a:prstGeom>
            <a:solidFill>
              <a:srgbClr val="FFFFFF"/>
            </a:solidFill>
            <a:ln w="9525" algn="ctr">
              <a:solidFill>
                <a:srgbClr val="000000"/>
              </a:solidFill>
              <a:miter lim="800000"/>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a:xfrm>
              <a:off x="6310105" y="580596"/>
              <a:ext cx="1247251" cy="571930"/>
            </a:xfrm>
            <a:prstGeom prst="rect">
              <a:avLst/>
            </a:prstGeom>
            <a:solidFill>
              <a:srgbClr val="FFFFFF"/>
            </a:solidFill>
            <a:ln w="9525">
              <a:solidFill>
                <a:srgbClr val="000000"/>
              </a:solidFill>
              <a:miter lim="800000"/>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a:xfrm>
              <a:off x="2002166" y="0"/>
              <a:ext cx="4307939" cy="1152526"/>
            </a:xfrm>
            <a:prstGeom prst="rect">
              <a:avLst/>
            </a:prstGeom>
            <a:solidFill>
              <a:srgbClr val="FFFFFF"/>
            </a:solidFill>
            <a:ln w="9525">
              <a:solidFill>
                <a:srgbClr val="000000"/>
              </a:solidFill>
              <a:miter lim="800000"/>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a:xfrm>
              <a:off x="49234" y="762574"/>
              <a:ext cx="1920110" cy="363956"/>
            </a:xfrm>
            <a:prstGeom prst="rect">
              <a:avLst/>
            </a:prstGeom>
            <a:solidFill>
              <a:srgbClr val="FFFFFF"/>
            </a:solidFill>
            <a:ln w="9525" algn="ctr">
              <a:noFill/>
              <a:miter lim="800000"/>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itchFamily="34" charset="0"/>
                  <a:ea typeface="+mn-ea"/>
                  <a:cs typeface="Arial" pitchFamily="34" charset="0"/>
                </a:rPr>
                <a:t>INFORMACIÓN ESTRATEGICA</a:t>
              </a:r>
              <a:endParaRPr lang="es-CO" sz="700">
                <a:solidFill>
                  <a:sysClr val="windowText" lastClr="000000"/>
                </a:solidFill>
                <a:effectLst/>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18</xdr:row>
      <xdr:rowOff>63500</xdr:rowOff>
    </xdr:from>
    <xdr:to>
      <xdr:col>10</xdr:col>
      <xdr:colOff>1269999</xdr:colOff>
      <xdr:row>38</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57"/>
  <sheetViews>
    <sheetView showGridLines="0" topLeftCell="A37" zoomScale="85" zoomScaleNormal="85" workbookViewId="0">
      <selection activeCell="C45" sqref="C45:M45"/>
    </sheetView>
  </sheetViews>
  <sheetFormatPr baseColWidth="10" defaultColWidth="12.33203125" defaultRowHeight="15"/>
  <cols>
    <col min="1" max="1" width="5.5" style="15" customWidth="1"/>
    <col min="2" max="2" width="32.5" style="15" customWidth="1"/>
    <col min="3" max="3" width="17.6640625" style="15" customWidth="1"/>
    <col min="4" max="4" width="7.1640625" style="15" customWidth="1"/>
    <col min="5" max="5" width="7.5" style="15" customWidth="1"/>
    <col min="6" max="6" width="17.1640625" style="15" customWidth="1"/>
    <col min="7" max="7" width="10" style="15" customWidth="1"/>
    <col min="8" max="8" width="8.5" style="15" customWidth="1"/>
    <col min="9" max="9" width="7" style="15" customWidth="1"/>
    <col min="10" max="10" width="3.5" style="15" customWidth="1"/>
    <col min="11" max="11" width="12.5" style="15" customWidth="1"/>
    <col min="12" max="12" width="25.5" style="15" customWidth="1"/>
    <col min="13" max="13" width="1.5" style="15" customWidth="1"/>
    <col min="14" max="14" width="43.5" style="15" customWidth="1"/>
    <col min="15" max="16384" width="12.33203125" style="15"/>
  </cols>
  <sheetData>
    <row r="2" spans="2:13">
      <c r="B2" s="122"/>
      <c r="C2" s="123"/>
      <c r="D2" s="123"/>
      <c r="E2" s="123"/>
      <c r="F2" s="123"/>
      <c r="G2" s="123"/>
      <c r="H2" s="123"/>
      <c r="I2" s="123"/>
      <c r="J2" s="123"/>
      <c r="K2" s="123"/>
      <c r="L2" s="123"/>
      <c r="M2" s="124"/>
    </row>
    <row r="3" spans="2:13">
      <c r="B3" s="125"/>
      <c r="C3" s="126"/>
      <c r="D3" s="126"/>
      <c r="E3" s="126"/>
      <c r="F3" s="126"/>
      <c r="G3" s="126"/>
      <c r="H3" s="126"/>
      <c r="I3" s="126"/>
      <c r="J3" s="126"/>
      <c r="K3" s="126"/>
      <c r="L3" s="126"/>
      <c r="M3" s="127"/>
    </row>
    <row r="4" spans="2:13">
      <c r="B4" s="125"/>
      <c r="C4" s="126"/>
      <c r="D4" s="126"/>
      <c r="E4" s="126"/>
      <c r="F4" s="126"/>
      <c r="G4" s="126"/>
      <c r="H4" s="126"/>
      <c r="I4" s="126"/>
      <c r="J4" s="126"/>
      <c r="K4" s="126"/>
      <c r="L4" s="126"/>
      <c r="M4" s="127"/>
    </row>
    <row r="5" spans="2:13">
      <c r="B5" s="125"/>
      <c r="C5" s="126"/>
      <c r="D5" s="126"/>
      <c r="E5" s="126"/>
      <c r="F5" s="126"/>
      <c r="G5" s="126"/>
      <c r="H5" s="126"/>
      <c r="I5" s="126"/>
      <c r="J5" s="126"/>
      <c r="K5" s="126"/>
      <c r="L5" s="126"/>
      <c r="M5" s="127"/>
    </row>
    <row r="6" spans="2:13">
      <c r="B6" s="125"/>
      <c r="C6" s="126"/>
      <c r="D6" s="126"/>
      <c r="E6" s="126"/>
      <c r="F6" s="126"/>
      <c r="G6" s="126"/>
      <c r="H6" s="126"/>
      <c r="I6" s="126"/>
      <c r="J6" s="126"/>
      <c r="K6" s="126"/>
      <c r="L6" s="126"/>
      <c r="M6" s="127"/>
    </row>
    <row r="7" spans="2:13">
      <c r="B7" s="125"/>
      <c r="C7" s="126"/>
      <c r="D7" s="126"/>
      <c r="E7" s="126"/>
      <c r="F7" s="126"/>
      <c r="G7" s="126"/>
      <c r="H7" s="126"/>
      <c r="I7" s="126"/>
      <c r="J7" s="126"/>
      <c r="K7" s="126"/>
      <c r="L7" s="126"/>
      <c r="M7" s="127"/>
    </row>
    <row r="8" spans="2:13">
      <c r="B8" s="125"/>
      <c r="C8" s="126"/>
      <c r="D8" s="126"/>
      <c r="E8" s="126"/>
      <c r="F8" s="126"/>
      <c r="G8" s="126"/>
      <c r="H8" s="126"/>
      <c r="I8" s="126"/>
      <c r="J8" s="126"/>
      <c r="K8" s="126"/>
      <c r="L8" s="126"/>
      <c r="M8" s="127"/>
    </row>
    <row r="9" spans="2:13">
      <c r="B9" s="125"/>
      <c r="C9" s="126"/>
      <c r="D9" s="126"/>
      <c r="E9" s="126"/>
      <c r="F9" s="126"/>
      <c r="G9" s="126"/>
      <c r="H9" s="126"/>
      <c r="I9" s="126"/>
      <c r="J9" s="126"/>
      <c r="K9" s="126"/>
      <c r="L9" s="126"/>
      <c r="M9" s="127"/>
    </row>
    <row r="10" spans="2:13">
      <c r="B10" s="128"/>
      <c r="C10" s="129"/>
      <c r="D10" s="129"/>
      <c r="E10" s="129"/>
      <c r="F10" s="129"/>
      <c r="G10" s="129"/>
      <c r="H10" s="129"/>
      <c r="I10" s="129"/>
      <c r="J10" s="129"/>
      <c r="K10" s="129"/>
      <c r="L10" s="129"/>
      <c r="M10" s="130"/>
    </row>
    <row r="11" spans="2:13" ht="12.75" customHeight="1">
      <c r="B11" s="73"/>
      <c r="C11" s="74"/>
      <c r="D11" s="74"/>
      <c r="E11" s="74"/>
      <c r="F11" s="75"/>
      <c r="G11" s="74"/>
      <c r="H11" s="74"/>
      <c r="I11" s="74"/>
      <c r="J11" s="74"/>
      <c r="K11" s="74"/>
      <c r="L11" s="74"/>
      <c r="M11" s="95"/>
    </row>
    <row r="12" spans="2:13" ht="23.25" customHeight="1">
      <c r="B12" s="134" t="s">
        <v>0</v>
      </c>
      <c r="C12" s="135"/>
      <c r="D12" s="135"/>
      <c r="E12" s="135"/>
      <c r="F12" s="135"/>
      <c r="G12" s="135"/>
      <c r="H12" s="135"/>
      <c r="I12" s="135"/>
      <c r="J12" s="135"/>
      <c r="K12" s="135"/>
      <c r="L12" s="135"/>
      <c r="M12" s="136"/>
    </row>
    <row r="13" spans="2:13" ht="15.75" customHeight="1">
      <c r="B13" s="76"/>
      <c r="C13" s="77"/>
      <c r="D13" s="78"/>
      <c r="E13" s="78"/>
      <c r="F13" s="77"/>
      <c r="G13" s="77"/>
      <c r="H13" s="77"/>
      <c r="I13" s="78"/>
      <c r="J13" s="78"/>
      <c r="K13" s="77"/>
      <c r="L13" s="77"/>
      <c r="M13" s="96"/>
    </row>
    <row r="14" spans="2:13" ht="12.75" customHeight="1">
      <c r="B14" s="131" t="s">
        <v>1</v>
      </c>
      <c r="C14" s="132"/>
      <c r="D14" s="1"/>
      <c r="E14" s="1"/>
      <c r="F14" s="133" t="s">
        <v>2</v>
      </c>
      <c r="G14" s="133"/>
      <c r="H14" s="133"/>
      <c r="I14" s="1"/>
      <c r="J14" s="1"/>
      <c r="K14" s="133" t="s">
        <v>3</v>
      </c>
      <c r="L14" s="133"/>
      <c r="M14" s="97"/>
    </row>
    <row r="15" spans="2:13" ht="12.75" customHeight="1">
      <c r="B15" s="131"/>
      <c r="C15" s="132"/>
      <c r="D15" s="1"/>
      <c r="E15" s="1"/>
      <c r="F15" s="133"/>
      <c r="G15" s="133"/>
      <c r="H15" s="133"/>
      <c r="I15" s="1"/>
      <c r="J15" s="1"/>
      <c r="K15" s="133"/>
      <c r="L15" s="133"/>
      <c r="M15" s="97"/>
    </row>
    <row r="16" spans="2:13" ht="14.25" customHeight="1">
      <c r="B16" s="79" t="s">
        <v>4</v>
      </c>
      <c r="C16" s="80"/>
      <c r="D16" s="50"/>
      <c r="E16" s="50"/>
      <c r="F16" s="81" t="s">
        <v>5</v>
      </c>
      <c r="G16" s="137"/>
      <c r="H16" s="137"/>
      <c r="I16" s="50"/>
      <c r="J16" s="1"/>
      <c r="K16" s="116" t="s">
        <v>6</v>
      </c>
      <c r="L16" s="117"/>
      <c r="M16" s="97"/>
    </row>
    <row r="17" spans="2:13">
      <c r="B17" s="79" t="s">
        <v>7</v>
      </c>
      <c r="C17" s="80" t="s">
        <v>8</v>
      </c>
      <c r="D17" s="50"/>
      <c r="E17" s="50"/>
      <c r="F17" s="81" t="s">
        <v>9</v>
      </c>
      <c r="G17" s="138" t="s">
        <v>8</v>
      </c>
      <c r="H17" s="138"/>
      <c r="I17" s="50"/>
      <c r="J17" s="1"/>
      <c r="K17" s="118"/>
      <c r="L17" s="119"/>
      <c r="M17" s="97"/>
    </row>
    <row r="18" spans="2:13">
      <c r="B18" s="79" t="s">
        <v>10</v>
      </c>
      <c r="C18" s="80"/>
      <c r="D18" s="50"/>
      <c r="E18" s="50"/>
      <c r="F18" s="81" t="s">
        <v>11</v>
      </c>
      <c r="G18" s="137"/>
      <c r="H18" s="137"/>
      <c r="I18" s="50"/>
      <c r="J18" s="1"/>
      <c r="K18" s="120"/>
      <c r="L18" s="121"/>
      <c r="M18" s="97"/>
    </row>
    <row r="19" spans="2:13">
      <c r="B19" s="79" t="s">
        <v>12</v>
      </c>
      <c r="C19" s="80"/>
      <c r="D19" s="50"/>
      <c r="E19" s="50"/>
      <c r="F19" s="81" t="s">
        <v>13</v>
      </c>
      <c r="G19" s="137"/>
      <c r="H19" s="137"/>
      <c r="I19" s="1"/>
      <c r="J19" s="98"/>
      <c r="K19" s="98"/>
      <c r="L19" s="98"/>
      <c r="M19" s="97"/>
    </row>
    <row r="20" spans="2:13" ht="10.5" customHeight="1">
      <c r="B20" s="82"/>
      <c r="C20" s="83"/>
      <c r="D20" s="1"/>
      <c r="E20" s="1"/>
      <c r="F20" s="1"/>
      <c r="G20" s="1"/>
      <c r="H20" s="84"/>
      <c r="I20" s="1"/>
      <c r="J20" s="98"/>
      <c r="K20" s="98"/>
      <c r="L20" s="98"/>
      <c r="M20" s="97"/>
    </row>
    <row r="21" spans="2:13" ht="17.25" customHeight="1">
      <c r="B21" s="110" t="s">
        <v>14</v>
      </c>
      <c r="C21" s="111"/>
      <c r="D21" s="111"/>
      <c r="E21" s="111"/>
      <c r="F21" s="111"/>
      <c r="G21" s="111"/>
      <c r="H21" s="111"/>
      <c r="I21" s="111"/>
      <c r="J21" s="111"/>
      <c r="K21" s="111"/>
      <c r="L21" s="111"/>
      <c r="M21" s="112"/>
    </row>
    <row r="22" spans="2:13" ht="14.25" customHeight="1">
      <c r="B22" s="113"/>
      <c r="C22" s="114"/>
      <c r="D22" s="114"/>
      <c r="E22" s="114"/>
      <c r="F22" s="114"/>
      <c r="G22" s="114"/>
      <c r="H22" s="114"/>
      <c r="I22" s="114"/>
      <c r="J22" s="114"/>
      <c r="K22" s="114"/>
      <c r="L22" s="114"/>
      <c r="M22" s="115"/>
    </row>
    <row r="23" spans="2:13" ht="21" customHeight="1">
      <c r="B23" s="147" t="s">
        <v>15</v>
      </c>
      <c r="C23" s="186" t="s">
        <v>16</v>
      </c>
      <c r="D23" s="187"/>
      <c r="E23" s="187"/>
      <c r="F23" s="188"/>
      <c r="G23" s="194" t="s">
        <v>17</v>
      </c>
      <c r="H23" s="192"/>
      <c r="I23" s="192"/>
      <c r="J23" s="192"/>
      <c r="K23" s="192"/>
      <c r="L23" s="192"/>
      <c r="M23" s="193"/>
    </row>
    <row r="24" spans="2:13" ht="20" customHeight="1">
      <c r="B24" s="148"/>
      <c r="C24" s="186" t="s">
        <v>18</v>
      </c>
      <c r="D24" s="187"/>
      <c r="E24" s="187"/>
      <c r="F24" s="188"/>
      <c r="G24" s="194" t="s">
        <v>19</v>
      </c>
      <c r="H24" s="192"/>
      <c r="I24" s="192"/>
      <c r="J24" s="192"/>
      <c r="K24" s="192"/>
      <c r="L24" s="192"/>
      <c r="M24" s="193"/>
    </row>
    <row r="25" spans="2:13" ht="30.75" customHeight="1">
      <c r="B25" s="148"/>
      <c r="C25" s="186" t="s">
        <v>20</v>
      </c>
      <c r="D25" s="187"/>
      <c r="E25" s="187"/>
      <c r="F25" s="188"/>
      <c r="G25" s="189" t="s">
        <v>21</v>
      </c>
      <c r="H25" s="192"/>
      <c r="I25" s="192"/>
      <c r="J25" s="192"/>
      <c r="K25" s="192"/>
      <c r="L25" s="192"/>
      <c r="M25" s="193"/>
    </row>
    <row r="26" spans="2:13" ht="44.25" customHeight="1">
      <c r="B26" s="148"/>
      <c r="C26" s="186" t="s">
        <v>22</v>
      </c>
      <c r="D26" s="187"/>
      <c r="E26" s="187"/>
      <c r="F26" s="188"/>
      <c r="G26" s="189" t="s">
        <v>23</v>
      </c>
      <c r="H26" s="192"/>
      <c r="I26" s="192"/>
      <c r="J26" s="192"/>
      <c r="K26" s="192"/>
      <c r="L26" s="192"/>
      <c r="M26" s="193"/>
    </row>
    <row r="27" spans="2:13" ht="23.25" customHeight="1">
      <c r="B27" s="147" t="s">
        <v>24</v>
      </c>
      <c r="C27" s="186" t="s">
        <v>25</v>
      </c>
      <c r="D27" s="187"/>
      <c r="E27" s="187"/>
      <c r="F27" s="188"/>
      <c r="G27" s="194" t="s">
        <v>26</v>
      </c>
      <c r="H27" s="192"/>
      <c r="I27" s="192"/>
      <c r="J27" s="192"/>
      <c r="K27" s="192"/>
      <c r="L27" s="192"/>
      <c r="M27" s="193"/>
    </row>
    <row r="28" spans="2:13" ht="23.25" customHeight="1">
      <c r="B28" s="148"/>
      <c r="C28" s="186" t="s">
        <v>27</v>
      </c>
      <c r="D28" s="187"/>
      <c r="E28" s="187"/>
      <c r="F28" s="188"/>
      <c r="G28" s="194" t="s">
        <v>28</v>
      </c>
      <c r="H28" s="192"/>
      <c r="I28" s="192"/>
      <c r="J28" s="192"/>
      <c r="K28" s="192"/>
      <c r="L28" s="192"/>
      <c r="M28" s="193"/>
    </row>
    <row r="29" spans="2:13" ht="33.75" customHeight="1">
      <c r="B29" s="148"/>
      <c r="C29" s="186" t="s">
        <v>29</v>
      </c>
      <c r="D29" s="187"/>
      <c r="E29" s="187"/>
      <c r="F29" s="188"/>
      <c r="G29" s="189" t="s">
        <v>30</v>
      </c>
      <c r="H29" s="190"/>
      <c r="I29" s="190"/>
      <c r="J29" s="190"/>
      <c r="K29" s="190"/>
      <c r="L29" s="190"/>
      <c r="M29" s="191"/>
    </row>
    <row r="30" spans="2:13" ht="33.75" customHeight="1">
      <c r="B30" s="149"/>
      <c r="C30" s="186" t="s">
        <v>31</v>
      </c>
      <c r="D30" s="187"/>
      <c r="E30" s="187"/>
      <c r="F30" s="188"/>
      <c r="G30" s="189" t="s">
        <v>32</v>
      </c>
      <c r="H30" s="190"/>
      <c r="I30" s="190"/>
      <c r="J30" s="190"/>
      <c r="K30" s="190"/>
      <c r="L30" s="190"/>
      <c r="M30" s="191"/>
    </row>
    <row r="31" spans="2:13" ht="25.5" customHeight="1">
      <c r="B31" s="150" t="s">
        <v>33</v>
      </c>
      <c r="C31" s="182" t="s">
        <v>34</v>
      </c>
      <c r="D31" s="182"/>
      <c r="E31" s="182"/>
      <c r="F31" s="182"/>
      <c r="G31" s="183" t="s">
        <v>35</v>
      </c>
      <c r="H31" s="183"/>
      <c r="I31" s="183"/>
      <c r="J31" s="183"/>
      <c r="K31" s="183"/>
      <c r="L31" s="183"/>
      <c r="M31" s="184"/>
    </row>
    <row r="32" spans="2:13" ht="21" customHeight="1">
      <c r="B32" s="151"/>
      <c r="C32" s="182" t="s">
        <v>36</v>
      </c>
      <c r="D32" s="182"/>
      <c r="E32" s="182"/>
      <c r="F32" s="182"/>
      <c r="G32" s="183" t="s">
        <v>35</v>
      </c>
      <c r="H32" s="183"/>
      <c r="I32" s="183"/>
      <c r="J32" s="183"/>
      <c r="K32" s="183"/>
      <c r="L32" s="183"/>
      <c r="M32" s="184"/>
    </row>
    <row r="33" spans="2:14" ht="33" customHeight="1">
      <c r="B33" s="151"/>
      <c r="C33" s="185" t="s">
        <v>37</v>
      </c>
      <c r="D33" s="185"/>
      <c r="E33" s="185"/>
      <c r="F33" s="185"/>
      <c r="G33" s="183" t="s">
        <v>35</v>
      </c>
      <c r="H33" s="183"/>
      <c r="I33" s="183"/>
      <c r="J33" s="183"/>
      <c r="K33" s="183"/>
      <c r="L33" s="183"/>
      <c r="M33" s="184"/>
    </row>
    <row r="34" spans="2:14" ht="28.5" customHeight="1">
      <c r="B34" s="85" t="s">
        <v>38</v>
      </c>
      <c r="C34" s="185" t="s">
        <v>16</v>
      </c>
      <c r="D34" s="185"/>
      <c r="E34" s="185"/>
      <c r="F34" s="185"/>
      <c r="G34" s="183" t="s">
        <v>35</v>
      </c>
      <c r="H34" s="183"/>
      <c r="I34" s="183"/>
      <c r="J34" s="183"/>
      <c r="K34" s="183"/>
      <c r="L34" s="183"/>
      <c r="M34" s="184"/>
    </row>
    <row r="35" spans="2:14" s="21" customFormat="1" ht="28.5" customHeight="1">
      <c r="B35" s="175" t="s">
        <v>39</v>
      </c>
      <c r="C35" s="176"/>
      <c r="D35" s="176"/>
      <c r="E35" s="176"/>
      <c r="F35" s="176"/>
      <c r="G35" s="176"/>
      <c r="H35" s="176"/>
      <c r="I35" s="176"/>
      <c r="J35" s="176"/>
      <c r="K35" s="176"/>
      <c r="L35" s="176"/>
      <c r="M35" s="177"/>
    </row>
    <row r="36" spans="2:14" s="21" customFormat="1" ht="24.75" customHeight="1">
      <c r="B36" s="86" t="s">
        <v>40</v>
      </c>
      <c r="C36" s="178" t="s">
        <v>41</v>
      </c>
      <c r="D36" s="178"/>
      <c r="E36" s="178"/>
      <c r="F36" s="178"/>
      <c r="G36" s="178"/>
      <c r="H36" s="178"/>
      <c r="I36" s="178"/>
      <c r="J36" s="178"/>
      <c r="K36" s="178"/>
      <c r="L36" s="178"/>
      <c r="M36" s="179"/>
    </row>
    <row r="37" spans="2:14" ht="29.25" customHeight="1">
      <c r="B37" s="87" t="s">
        <v>42</v>
      </c>
      <c r="C37" s="180" t="s">
        <v>43</v>
      </c>
      <c r="D37" s="180"/>
      <c r="E37" s="180"/>
      <c r="F37" s="180"/>
      <c r="G37" s="180"/>
      <c r="H37" s="180"/>
      <c r="I37" s="180"/>
      <c r="J37" s="180"/>
      <c r="K37" s="180"/>
      <c r="L37" s="180"/>
      <c r="M37" s="181"/>
    </row>
    <row r="38" spans="2:14" ht="29.25" customHeight="1">
      <c r="B38" s="88" t="s">
        <v>44</v>
      </c>
      <c r="C38" s="167" t="s">
        <v>35</v>
      </c>
      <c r="D38" s="168"/>
      <c r="E38" s="168"/>
      <c r="F38" s="168"/>
      <c r="G38" s="168"/>
      <c r="H38" s="168"/>
      <c r="I38" s="168"/>
      <c r="J38" s="168"/>
      <c r="K38" s="168"/>
      <c r="L38" s="168"/>
      <c r="M38" s="169"/>
    </row>
    <row r="39" spans="2:14" ht="43.5" customHeight="1">
      <c r="B39" s="89" t="s">
        <v>45</v>
      </c>
      <c r="C39" s="170" t="s">
        <v>46</v>
      </c>
      <c r="D39" s="170"/>
      <c r="E39" s="170"/>
      <c r="F39" s="170"/>
      <c r="G39" s="170"/>
      <c r="H39" s="170"/>
      <c r="I39" s="170"/>
      <c r="J39" s="170"/>
      <c r="K39" s="170"/>
      <c r="L39" s="170"/>
      <c r="M39" s="171"/>
      <c r="N39" s="99"/>
    </row>
    <row r="40" spans="2:14" ht="33" customHeight="1">
      <c r="B40" s="90" t="s">
        <v>47</v>
      </c>
      <c r="C40" s="170" t="s">
        <v>48</v>
      </c>
      <c r="D40" s="170"/>
      <c r="E40" s="170"/>
      <c r="F40" s="170"/>
      <c r="G40" s="170"/>
      <c r="H40" s="170"/>
      <c r="I40" s="170"/>
      <c r="J40" s="170"/>
      <c r="K40" s="170"/>
      <c r="L40" s="170"/>
      <c r="M40" s="171"/>
    </row>
    <row r="41" spans="2:14" ht="67.5" customHeight="1">
      <c r="B41" s="91" t="s">
        <v>49</v>
      </c>
      <c r="C41" s="172" t="s">
        <v>50</v>
      </c>
      <c r="D41" s="173"/>
      <c r="E41" s="173"/>
      <c r="F41" s="173"/>
      <c r="G41" s="173"/>
      <c r="H41" s="173"/>
      <c r="I41" s="173"/>
      <c r="J41" s="173"/>
      <c r="K41" s="173"/>
      <c r="L41" s="173"/>
      <c r="M41" s="174"/>
      <c r="N41" s="100"/>
    </row>
    <row r="42" spans="2:14" ht="47.25" customHeight="1">
      <c r="B42" s="91" t="s">
        <v>51</v>
      </c>
      <c r="C42" s="161" t="s">
        <v>52</v>
      </c>
      <c r="D42" s="162"/>
      <c r="E42" s="162"/>
      <c r="F42" s="162"/>
      <c r="G42" s="162"/>
      <c r="H42" s="162"/>
      <c r="I42" s="162"/>
      <c r="J42" s="162"/>
      <c r="K42" s="162"/>
      <c r="L42" s="162"/>
      <c r="M42" s="101"/>
    </row>
    <row r="43" spans="2:14" ht="26.25" customHeight="1">
      <c r="B43" s="92" t="s">
        <v>53</v>
      </c>
      <c r="C43" s="159" t="s">
        <v>54</v>
      </c>
      <c r="D43" s="159"/>
      <c r="E43" s="159"/>
      <c r="F43" s="159"/>
      <c r="G43" s="159"/>
      <c r="H43" s="159"/>
      <c r="I43" s="159"/>
      <c r="J43" s="159"/>
      <c r="K43" s="159"/>
      <c r="L43" s="159"/>
      <c r="M43" s="160"/>
    </row>
    <row r="44" spans="2:14" ht="32.25" customHeight="1">
      <c r="B44" s="92" t="s">
        <v>55</v>
      </c>
      <c r="C44" s="167" t="s">
        <v>56</v>
      </c>
      <c r="D44" s="168"/>
      <c r="E44" s="168"/>
      <c r="F44" s="168"/>
      <c r="G44" s="168"/>
      <c r="H44" s="168"/>
      <c r="I44" s="168"/>
      <c r="J44" s="168"/>
      <c r="K44" s="168"/>
      <c r="L44" s="168"/>
      <c r="M44" s="169"/>
    </row>
    <row r="45" spans="2:14" ht="32.25" customHeight="1">
      <c r="B45" s="152" t="s">
        <v>57</v>
      </c>
      <c r="C45" s="161" t="s">
        <v>58</v>
      </c>
      <c r="D45" s="162"/>
      <c r="E45" s="162"/>
      <c r="F45" s="162"/>
      <c r="G45" s="162"/>
      <c r="H45" s="162"/>
      <c r="I45" s="162"/>
      <c r="J45" s="162"/>
      <c r="K45" s="162"/>
      <c r="L45" s="162"/>
      <c r="M45" s="163"/>
    </row>
    <row r="46" spans="2:14" ht="33" customHeight="1">
      <c r="B46" s="152"/>
      <c r="C46" s="161" t="s">
        <v>59</v>
      </c>
      <c r="D46" s="162"/>
      <c r="E46" s="162"/>
      <c r="F46" s="162"/>
      <c r="G46" s="162"/>
      <c r="H46" s="162"/>
      <c r="I46" s="162"/>
      <c r="J46" s="162"/>
      <c r="K46" s="162"/>
      <c r="L46" s="162"/>
      <c r="M46" s="163"/>
    </row>
    <row r="47" spans="2:14" ht="26.25" customHeight="1">
      <c r="B47" s="92" t="s">
        <v>60</v>
      </c>
      <c r="C47" s="164" t="s">
        <v>35</v>
      </c>
      <c r="D47" s="165"/>
      <c r="E47" s="165"/>
      <c r="F47" s="165"/>
      <c r="G47" s="165"/>
      <c r="H47" s="165"/>
      <c r="I47" s="165"/>
      <c r="J47" s="165"/>
      <c r="K47" s="165"/>
      <c r="L47" s="165"/>
      <c r="M47" s="166"/>
    </row>
    <row r="48" spans="2:14" ht="33" customHeight="1">
      <c r="B48" s="92" t="s">
        <v>61</v>
      </c>
      <c r="C48" s="167" t="s">
        <v>35</v>
      </c>
      <c r="D48" s="168"/>
      <c r="E48" s="168"/>
      <c r="F48" s="168"/>
      <c r="G48" s="168"/>
      <c r="H48" s="168"/>
      <c r="I48" s="168"/>
      <c r="J48" s="168"/>
      <c r="K48" s="168"/>
      <c r="L48" s="168"/>
      <c r="M48" s="169"/>
    </row>
    <row r="49" spans="2:14" ht="33" customHeight="1">
      <c r="B49" s="92" t="s">
        <v>62</v>
      </c>
      <c r="C49" s="167" t="s">
        <v>35</v>
      </c>
      <c r="D49" s="168"/>
      <c r="E49" s="168"/>
      <c r="F49" s="168"/>
      <c r="G49" s="168"/>
      <c r="H49" s="168"/>
      <c r="I49" s="168"/>
      <c r="J49" s="168"/>
      <c r="K49" s="168"/>
      <c r="L49" s="168"/>
      <c r="M49" s="169"/>
    </row>
    <row r="50" spans="2:14" ht="27" customHeight="1">
      <c r="B50" s="92" t="s">
        <v>63</v>
      </c>
      <c r="C50" s="153" t="s">
        <v>64</v>
      </c>
      <c r="D50" s="154"/>
      <c r="E50" s="154"/>
      <c r="F50" s="154"/>
      <c r="G50" s="154"/>
      <c r="H50" s="154"/>
      <c r="I50" s="154"/>
      <c r="J50" s="154"/>
      <c r="K50" s="154"/>
      <c r="L50" s="154"/>
      <c r="M50" s="155"/>
      <c r="N50" s="100"/>
    </row>
    <row r="51" spans="2:14" ht="42.75" customHeight="1">
      <c r="B51" s="92" t="s">
        <v>65</v>
      </c>
      <c r="C51" s="156" t="s">
        <v>66</v>
      </c>
      <c r="D51" s="157"/>
      <c r="E51" s="157"/>
      <c r="F51" s="157"/>
      <c r="G51" s="157"/>
      <c r="H51" s="157"/>
      <c r="I51" s="157"/>
      <c r="J51" s="157"/>
      <c r="K51" s="157"/>
      <c r="L51" s="157"/>
      <c r="M51" s="158"/>
    </row>
    <row r="52" spans="2:14" ht="24" customHeight="1">
      <c r="B52" s="92" t="s">
        <v>67</v>
      </c>
      <c r="C52" s="159" t="s">
        <v>68</v>
      </c>
      <c r="D52" s="159"/>
      <c r="E52" s="159"/>
      <c r="F52" s="159"/>
      <c r="G52" s="159"/>
      <c r="H52" s="159"/>
      <c r="I52" s="159"/>
      <c r="J52" s="159"/>
      <c r="K52" s="159"/>
      <c r="L52" s="159"/>
      <c r="M52" s="160"/>
      <c r="N52" s="100"/>
    </row>
    <row r="53" spans="2:14" ht="27" customHeight="1">
      <c r="B53" s="92" t="s">
        <v>69</v>
      </c>
      <c r="C53" s="159" t="s">
        <v>70</v>
      </c>
      <c r="D53" s="159"/>
      <c r="E53" s="159"/>
      <c r="F53" s="159"/>
      <c r="G53" s="159"/>
      <c r="H53" s="159"/>
      <c r="I53" s="159"/>
      <c r="J53" s="159"/>
      <c r="K53" s="159"/>
      <c r="L53" s="159"/>
      <c r="M53" s="160"/>
    </row>
    <row r="54" spans="2:14" ht="27" customHeight="1">
      <c r="B54" s="93" t="s">
        <v>71</v>
      </c>
      <c r="C54" s="161" t="s">
        <v>72</v>
      </c>
      <c r="D54" s="162"/>
      <c r="E54" s="162"/>
      <c r="F54" s="162"/>
      <c r="G54" s="162"/>
      <c r="H54" s="162"/>
      <c r="I54" s="162"/>
      <c r="J54" s="162"/>
      <c r="K54" s="162"/>
      <c r="L54" s="162"/>
      <c r="M54" s="163"/>
    </row>
    <row r="55" spans="2:14" ht="48" customHeight="1">
      <c r="B55" s="94" t="s">
        <v>73</v>
      </c>
      <c r="C55" s="139" t="s">
        <v>74</v>
      </c>
      <c r="D55" s="140"/>
      <c r="E55" s="140"/>
      <c r="F55" s="140"/>
      <c r="G55" s="141"/>
      <c r="H55" s="142" t="s">
        <v>75</v>
      </c>
      <c r="I55" s="142"/>
      <c r="J55" s="142"/>
      <c r="K55" s="143" t="s">
        <v>74</v>
      </c>
      <c r="L55" s="144"/>
      <c r="M55" s="145"/>
    </row>
    <row r="56" spans="2:14" ht="9" customHeight="1"/>
    <row r="57" spans="2:14" ht="16">
      <c r="B57" s="146" t="s">
        <v>76</v>
      </c>
      <c r="C57" s="146"/>
      <c r="D57" s="146"/>
      <c r="E57" s="146"/>
      <c r="F57" s="146"/>
      <c r="G57" s="146"/>
      <c r="H57" s="146"/>
      <c r="I57" s="146"/>
      <c r="J57" s="146"/>
      <c r="K57" s="146"/>
      <c r="L57" s="146"/>
      <c r="M57" s="146"/>
    </row>
  </sheetData>
  <mergeCells count="63">
    <mergeCell ref="C23:F23"/>
    <mergeCell ref="G23:M23"/>
    <mergeCell ref="C24:F24"/>
    <mergeCell ref="G24:M24"/>
    <mergeCell ref="C25:F25"/>
    <mergeCell ref="G25:M25"/>
    <mergeCell ref="C26:F26"/>
    <mergeCell ref="G26:M26"/>
    <mergeCell ref="C27:F27"/>
    <mergeCell ref="G27:M27"/>
    <mergeCell ref="C28:F28"/>
    <mergeCell ref="G28:M28"/>
    <mergeCell ref="C29:F29"/>
    <mergeCell ref="G29:M29"/>
    <mergeCell ref="C30:F30"/>
    <mergeCell ref="G30:M30"/>
    <mergeCell ref="C31:F31"/>
    <mergeCell ref="G31:M31"/>
    <mergeCell ref="C32:F32"/>
    <mergeCell ref="G32:M32"/>
    <mergeCell ref="C33:F33"/>
    <mergeCell ref="G33:M33"/>
    <mergeCell ref="C34:F34"/>
    <mergeCell ref="G34:M34"/>
    <mergeCell ref="B35:M35"/>
    <mergeCell ref="C36:M36"/>
    <mergeCell ref="C37:M37"/>
    <mergeCell ref="C38:M38"/>
    <mergeCell ref="C39:M39"/>
    <mergeCell ref="C48:M48"/>
    <mergeCell ref="C49:M49"/>
    <mergeCell ref="C40:M40"/>
    <mergeCell ref="C41:M41"/>
    <mergeCell ref="C42:L42"/>
    <mergeCell ref="C43:M43"/>
    <mergeCell ref="C44:M44"/>
    <mergeCell ref="C55:G55"/>
    <mergeCell ref="H55:J55"/>
    <mergeCell ref="K55:M55"/>
    <mergeCell ref="B57:M57"/>
    <mergeCell ref="B23:B26"/>
    <mergeCell ref="B27:B30"/>
    <mergeCell ref="B31:B33"/>
    <mergeCell ref="B45:B46"/>
    <mergeCell ref="C50:M50"/>
    <mergeCell ref="C51:M51"/>
    <mergeCell ref="C52:M52"/>
    <mergeCell ref="C53:M53"/>
    <mergeCell ref="C54:M54"/>
    <mergeCell ref="C45:M45"/>
    <mergeCell ref="C46:M46"/>
    <mergeCell ref="C47:M47"/>
    <mergeCell ref="B21:M22"/>
    <mergeCell ref="K16:L18"/>
    <mergeCell ref="B2:M10"/>
    <mergeCell ref="B14:C15"/>
    <mergeCell ref="F14:H15"/>
    <mergeCell ref="K14:L15"/>
    <mergeCell ref="B12:M12"/>
    <mergeCell ref="G16:H16"/>
    <mergeCell ref="G17:H17"/>
    <mergeCell ref="G18:H18"/>
    <mergeCell ref="G19:H19"/>
  </mergeCells>
  <pageMargins left="0.55069444444444404" right="0.39305555555555599" top="0.39305555555555599" bottom="0.23611111111111099" header="0.31458333333333299" footer="0.196527777777778"/>
  <pageSetup scale="60" orientation="portrait"/>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0"/>
  <sheetViews>
    <sheetView zoomScale="70" zoomScaleNormal="70" workbookViewId="0">
      <selection activeCell="L10" sqref="L10"/>
    </sheetView>
  </sheetViews>
  <sheetFormatPr baseColWidth="10" defaultColWidth="11.5" defaultRowHeight="15"/>
  <cols>
    <col min="1" max="1" width="15.33203125" style="15" customWidth="1"/>
    <col min="2" max="2" width="13.6640625" style="15" customWidth="1"/>
    <col min="3" max="3" width="12.5" style="15" customWidth="1"/>
    <col min="4" max="4" width="12.1640625" style="15" customWidth="1"/>
    <col min="5" max="5" width="10.5" style="15" customWidth="1"/>
    <col min="6" max="6" width="12.5" style="15" customWidth="1"/>
    <col min="7" max="7" width="14.5" style="16" customWidth="1"/>
    <col min="8" max="8" width="13" style="15" customWidth="1"/>
    <col min="9" max="9" width="11.33203125" style="25" customWidth="1"/>
    <col min="10" max="10" width="14.6640625" style="16" customWidth="1"/>
    <col min="11" max="11" width="17.6640625" style="15" customWidth="1"/>
    <col min="12" max="12" width="14.5" style="15" customWidth="1"/>
    <col min="13" max="13" width="11.5" style="15"/>
    <col min="14" max="14" width="11.5" style="15" customWidth="1"/>
    <col min="15" max="15" width="6.5" style="15" customWidth="1"/>
    <col min="16" max="16384" width="11.5" style="15"/>
  </cols>
  <sheetData>
    <row r="1" spans="1:16">
      <c r="A1" s="26"/>
      <c r="B1" s="26"/>
      <c r="C1" s="26"/>
      <c r="G1" s="15"/>
      <c r="I1" s="15"/>
      <c r="J1" s="15"/>
    </row>
    <row r="2" spans="1:16">
      <c r="A2" s="27"/>
      <c r="B2" s="26"/>
      <c r="C2" s="26"/>
      <c r="G2" s="15"/>
      <c r="I2" s="15"/>
      <c r="J2" s="15"/>
    </row>
    <row r="3" spans="1:16">
      <c r="A3" s="26"/>
      <c r="B3" s="26"/>
      <c r="C3" s="26"/>
      <c r="G3" s="15"/>
      <c r="I3" s="15"/>
      <c r="J3" s="15"/>
      <c r="N3" s="196" t="s">
        <v>77</v>
      </c>
      <c r="O3" s="196"/>
      <c r="P3" s="196"/>
    </row>
    <row r="4" spans="1:16">
      <c r="A4" s="26"/>
      <c r="B4" s="26"/>
      <c r="C4" s="26"/>
      <c r="G4" s="15"/>
      <c r="I4" s="15"/>
      <c r="J4" s="15"/>
      <c r="N4" s="17" t="s">
        <v>78</v>
      </c>
      <c r="O4" s="18" t="s">
        <v>79</v>
      </c>
      <c r="P4" s="19">
        <v>0.9</v>
      </c>
    </row>
    <row r="5" spans="1:16">
      <c r="A5" s="26"/>
      <c r="B5" s="26"/>
      <c r="C5" s="26"/>
      <c r="G5" s="15"/>
      <c r="I5" s="15"/>
      <c r="J5" s="15"/>
      <c r="N5" s="20" t="s">
        <v>80</v>
      </c>
      <c r="O5" s="18" t="s">
        <v>81</v>
      </c>
      <c r="P5" s="21" t="s">
        <v>82</v>
      </c>
    </row>
    <row r="6" spans="1:16">
      <c r="A6" s="26"/>
      <c r="B6" s="26"/>
      <c r="C6" s="26"/>
      <c r="G6" s="15"/>
      <c r="I6" s="15"/>
      <c r="J6" s="15"/>
      <c r="N6" s="22" t="s">
        <v>83</v>
      </c>
      <c r="O6" s="18" t="s">
        <v>84</v>
      </c>
      <c r="P6" s="19">
        <v>0.7</v>
      </c>
    </row>
    <row r="7" spans="1:16">
      <c r="A7" s="26"/>
      <c r="B7" s="26"/>
      <c r="C7" s="26"/>
      <c r="G7" s="15"/>
      <c r="I7" s="15"/>
      <c r="J7" s="15"/>
    </row>
    <row r="8" spans="1:16" ht="15" customHeight="1">
      <c r="A8" s="26"/>
      <c r="B8" s="26"/>
      <c r="C8" s="26"/>
      <c r="G8" s="15"/>
      <c r="I8" s="15"/>
      <c r="J8" s="15"/>
    </row>
    <row r="9" spans="1:16" ht="25.5" customHeight="1">
      <c r="A9" s="197" t="s">
        <v>85</v>
      </c>
      <c r="B9" s="197"/>
      <c r="C9" s="197"/>
      <c r="D9" s="198" t="str">
        <f>+'Ficha Técnica Formulación'!G31</f>
        <v>No aplica</v>
      </c>
      <c r="E9" s="198"/>
      <c r="F9" s="198"/>
      <c r="G9" s="198"/>
      <c r="H9" s="198"/>
      <c r="I9" s="198"/>
      <c r="J9" s="198"/>
      <c r="K9" s="198"/>
      <c r="L9" s="198"/>
    </row>
    <row r="10" spans="1:16" ht="24.75" customHeight="1">
      <c r="A10" s="199" t="s">
        <v>86</v>
      </c>
      <c r="B10" s="199"/>
      <c r="C10" s="199"/>
      <c r="D10" s="200"/>
      <c r="E10" s="201"/>
      <c r="F10" s="201"/>
      <c r="G10" s="201"/>
      <c r="H10" s="201"/>
      <c r="I10" s="202" t="s">
        <v>87</v>
      </c>
      <c r="J10" s="202"/>
      <c r="K10" s="203"/>
      <c r="L10" s="54"/>
    </row>
    <row r="11" spans="1:16" ht="12" customHeight="1">
      <c r="A11" s="195"/>
      <c r="B11" s="195"/>
      <c r="C11" s="195"/>
      <c r="D11" s="195"/>
      <c r="E11" s="195"/>
      <c r="F11" s="195"/>
      <c r="G11" s="195"/>
      <c r="H11" s="195"/>
      <c r="I11" s="195"/>
      <c r="J11" s="195"/>
      <c r="K11" s="195"/>
      <c r="L11" s="195"/>
    </row>
    <row r="12" spans="1:16" ht="76.5" customHeight="1">
      <c r="A12" s="28" t="s">
        <v>88</v>
      </c>
      <c r="B12" s="29" t="s">
        <v>89</v>
      </c>
      <c r="C12" s="29" t="s">
        <v>90</v>
      </c>
      <c r="D12" s="29" t="s">
        <v>91</v>
      </c>
      <c r="E12" s="30" t="s">
        <v>92</v>
      </c>
      <c r="F12" s="29" t="s">
        <v>93</v>
      </c>
      <c r="G12" s="29" t="s">
        <v>94</v>
      </c>
      <c r="H12" s="30" t="s">
        <v>95</v>
      </c>
      <c r="I12" s="30" t="s">
        <v>96</v>
      </c>
      <c r="J12" s="29" t="s">
        <v>97</v>
      </c>
      <c r="K12" s="29" t="s">
        <v>98</v>
      </c>
      <c r="L12" s="55" t="s">
        <v>99</v>
      </c>
    </row>
    <row r="13" spans="1:16" s="25" customFormat="1" ht="30" customHeight="1">
      <c r="A13" s="31" t="s">
        <v>100</v>
      </c>
      <c r="B13" s="32"/>
      <c r="C13" s="32"/>
      <c r="D13" s="32"/>
      <c r="E13" s="32"/>
      <c r="F13" s="33"/>
      <c r="G13" s="34"/>
      <c r="H13" s="34"/>
      <c r="I13" s="34"/>
      <c r="J13" s="34"/>
      <c r="K13" s="34"/>
      <c r="L13" s="56"/>
      <c r="N13" s="15"/>
      <c r="O13" s="15"/>
      <c r="P13" s="15"/>
    </row>
    <row r="14" spans="1:16" ht="30" customHeight="1">
      <c r="A14" s="35" t="s">
        <v>101</v>
      </c>
      <c r="B14" s="33"/>
      <c r="C14" s="36">
        <f t="shared" ref="C14:C16" si="0">+B14+F13</f>
        <v>0</v>
      </c>
      <c r="D14" s="33"/>
      <c r="E14" s="37" t="str">
        <f t="shared" ref="E14:E26" si="1">IF(D14&gt;C14,"Error",IF(C14=0,"",D14/C14))</f>
        <v/>
      </c>
      <c r="F14" s="36">
        <f>+C14-D14</f>
        <v>0</v>
      </c>
      <c r="G14" s="38" t="str">
        <f>IF(E14&lt;$P$6,"Critico",IF(E14&lt;$P$4,"Medio",IF(E14="","","Satisfactorio")))</f>
        <v/>
      </c>
      <c r="H14" s="39"/>
      <c r="I14" s="57" t="str">
        <f t="shared" ref="I14:I16" si="2">IF(H14&gt;0,(H14/D14),"")</f>
        <v/>
      </c>
      <c r="J14" s="38" t="str">
        <f>IF(I14="","",IF(I14&lt;=$L$10,"Satisfactorio","Critico"))</f>
        <v/>
      </c>
      <c r="K14" s="58"/>
      <c r="L14" s="59"/>
    </row>
    <row r="15" spans="1:16" ht="30" customHeight="1">
      <c r="A15" s="35" t="s">
        <v>102</v>
      </c>
      <c r="B15" s="33"/>
      <c r="C15" s="36">
        <f t="shared" si="0"/>
        <v>0</v>
      </c>
      <c r="D15" s="33"/>
      <c r="E15" s="37" t="str">
        <f t="shared" si="1"/>
        <v/>
      </c>
      <c r="F15" s="36">
        <f>+C15-D15</f>
        <v>0</v>
      </c>
      <c r="G15" s="38" t="str">
        <f>IF(E15&lt;$P$6,"Critico",IF(E15&lt;$P$4,"Medio",IF(E15="","","Satisfactorio")))</f>
        <v/>
      </c>
      <c r="H15" s="39"/>
      <c r="I15" s="57" t="str">
        <f t="shared" si="2"/>
        <v/>
      </c>
      <c r="J15" s="38" t="str">
        <f>IF(I15="","",IF(I15&lt;=$L$10,"Satisfactorio","Critico"))</f>
        <v/>
      </c>
      <c r="K15" s="60"/>
      <c r="L15" s="61"/>
    </row>
    <row r="16" spans="1:16" ht="30" customHeight="1">
      <c r="A16" s="35" t="s">
        <v>103</v>
      </c>
      <c r="B16" s="33"/>
      <c r="C16" s="36">
        <f t="shared" si="0"/>
        <v>0</v>
      </c>
      <c r="D16" s="33"/>
      <c r="E16" s="37" t="str">
        <f t="shared" si="1"/>
        <v/>
      </c>
      <c r="F16" s="36">
        <f t="shared" ref="F16:F17" si="3">+C16-D16</f>
        <v>0</v>
      </c>
      <c r="G16" s="38" t="str">
        <f t="shared" ref="G16:G26" si="4">IF(E16&lt;$P$6,"Critico",IF(E16&lt;$P$4,"Medio",IF(E16="","","Satisfactorio")))</f>
        <v/>
      </c>
      <c r="H16" s="39"/>
      <c r="I16" s="57" t="str">
        <f t="shared" si="2"/>
        <v/>
      </c>
      <c r="J16" s="38" t="str">
        <f t="shared" ref="J16:J26" si="5">IF(I16="","",IF(I16&lt;=$L$10,"Satisfactorio","Critico"))</f>
        <v/>
      </c>
      <c r="K16" s="60"/>
      <c r="L16" s="61"/>
    </row>
    <row r="17" spans="1:13" ht="30" customHeight="1">
      <c r="A17" s="35" t="s">
        <v>104</v>
      </c>
      <c r="B17" s="33"/>
      <c r="C17" s="36">
        <f t="shared" ref="C17:C25" si="6">+B17+F16</f>
        <v>0</v>
      </c>
      <c r="D17" s="33"/>
      <c r="E17" s="37" t="str">
        <f t="shared" si="1"/>
        <v/>
      </c>
      <c r="F17" s="36">
        <f t="shared" si="3"/>
        <v>0</v>
      </c>
      <c r="G17" s="38" t="str">
        <f t="shared" si="4"/>
        <v/>
      </c>
      <c r="H17" s="39"/>
      <c r="I17" s="57" t="str">
        <f t="shared" ref="I17:I25" si="7">IF(H17&gt;0,(H17/D17),"")</f>
        <v/>
      </c>
      <c r="J17" s="38" t="str">
        <f t="shared" si="5"/>
        <v/>
      </c>
      <c r="K17" s="62"/>
      <c r="L17" s="61"/>
    </row>
    <row r="18" spans="1:13" ht="30" customHeight="1">
      <c r="A18" s="35" t="s">
        <v>105</v>
      </c>
      <c r="B18" s="33"/>
      <c r="C18" s="36">
        <f t="shared" si="6"/>
        <v>0</v>
      </c>
      <c r="D18" s="33"/>
      <c r="E18" s="37" t="str">
        <f t="shared" si="1"/>
        <v/>
      </c>
      <c r="F18" s="36">
        <f t="shared" ref="F18:F25" si="8">+C18-D18</f>
        <v>0</v>
      </c>
      <c r="G18" s="38" t="str">
        <f t="shared" si="4"/>
        <v/>
      </c>
      <c r="H18" s="39"/>
      <c r="I18" s="57" t="str">
        <f t="shared" si="7"/>
        <v/>
      </c>
      <c r="J18" s="38" t="str">
        <f t="shared" si="5"/>
        <v/>
      </c>
      <c r="K18" s="62"/>
      <c r="L18" s="61"/>
    </row>
    <row r="19" spans="1:13" ht="30" customHeight="1">
      <c r="A19" s="35" t="s">
        <v>106</v>
      </c>
      <c r="B19" s="33"/>
      <c r="C19" s="36">
        <f t="shared" si="6"/>
        <v>0</v>
      </c>
      <c r="D19" s="33"/>
      <c r="E19" s="37" t="str">
        <f t="shared" si="1"/>
        <v/>
      </c>
      <c r="F19" s="36">
        <f t="shared" si="8"/>
        <v>0</v>
      </c>
      <c r="G19" s="38" t="str">
        <f t="shared" si="4"/>
        <v/>
      </c>
      <c r="H19" s="39"/>
      <c r="I19" s="57" t="str">
        <f t="shared" si="7"/>
        <v/>
      </c>
      <c r="J19" s="38" t="str">
        <f t="shared" si="5"/>
        <v/>
      </c>
      <c r="K19" s="62"/>
      <c r="L19" s="61"/>
    </row>
    <row r="20" spans="1:13" ht="30" customHeight="1">
      <c r="A20" s="35" t="s">
        <v>107</v>
      </c>
      <c r="B20" s="33"/>
      <c r="C20" s="36">
        <f t="shared" si="6"/>
        <v>0</v>
      </c>
      <c r="D20" s="33"/>
      <c r="E20" s="37" t="str">
        <f t="shared" si="1"/>
        <v/>
      </c>
      <c r="F20" s="36">
        <f t="shared" si="8"/>
        <v>0</v>
      </c>
      <c r="G20" s="38" t="str">
        <f t="shared" si="4"/>
        <v/>
      </c>
      <c r="H20" s="39"/>
      <c r="I20" s="57" t="str">
        <f t="shared" si="7"/>
        <v/>
      </c>
      <c r="J20" s="38" t="str">
        <f t="shared" si="5"/>
        <v/>
      </c>
      <c r="K20" s="62"/>
      <c r="L20" s="61"/>
    </row>
    <row r="21" spans="1:13" ht="30" customHeight="1">
      <c r="A21" s="35" t="s">
        <v>108</v>
      </c>
      <c r="B21" s="33"/>
      <c r="C21" s="36">
        <f t="shared" si="6"/>
        <v>0</v>
      </c>
      <c r="D21" s="33"/>
      <c r="E21" s="37" t="str">
        <f t="shared" si="1"/>
        <v/>
      </c>
      <c r="F21" s="36">
        <f t="shared" si="8"/>
        <v>0</v>
      </c>
      <c r="G21" s="38" t="str">
        <f t="shared" si="4"/>
        <v/>
      </c>
      <c r="H21" s="39"/>
      <c r="I21" s="57" t="str">
        <f t="shared" si="7"/>
        <v/>
      </c>
      <c r="J21" s="38" t="str">
        <f t="shared" si="5"/>
        <v/>
      </c>
      <c r="K21" s="62"/>
      <c r="L21" s="61"/>
    </row>
    <row r="22" spans="1:13" ht="30" customHeight="1">
      <c r="A22" s="35" t="s">
        <v>109</v>
      </c>
      <c r="B22" s="33"/>
      <c r="C22" s="36">
        <f t="shared" si="6"/>
        <v>0</v>
      </c>
      <c r="D22" s="33"/>
      <c r="E22" s="37" t="str">
        <f t="shared" si="1"/>
        <v/>
      </c>
      <c r="F22" s="36">
        <f t="shared" si="8"/>
        <v>0</v>
      </c>
      <c r="G22" s="38" t="str">
        <f t="shared" si="4"/>
        <v/>
      </c>
      <c r="H22" s="39"/>
      <c r="I22" s="57" t="str">
        <f t="shared" si="7"/>
        <v/>
      </c>
      <c r="J22" s="38" t="str">
        <f t="shared" si="5"/>
        <v/>
      </c>
      <c r="K22" s="62"/>
      <c r="L22" s="61"/>
    </row>
    <row r="23" spans="1:13" ht="30" customHeight="1">
      <c r="A23" s="35" t="s">
        <v>110</v>
      </c>
      <c r="B23" s="33"/>
      <c r="C23" s="36">
        <f t="shared" si="6"/>
        <v>0</v>
      </c>
      <c r="D23" s="33"/>
      <c r="E23" s="37" t="str">
        <f t="shared" si="1"/>
        <v/>
      </c>
      <c r="F23" s="36">
        <f t="shared" si="8"/>
        <v>0</v>
      </c>
      <c r="G23" s="38" t="str">
        <f t="shared" si="4"/>
        <v/>
      </c>
      <c r="H23" s="39"/>
      <c r="I23" s="57" t="str">
        <f t="shared" si="7"/>
        <v/>
      </c>
      <c r="J23" s="38" t="str">
        <f t="shared" si="5"/>
        <v/>
      </c>
      <c r="K23" s="62"/>
      <c r="L23" s="61"/>
    </row>
    <row r="24" spans="1:13" ht="30" customHeight="1">
      <c r="A24" s="35" t="s">
        <v>111</v>
      </c>
      <c r="B24" s="33"/>
      <c r="C24" s="36">
        <f t="shared" si="6"/>
        <v>0</v>
      </c>
      <c r="D24" s="33"/>
      <c r="E24" s="37" t="str">
        <f t="shared" si="1"/>
        <v/>
      </c>
      <c r="F24" s="36">
        <f t="shared" si="8"/>
        <v>0</v>
      </c>
      <c r="G24" s="38" t="str">
        <f t="shared" si="4"/>
        <v/>
      </c>
      <c r="H24" s="39"/>
      <c r="I24" s="57" t="str">
        <f t="shared" si="7"/>
        <v/>
      </c>
      <c r="J24" s="38" t="str">
        <f t="shared" si="5"/>
        <v/>
      </c>
      <c r="K24" s="62"/>
      <c r="L24" s="61"/>
    </row>
    <row r="25" spans="1:13" ht="30" customHeight="1">
      <c r="A25" s="35" t="s">
        <v>112</v>
      </c>
      <c r="B25" s="33"/>
      <c r="C25" s="36">
        <f t="shared" si="6"/>
        <v>0</v>
      </c>
      <c r="D25" s="33"/>
      <c r="E25" s="37" t="str">
        <f t="shared" si="1"/>
        <v/>
      </c>
      <c r="F25" s="36">
        <f t="shared" si="8"/>
        <v>0</v>
      </c>
      <c r="G25" s="38" t="str">
        <f t="shared" si="4"/>
        <v/>
      </c>
      <c r="H25" s="39"/>
      <c r="I25" s="57" t="str">
        <f t="shared" si="7"/>
        <v/>
      </c>
      <c r="J25" s="38" t="str">
        <f t="shared" si="5"/>
        <v/>
      </c>
      <c r="K25" s="62"/>
      <c r="L25" s="61"/>
    </row>
    <row r="26" spans="1:13" ht="30" customHeight="1">
      <c r="A26" s="40" t="s">
        <v>113</v>
      </c>
      <c r="B26" s="41">
        <f>SUM(B14:B25)</f>
        <v>0</v>
      </c>
      <c r="C26" s="41">
        <f>+B26+F13</f>
        <v>0</v>
      </c>
      <c r="D26" s="41">
        <f>SUM(D14:D25)</f>
        <v>0</v>
      </c>
      <c r="E26" s="42" t="str">
        <f t="shared" si="1"/>
        <v/>
      </c>
      <c r="F26" s="41">
        <f>+F25</f>
        <v>0</v>
      </c>
      <c r="G26" s="43" t="str">
        <f t="shared" si="4"/>
        <v/>
      </c>
      <c r="H26" s="44"/>
      <c r="I26" s="63" t="e">
        <f>AVERAGE(I14:I25)</f>
        <v>#DIV/0!</v>
      </c>
      <c r="J26" s="64" t="e">
        <f t="shared" si="5"/>
        <v>#DIV/0!</v>
      </c>
      <c r="K26" s="65"/>
      <c r="L26" s="66"/>
      <c r="M26" s="67"/>
    </row>
    <row r="27" spans="1:13" ht="30" customHeight="1">
      <c r="A27" s="45"/>
      <c r="B27" s="46"/>
      <c r="C27" s="46"/>
      <c r="D27" s="46"/>
      <c r="E27" s="46"/>
      <c r="F27" s="46"/>
      <c r="G27" s="47"/>
      <c r="H27" s="48"/>
      <c r="I27" s="68"/>
      <c r="J27" s="69"/>
      <c r="K27" s="70"/>
      <c r="L27" s="50"/>
      <c r="M27" s="67"/>
    </row>
    <row r="28" spans="1:13">
      <c r="A28" s="11"/>
      <c r="B28" s="11"/>
      <c r="C28" s="11"/>
      <c r="D28" s="11"/>
      <c r="E28" s="11"/>
      <c r="F28" s="11"/>
      <c r="G28" s="49"/>
      <c r="H28" s="11"/>
      <c r="I28" s="71"/>
      <c r="J28" s="49"/>
      <c r="K28" s="11"/>
      <c r="L28" s="50"/>
    </row>
    <row r="29" spans="1:13">
      <c r="A29" s="11"/>
      <c r="B29" s="11"/>
      <c r="C29" s="11"/>
      <c r="D29" s="11"/>
      <c r="E29" s="11"/>
      <c r="F29" s="11"/>
      <c r="G29" s="49"/>
      <c r="H29" s="11"/>
      <c r="I29" s="71"/>
      <c r="J29" s="49"/>
      <c r="K29" s="11"/>
      <c r="L29" s="50"/>
    </row>
    <row r="30" spans="1:13">
      <c r="A30" s="11"/>
      <c r="B30" s="11"/>
      <c r="C30" s="11"/>
      <c r="D30" s="11"/>
      <c r="E30" s="11"/>
      <c r="F30" s="11"/>
      <c r="G30" s="49"/>
      <c r="H30" s="11"/>
      <c r="I30" s="71"/>
      <c r="J30" s="49"/>
      <c r="K30" s="11"/>
      <c r="L30" s="50"/>
    </row>
    <row r="31" spans="1:13">
      <c r="A31" s="11"/>
      <c r="B31" s="11"/>
      <c r="C31" s="11"/>
      <c r="D31" s="11"/>
      <c r="E31" s="11"/>
      <c r="F31" s="11"/>
      <c r="G31" s="49"/>
      <c r="H31" s="11"/>
      <c r="I31" s="71"/>
      <c r="J31" s="49"/>
      <c r="K31" s="11"/>
      <c r="L31" s="50"/>
    </row>
    <row r="32" spans="1:13">
      <c r="A32" s="11"/>
      <c r="B32" s="11"/>
      <c r="C32" s="11"/>
      <c r="D32" s="11"/>
      <c r="E32" s="11"/>
      <c r="F32" s="11"/>
      <c r="G32" s="49"/>
      <c r="H32" s="11"/>
      <c r="I32" s="71"/>
      <c r="J32" s="49"/>
      <c r="K32" s="11"/>
      <c r="L32" s="50"/>
    </row>
    <row r="33" spans="1:12">
      <c r="A33" s="11"/>
      <c r="B33" s="11"/>
      <c r="C33" s="11"/>
      <c r="D33" s="11"/>
      <c r="E33" s="11"/>
      <c r="F33" s="11"/>
      <c r="G33" s="49"/>
      <c r="H33" s="11"/>
      <c r="I33" s="71"/>
      <c r="J33" s="49"/>
      <c r="K33" s="11"/>
      <c r="L33" s="50"/>
    </row>
    <row r="34" spans="1:12">
      <c r="A34" s="11"/>
      <c r="B34" s="11"/>
      <c r="C34" s="11"/>
      <c r="D34" s="11"/>
      <c r="E34" s="11"/>
      <c r="F34" s="11"/>
      <c r="G34" s="49"/>
      <c r="H34" s="11"/>
      <c r="I34" s="71"/>
      <c r="J34" s="49"/>
      <c r="K34" s="11"/>
      <c r="L34" s="50"/>
    </row>
    <row r="35" spans="1:12">
      <c r="A35" s="11"/>
      <c r="B35" s="11"/>
      <c r="C35" s="11"/>
      <c r="D35" s="11"/>
      <c r="E35" s="11"/>
      <c r="F35" s="11"/>
      <c r="G35" s="49"/>
      <c r="H35" s="11"/>
      <c r="I35" s="71"/>
      <c r="J35" s="49"/>
      <c r="K35" s="11"/>
      <c r="L35" s="50"/>
    </row>
    <row r="36" spans="1:12">
      <c r="A36" s="11"/>
      <c r="B36" s="11"/>
      <c r="C36" s="11"/>
      <c r="D36" s="11"/>
      <c r="E36" s="11"/>
      <c r="F36" s="11"/>
      <c r="G36" s="49"/>
      <c r="H36" s="11"/>
      <c r="I36" s="71"/>
      <c r="J36" s="49"/>
      <c r="K36" s="11"/>
      <c r="L36" s="50"/>
    </row>
    <row r="37" spans="1:12">
      <c r="A37" s="11"/>
      <c r="B37" s="11"/>
      <c r="C37" s="11"/>
      <c r="D37" s="11"/>
      <c r="E37" s="11"/>
      <c r="F37" s="11"/>
      <c r="G37" s="49"/>
      <c r="H37" s="11"/>
      <c r="I37" s="71"/>
      <c r="J37" s="49"/>
      <c r="K37" s="11"/>
      <c r="L37" s="50"/>
    </row>
    <row r="38" spans="1:12">
      <c r="A38" s="11"/>
      <c r="B38" s="11"/>
      <c r="C38" s="11"/>
      <c r="D38" s="11"/>
      <c r="E38" s="11"/>
      <c r="F38" s="11"/>
      <c r="G38" s="49"/>
      <c r="H38" s="11"/>
      <c r="I38" s="71"/>
      <c r="J38" s="49"/>
      <c r="K38" s="11"/>
      <c r="L38" s="50"/>
    </row>
    <row r="39" spans="1:12">
      <c r="A39" s="11"/>
      <c r="B39" s="11"/>
      <c r="C39" s="11"/>
      <c r="D39" s="11"/>
      <c r="E39" s="11"/>
      <c r="F39" s="11"/>
      <c r="G39" s="49"/>
      <c r="H39" s="11"/>
      <c r="I39" s="71"/>
      <c r="J39" s="49"/>
      <c r="K39" s="11"/>
      <c r="L39" s="50"/>
    </row>
    <row r="40" spans="1:12">
      <c r="A40" s="11"/>
      <c r="B40" s="11"/>
      <c r="C40" s="11"/>
      <c r="D40" s="11"/>
      <c r="E40" s="11"/>
      <c r="F40" s="11"/>
      <c r="G40" s="49"/>
      <c r="H40" s="11"/>
      <c r="I40" s="71"/>
      <c r="J40" s="49"/>
      <c r="K40" s="11"/>
      <c r="L40" s="50"/>
    </row>
    <row r="41" spans="1:12" ht="15" customHeight="1">
      <c r="A41" s="11"/>
      <c r="B41" s="11"/>
      <c r="C41" s="11"/>
      <c r="D41" s="11"/>
      <c r="E41" s="11"/>
      <c r="F41" s="11"/>
      <c r="G41" s="49"/>
      <c r="H41" s="11"/>
      <c r="I41" s="71"/>
      <c r="J41" s="49"/>
      <c r="K41" s="11"/>
      <c r="L41" s="50"/>
    </row>
    <row r="42" spans="1:12">
      <c r="A42" s="11"/>
      <c r="B42" s="11"/>
      <c r="C42" s="11"/>
      <c r="D42" s="11"/>
      <c r="E42" s="11"/>
      <c r="F42" s="11"/>
      <c r="G42" s="49"/>
      <c r="H42" s="11"/>
      <c r="I42" s="71"/>
      <c r="J42" s="49"/>
      <c r="K42" s="11"/>
      <c r="L42" s="50"/>
    </row>
    <row r="43" spans="1:12">
      <c r="A43" s="11"/>
      <c r="B43" s="11"/>
      <c r="C43" s="11"/>
      <c r="D43" s="11"/>
      <c r="E43" s="11"/>
      <c r="F43" s="11"/>
      <c r="G43" s="49"/>
      <c r="H43" s="11"/>
      <c r="I43" s="71"/>
      <c r="J43" s="49"/>
      <c r="K43" s="11"/>
      <c r="L43" s="50"/>
    </row>
    <row r="44" spans="1:12">
      <c r="A44" s="11"/>
      <c r="B44" s="11"/>
      <c r="C44" s="11"/>
      <c r="D44" s="11"/>
      <c r="E44" s="11"/>
      <c r="F44" s="11"/>
      <c r="G44" s="49"/>
      <c r="H44" s="11"/>
      <c r="I44" s="71"/>
      <c r="J44" s="49"/>
      <c r="K44" s="11"/>
      <c r="L44" s="50"/>
    </row>
    <row r="45" spans="1:12">
      <c r="A45" s="11"/>
      <c r="B45" s="11"/>
      <c r="C45" s="11"/>
      <c r="D45" s="11"/>
      <c r="E45" s="11"/>
      <c r="F45" s="11"/>
      <c r="G45" s="49"/>
      <c r="H45" s="11"/>
      <c r="I45" s="71"/>
      <c r="J45" s="49"/>
      <c r="K45" s="11"/>
      <c r="L45" s="50"/>
    </row>
    <row r="46" spans="1:12" ht="15" customHeight="1">
      <c r="A46" s="50"/>
      <c r="B46" s="51" t="s">
        <v>114</v>
      </c>
      <c r="C46" s="50"/>
      <c r="D46" s="50"/>
      <c r="E46" s="50"/>
      <c r="F46" s="50" t="s">
        <v>115</v>
      </c>
      <c r="G46" s="52"/>
      <c r="H46" s="50"/>
      <c r="I46" s="72"/>
      <c r="J46" s="52"/>
      <c r="K46" s="50"/>
      <c r="L46" s="50"/>
    </row>
    <row r="47" spans="1:12">
      <c r="A47" s="50"/>
      <c r="B47" s="53">
        <f>$L$10</f>
        <v>0</v>
      </c>
      <c r="C47" s="53"/>
      <c r="D47" s="50"/>
      <c r="E47" s="50"/>
      <c r="F47" s="53" t="e">
        <f>AVERAGE(I14:I25)</f>
        <v>#DIV/0!</v>
      </c>
      <c r="G47" s="52"/>
      <c r="H47" s="50"/>
      <c r="I47" s="72"/>
      <c r="J47" s="52"/>
      <c r="K47" s="50"/>
      <c r="L47" s="50"/>
    </row>
    <row r="48" spans="1:12">
      <c r="A48" s="50"/>
      <c r="B48" s="53">
        <f>B47</f>
        <v>0</v>
      </c>
      <c r="C48" s="53"/>
      <c r="D48" s="50"/>
      <c r="E48" s="50"/>
      <c r="F48" s="53" t="e">
        <f t="shared" ref="F48:F58" si="9">F47</f>
        <v>#DIV/0!</v>
      </c>
      <c r="G48" s="52"/>
      <c r="H48" s="50"/>
      <c r="I48" s="72"/>
      <c r="J48" s="52"/>
      <c r="K48" s="50"/>
      <c r="L48" s="50"/>
    </row>
    <row r="49" spans="1:12">
      <c r="A49" s="50"/>
      <c r="B49" s="53">
        <f>B48</f>
        <v>0</v>
      </c>
      <c r="C49" s="53"/>
      <c r="D49" s="50"/>
      <c r="E49" s="50"/>
      <c r="F49" s="53" t="e">
        <f t="shared" si="9"/>
        <v>#DIV/0!</v>
      </c>
      <c r="G49" s="52"/>
      <c r="H49" s="50"/>
      <c r="I49" s="72"/>
      <c r="J49" s="52"/>
      <c r="K49" s="50"/>
      <c r="L49" s="50"/>
    </row>
    <row r="50" spans="1:12">
      <c r="A50" s="50"/>
      <c r="B50" s="53">
        <f t="shared" ref="B50:B58" si="10">B49</f>
        <v>0</v>
      </c>
      <c r="C50" s="53"/>
      <c r="D50" s="50"/>
      <c r="E50" s="50"/>
      <c r="F50" s="53" t="e">
        <f t="shared" si="9"/>
        <v>#DIV/0!</v>
      </c>
      <c r="G50" s="52"/>
      <c r="H50" s="50"/>
      <c r="I50" s="72"/>
      <c r="J50" s="52"/>
      <c r="K50" s="50"/>
      <c r="L50" s="50"/>
    </row>
    <row r="51" spans="1:12">
      <c r="A51" s="50"/>
      <c r="B51" s="53">
        <f t="shared" si="10"/>
        <v>0</v>
      </c>
      <c r="C51" s="53"/>
      <c r="D51" s="50"/>
      <c r="E51" s="50"/>
      <c r="F51" s="53" t="e">
        <f t="shared" si="9"/>
        <v>#DIV/0!</v>
      </c>
      <c r="G51" s="52"/>
      <c r="H51" s="50"/>
      <c r="I51" s="72"/>
      <c r="J51" s="52"/>
      <c r="K51" s="50"/>
      <c r="L51" s="50"/>
    </row>
    <row r="52" spans="1:12">
      <c r="A52" s="50"/>
      <c r="B52" s="53">
        <f t="shared" si="10"/>
        <v>0</v>
      </c>
      <c r="C52" s="53"/>
      <c r="D52" s="50"/>
      <c r="E52" s="50"/>
      <c r="F52" s="53" t="e">
        <f t="shared" si="9"/>
        <v>#DIV/0!</v>
      </c>
      <c r="G52" s="52"/>
      <c r="H52" s="50"/>
      <c r="I52" s="72"/>
      <c r="J52" s="52"/>
      <c r="K52" s="50"/>
      <c r="L52" s="50"/>
    </row>
    <row r="53" spans="1:12">
      <c r="A53" s="50"/>
      <c r="B53" s="53">
        <f t="shared" si="10"/>
        <v>0</v>
      </c>
      <c r="C53" s="53"/>
      <c r="D53" s="50"/>
      <c r="E53" s="50"/>
      <c r="F53" s="53" t="e">
        <f t="shared" si="9"/>
        <v>#DIV/0!</v>
      </c>
      <c r="G53" s="52"/>
      <c r="H53" s="50"/>
      <c r="I53" s="72"/>
      <c r="J53" s="52"/>
      <c r="K53" s="50"/>
      <c r="L53" s="50"/>
    </row>
    <row r="54" spans="1:12">
      <c r="A54" s="50"/>
      <c r="B54" s="53">
        <f t="shared" si="10"/>
        <v>0</v>
      </c>
      <c r="C54" s="53"/>
      <c r="D54" s="50"/>
      <c r="E54" s="50"/>
      <c r="F54" s="53" t="e">
        <f t="shared" si="9"/>
        <v>#DIV/0!</v>
      </c>
      <c r="G54" s="52"/>
      <c r="H54" s="50"/>
      <c r="I54" s="72"/>
      <c r="J54" s="52"/>
      <c r="K54" s="50"/>
      <c r="L54" s="50"/>
    </row>
    <row r="55" spans="1:12">
      <c r="A55" s="50"/>
      <c r="B55" s="53">
        <f t="shared" si="10"/>
        <v>0</v>
      </c>
      <c r="C55" s="53"/>
      <c r="D55" s="50"/>
      <c r="E55" s="50"/>
      <c r="F55" s="53" t="e">
        <f t="shared" si="9"/>
        <v>#DIV/0!</v>
      </c>
      <c r="G55" s="52"/>
      <c r="H55" s="50"/>
      <c r="I55" s="72"/>
      <c r="J55" s="52"/>
      <c r="K55" s="50"/>
      <c r="L55" s="50"/>
    </row>
    <row r="56" spans="1:12">
      <c r="A56" s="50"/>
      <c r="B56" s="53">
        <f t="shared" si="10"/>
        <v>0</v>
      </c>
      <c r="C56" s="53"/>
      <c r="D56" s="50"/>
      <c r="E56" s="50"/>
      <c r="F56" s="53" t="e">
        <f t="shared" si="9"/>
        <v>#DIV/0!</v>
      </c>
      <c r="G56" s="52"/>
      <c r="H56" s="50"/>
      <c r="I56" s="72"/>
      <c r="J56" s="52"/>
      <c r="K56" s="50"/>
      <c r="L56" s="50"/>
    </row>
    <row r="57" spans="1:12">
      <c r="A57" s="50"/>
      <c r="B57" s="53">
        <f t="shared" si="10"/>
        <v>0</v>
      </c>
      <c r="C57" s="53"/>
      <c r="D57" s="50"/>
      <c r="E57" s="50"/>
      <c r="F57" s="53" t="e">
        <f t="shared" si="9"/>
        <v>#DIV/0!</v>
      </c>
      <c r="G57" s="52"/>
      <c r="H57" s="50"/>
      <c r="I57" s="72"/>
      <c r="J57" s="52"/>
      <c r="K57" s="50"/>
      <c r="L57" s="50"/>
    </row>
    <row r="58" spans="1:12">
      <c r="A58" s="50"/>
      <c r="B58" s="53">
        <f t="shared" si="10"/>
        <v>0</v>
      </c>
      <c r="C58" s="53"/>
      <c r="D58" s="50"/>
      <c r="E58" s="50"/>
      <c r="F58" s="53" t="e">
        <f t="shared" si="9"/>
        <v>#DIV/0!</v>
      </c>
      <c r="G58" s="52"/>
      <c r="H58" s="50"/>
      <c r="I58" s="72"/>
      <c r="J58" s="52"/>
      <c r="K58" s="50"/>
      <c r="L58" s="50"/>
    </row>
    <row r="59" spans="1:12">
      <c r="A59" s="50"/>
      <c r="B59" s="53"/>
      <c r="C59" s="53"/>
      <c r="D59" s="50"/>
      <c r="E59" s="50"/>
      <c r="F59" s="53"/>
      <c r="G59" s="52"/>
      <c r="H59" s="50"/>
      <c r="I59" s="72"/>
      <c r="J59" s="52"/>
      <c r="K59" s="50"/>
      <c r="L59" s="50"/>
    </row>
    <row r="60" spans="1:12" ht="18" customHeight="1">
      <c r="A60" s="50"/>
      <c r="B60" s="50"/>
      <c r="C60" s="50"/>
      <c r="D60" s="50"/>
      <c r="E60" s="50"/>
      <c r="F60" s="50"/>
      <c r="G60" s="52"/>
      <c r="H60" s="50"/>
      <c r="I60" s="72"/>
      <c r="J60" s="52"/>
      <c r="K60" s="50"/>
      <c r="L60" s="50"/>
    </row>
  </sheetData>
  <mergeCells count="7">
    <mergeCell ref="A11:L11"/>
    <mergeCell ref="N3:P3"/>
    <mergeCell ref="A9:C9"/>
    <mergeCell ref="D9:L9"/>
    <mergeCell ref="A10:C10"/>
    <mergeCell ref="D10:H10"/>
    <mergeCell ref="I10:K10"/>
  </mergeCells>
  <conditionalFormatting sqref="G14:G27">
    <cfRule type="expression" dxfId="11" priority="1" stopIfTrue="1">
      <formula>NOT(ISERROR(SEARCH("Critico",G14)))</formula>
    </cfRule>
    <cfRule type="expression" dxfId="10" priority="2" stopIfTrue="1">
      <formula>NOT(ISERROR(SEARCH("Satisfactorio",G14)))</formula>
    </cfRule>
    <cfRule type="expression" dxfId="9" priority="3" stopIfTrue="1">
      <formula>NOT(ISERROR(SEARCH("Medio",G14)))</formula>
    </cfRule>
  </conditionalFormatting>
  <conditionalFormatting sqref="J14:J27">
    <cfRule type="expression" dxfId="8" priority="4" stopIfTrue="1">
      <formula>NOT(ISERROR(SEARCH("Critico",J14)))</formula>
    </cfRule>
    <cfRule type="expression" dxfId="7" priority="5" stopIfTrue="1">
      <formula>NOT(ISERROR(SEARCH("Satisfactorio",J14)))</formula>
    </cfRule>
    <cfRule type="expression" dxfId="6" priority="6" stopIfTrue="1">
      <formula>NOT(ISERROR(SEARCH("Medio",J14)))</formula>
    </cfRule>
  </conditionalFormatting>
  <printOptions horizontalCentered="1"/>
  <pageMargins left="0.70833333333333304" right="0.70833333333333304" top="0.74791666666666701" bottom="0.74791666666666701" header="0.31458333333333299" footer="0.31458333333333299"/>
  <pageSetup scale="75"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P40"/>
  <sheetViews>
    <sheetView showGridLines="0" tabSelected="1" topLeftCell="A15" workbookViewId="0">
      <selection activeCell="M17" sqref="M17"/>
    </sheetView>
  </sheetViews>
  <sheetFormatPr baseColWidth="10" defaultColWidth="14.1640625" defaultRowHeight="15"/>
  <cols>
    <col min="1" max="1" width="5.5" customWidth="1"/>
    <col min="2" max="2" width="11.33203125" customWidth="1"/>
    <col min="3" max="3" width="14.1640625" customWidth="1"/>
    <col min="4" max="4" width="13.5" customWidth="1"/>
    <col min="5" max="5" width="15.33203125" customWidth="1"/>
    <col min="6" max="6" width="14.5" customWidth="1"/>
    <col min="7" max="7" width="12.33203125" customWidth="1"/>
    <col min="8" max="8" width="9.5" customWidth="1"/>
    <col min="9" max="9" width="12.5" customWidth="1"/>
    <col min="10" max="10" width="33" customWidth="1"/>
    <col min="11" max="11" width="20.6640625" customWidth="1"/>
    <col min="12" max="12" width="3.83203125" customWidth="1"/>
    <col min="13" max="13" width="12.5" customWidth="1"/>
    <col min="14" max="14" width="6.5" customWidth="1"/>
    <col min="15" max="254" width="11.5" customWidth="1"/>
    <col min="255" max="255" width="18.1640625" customWidth="1"/>
    <col min="256" max="256" width="13.6640625" customWidth="1"/>
  </cols>
  <sheetData>
    <row r="3" spans="2:16">
      <c r="B3" s="1"/>
      <c r="C3" s="1"/>
      <c r="D3" s="1"/>
      <c r="E3" s="2"/>
      <c r="F3" s="2"/>
      <c r="G3" s="2"/>
      <c r="H3" s="2"/>
      <c r="I3" s="2"/>
      <c r="J3" s="2"/>
      <c r="K3" s="15"/>
    </row>
    <row r="4" spans="2:16">
      <c r="B4" s="1"/>
      <c r="C4" s="1"/>
      <c r="D4" s="1"/>
      <c r="E4" s="2"/>
      <c r="F4" s="2"/>
      <c r="G4" s="2"/>
      <c r="H4" s="2"/>
      <c r="I4" s="2"/>
      <c r="J4" s="2"/>
      <c r="K4" s="15"/>
    </row>
    <row r="5" spans="2:16">
      <c r="B5" s="1"/>
      <c r="C5" s="1"/>
      <c r="D5" s="1"/>
      <c r="E5" s="2"/>
      <c r="F5" s="2"/>
      <c r="G5" s="2"/>
      <c r="H5" s="2"/>
      <c r="I5" s="2"/>
      <c r="J5" s="2"/>
      <c r="K5" s="15"/>
    </row>
    <row r="6" spans="2:16" ht="18" customHeight="1">
      <c r="B6" s="1"/>
      <c r="C6" s="1"/>
      <c r="D6" s="1"/>
      <c r="E6" s="2"/>
      <c r="F6" s="2"/>
      <c r="G6" s="2"/>
      <c r="H6" s="2"/>
      <c r="I6" s="2"/>
      <c r="J6" s="2"/>
      <c r="K6" s="15"/>
      <c r="M6" s="204" t="s">
        <v>77</v>
      </c>
      <c r="N6" s="204"/>
      <c r="O6" s="204"/>
    </row>
    <row r="7" spans="2:16">
      <c r="B7" s="1"/>
      <c r="C7" s="1"/>
      <c r="D7" s="1"/>
      <c r="E7" s="2"/>
      <c r="F7" s="2"/>
      <c r="G7" s="2"/>
      <c r="H7" s="2"/>
      <c r="I7" s="2"/>
      <c r="J7" s="2"/>
      <c r="K7" s="15"/>
      <c r="M7" s="17" t="s">
        <v>78</v>
      </c>
      <c r="N7" s="18" t="s">
        <v>79</v>
      </c>
      <c r="O7" s="19">
        <v>0.04</v>
      </c>
    </row>
    <row r="8" spans="2:16">
      <c r="B8" s="2"/>
      <c r="C8" s="2"/>
      <c r="D8" s="2"/>
      <c r="E8" s="2"/>
      <c r="F8" s="2"/>
      <c r="G8" s="2"/>
      <c r="H8" s="2"/>
      <c r="I8" s="2"/>
      <c r="J8" s="2"/>
      <c r="K8" s="15"/>
      <c r="M8" s="20" t="s">
        <v>80</v>
      </c>
      <c r="N8" s="18" t="s">
        <v>81</v>
      </c>
      <c r="O8" s="21" t="s">
        <v>127</v>
      </c>
    </row>
    <row r="9" spans="2:16" ht="18.75" customHeight="1">
      <c r="B9" s="2"/>
      <c r="C9" s="2"/>
      <c r="D9" s="2"/>
      <c r="E9" s="2"/>
      <c r="F9" s="2"/>
      <c r="G9" s="2"/>
      <c r="H9" s="2"/>
      <c r="I9" s="2"/>
      <c r="J9" s="2"/>
      <c r="K9" s="15"/>
      <c r="L9" s="12"/>
      <c r="M9" s="22" t="s">
        <v>83</v>
      </c>
      <c r="N9" s="18" t="s">
        <v>84</v>
      </c>
      <c r="O9" s="19">
        <v>0.02</v>
      </c>
    </row>
    <row r="10" spans="2:16" ht="24" customHeight="1">
      <c r="B10" s="199" t="s">
        <v>116</v>
      </c>
      <c r="C10" s="199"/>
      <c r="D10" s="199"/>
      <c r="E10" s="205" t="str">
        <f>'Ficha Técnica Formulación'!C37</f>
        <v>Incremento de los beneficiarios de los servicios bibliotecarios</v>
      </c>
      <c r="F10" s="206"/>
      <c r="G10" s="206"/>
      <c r="H10" s="206"/>
      <c r="I10" s="206"/>
      <c r="J10" s="206"/>
      <c r="K10" s="207"/>
      <c r="L10" s="23"/>
    </row>
    <row r="11" spans="2:16" ht="10.5" customHeight="1">
      <c r="L11" s="12"/>
    </row>
    <row r="12" spans="2:16" ht="117.75" customHeight="1">
      <c r="B12" s="3" t="s">
        <v>128</v>
      </c>
      <c r="C12" s="3" t="s">
        <v>117</v>
      </c>
      <c r="D12" s="3" t="s">
        <v>118</v>
      </c>
      <c r="E12" s="4" t="s">
        <v>58</v>
      </c>
      <c r="F12" s="4" t="s">
        <v>59</v>
      </c>
      <c r="G12" s="4" t="s">
        <v>119</v>
      </c>
      <c r="H12" s="208" t="s">
        <v>120</v>
      </c>
      <c r="I12" s="208"/>
      <c r="J12" s="4" t="s">
        <v>121</v>
      </c>
      <c r="K12" s="4" t="s">
        <v>99</v>
      </c>
      <c r="L12" s="12"/>
    </row>
    <row r="13" spans="2:16" ht="104.25" customHeight="1">
      <c r="B13" s="5">
        <v>2019</v>
      </c>
      <c r="C13" s="6" t="s">
        <v>122</v>
      </c>
      <c r="D13" s="6">
        <v>0.04</v>
      </c>
      <c r="E13" s="103">
        <v>137971</v>
      </c>
      <c r="F13" s="7">
        <v>152065</v>
      </c>
      <c r="G13" s="8">
        <f>(E13-F13)/F13</f>
        <v>-9.2684049584059444E-2</v>
      </c>
      <c r="H13" s="9">
        <f t="shared" ref="H13:H17" si="0">IF(G13="","",G13/D13)</f>
        <v>-2.3171012396014858</v>
      </c>
      <c r="I13" s="24" t="str">
        <f t="shared" ref="I13:I17" si="1">IF(H13&lt;$O$9,"Critico",IF(H13&lt;$O$7,"Medio",IF(H13="","","Satisfactorio")))</f>
        <v>Critico</v>
      </c>
      <c r="J13" s="102" t="s">
        <v>130</v>
      </c>
      <c r="K13" s="5"/>
      <c r="L13" s="12"/>
      <c r="M13" s="104">
        <f t="shared" ref="M13" si="2">E13-F13</f>
        <v>-14094</v>
      </c>
      <c r="N13" s="105"/>
      <c r="O13" s="105"/>
      <c r="P13" s="105"/>
    </row>
    <row r="14" spans="2:16" ht="104.25" customHeight="1">
      <c r="B14" s="5">
        <v>2019</v>
      </c>
      <c r="C14" s="6" t="s">
        <v>123</v>
      </c>
      <c r="D14" s="6">
        <v>0.04</v>
      </c>
      <c r="E14" s="103">
        <v>295629</v>
      </c>
      <c r="F14" s="7">
        <v>345959</v>
      </c>
      <c r="G14" s="8">
        <f>(E14-F14)/F14</f>
        <v>-0.14547966666570317</v>
      </c>
      <c r="H14" s="9">
        <f t="shared" ref="H14" si="3">IF(G14="","",G14/D14)</f>
        <v>-3.636991666642579</v>
      </c>
      <c r="I14" s="24" t="str">
        <f t="shared" ref="I14" si="4">IF(H14&lt;$O$9,"Critico",IF(H14&lt;$O$7,"Medio",IF(H14="","","Satisfactorio")))</f>
        <v>Critico</v>
      </c>
      <c r="J14" s="102" t="s">
        <v>129</v>
      </c>
      <c r="K14" s="5"/>
      <c r="L14" s="12"/>
      <c r="M14" s="104"/>
      <c r="N14" s="105"/>
      <c r="O14" s="105"/>
      <c r="P14" s="105"/>
    </row>
    <row r="15" spans="2:16" ht="104.25" customHeight="1">
      <c r="B15" s="5">
        <v>2019</v>
      </c>
      <c r="C15" s="6" t="s">
        <v>124</v>
      </c>
      <c r="D15" s="6">
        <v>0.04</v>
      </c>
      <c r="E15" s="103">
        <v>372716</v>
      </c>
      <c r="F15" s="7">
        <v>275501</v>
      </c>
      <c r="G15" s="8">
        <f t="shared" ref="G15:G16" si="5">(E15-F15)/F15</f>
        <v>0.3528662327904436</v>
      </c>
      <c r="H15" s="9">
        <f t="shared" ref="H15:H16" si="6">IF(G15="","",G15/D15)</f>
        <v>8.821655819761089</v>
      </c>
      <c r="I15" s="24" t="str">
        <f t="shared" ref="I15:I16" si="7">IF(H15&lt;$O$9,"Critico",IF(H15&lt;$O$7,"Medio",IF(H15="","","Satisfactorio")))</f>
        <v>Satisfactorio</v>
      </c>
      <c r="J15" s="102" t="s">
        <v>131</v>
      </c>
      <c r="K15" s="5"/>
      <c r="L15" s="12"/>
      <c r="M15" s="104"/>
      <c r="N15" s="105"/>
      <c r="O15" s="105"/>
      <c r="P15" s="105"/>
    </row>
    <row r="16" spans="2:16" ht="104.25" customHeight="1">
      <c r="B16" s="5">
        <v>2019</v>
      </c>
      <c r="C16" s="6" t="s">
        <v>125</v>
      </c>
      <c r="D16" s="6">
        <v>0.04</v>
      </c>
      <c r="E16" s="103">
        <v>284684</v>
      </c>
      <c r="F16" s="7">
        <v>271758</v>
      </c>
      <c r="G16" s="8">
        <f t="shared" si="5"/>
        <v>4.756437712965212E-2</v>
      </c>
      <c r="H16" s="9">
        <f t="shared" si="6"/>
        <v>1.1891094282413031</v>
      </c>
      <c r="I16" s="24" t="str">
        <f t="shared" si="7"/>
        <v>Satisfactorio</v>
      </c>
      <c r="J16" s="209" t="s">
        <v>132</v>
      </c>
      <c r="K16" s="5"/>
      <c r="L16" s="12"/>
      <c r="M16" s="104"/>
      <c r="N16" s="105"/>
      <c r="O16" s="105"/>
      <c r="P16" s="105"/>
    </row>
    <row r="17" spans="2:13">
      <c r="B17" s="5"/>
      <c r="C17" s="107" t="s">
        <v>126</v>
      </c>
      <c r="D17" s="108"/>
      <c r="E17" s="109">
        <f>SUM(E13:E16)</f>
        <v>1091000</v>
      </c>
      <c r="F17" s="109">
        <f>SUM(F13:F16)</f>
        <v>1045283</v>
      </c>
      <c r="G17" s="10">
        <f>M17/F17</f>
        <v>4.3736480933871495E-2</v>
      </c>
      <c r="H17" s="9" t="e">
        <f t="shared" si="0"/>
        <v>#DIV/0!</v>
      </c>
      <c r="I17" s="24" t="e">
        <f t="shared" si="1"/>
        <v>#DIV/0!</v>
      </c>
      <c r="J17" s="5"/>
      <c r="K17" s="5"/>
      <c r="L17" s="12"/>
      <c r="M17" s="106">
        <f>E17-F17</f>
        <v>45717</v>
      </c>
    </row>
    <row r="18" spans="2:13">
      <c r="C18" s="11"/>
      <c r="D18" s="11"/>
      <c r="E18" s="11"/>
      <c r="F18" s="11"/>
      <c r="G18" s="11"/>
      <c r="H18" s="11"/>
      <c r="I18" s="11"/>
      <c r="J18" s="11"/>
      <c r="K18" s="11"/>
      <c r="L18" s="12"/>
    </row>
    <row r="19" spans="2:13">
      <c r="B19" s="11"/>
      <c r="C19" s="11"/>
      <c r="D19" s="11"/>
      <c r="E19" s="11"/>
      <c r="F19" s="11"/>
      <c r="G19" s="11"/>
      <c r="H19" s="11"/>
      <c r="I19" s="11"/>
      <c r="J19" s="11"/>
      <c r="K19" s="11"/>
      <c r="L19" s="12"/>
    </row>
    <row r="20" spans="2:13">
      <c r="B20" s="11"/>
      <c r="C20" s="11"/>
      <c r="D20" s="11"/>
      <c r="E20" s="11"/>
      <c r="F20" s="11"/>
      <c r="G20" s="11"/>
      <c r="H20" s="11"/>
      <c r="I20" s="11"/>
      <c r="J20" s="11"/>
      <c r="K20" s="11"/>
      <c r="L20" s="12"/>
      <c r="M20" s="106"/>
    </row>
    <row r="21" spans="2:13">
      <c r="B21" s="11"/>
      <c r="C21" s="11"/>
      <c r="D21" s="11"/>
      <c r="E21" s="11"/>
      <c r="F21" s="11"/>
      <c r="G21" s="11"/>
      <c r="H21" s="11"/>
      <c r="I21" s="11"/>
      <c r="J21" s="11"/>
      <c r="K21" s="11"/>
      <c r="L21" s="12"/>
    </row>
    <row r="22" spans="2:13">
      <c r="B22" s="11"/>
      <c r="C22" s="11"/>
      <c r="D22" s="11"/>
      <c r="E22" s="11"/>
      <c r="F22" s="11"/>
      <c r="G22" s="11"/>
      <c r="H22" s="11"/>
      <c r="I22" s="11"/>
      <c r="J22" s="11"/>
      <c r="K22" s="11"/>
      <c r="L22" s="12"/>
    </row>
    <row r="23" spans="2:13">
      <c r="B23" s="11"/>
      <c r="C23" s="11"/>
      <c r="D23" s="11"/>
      <c r="E23" s="11"/>
      <c r="F23" s="11"/>
      <c r="G23" s="11"/>
      <c r="H23" s="11"/>
      <c r="I23" s="11"/>
      <c r="J23" s="11"/>
      <c r="K23" s="11"/>
      <c r="L23" s="12"/>
    </row>
    <row r="24" spans="2:13">
      <c r="B24" s="11"/>
      <c r="C24" s="11"/>
      <c r="D24" s="11"/>
      <c r="E24" s="11"/>
      <c r="F24" s="11"/>
      <c r="G24" s="11"/>
      <c r="H24" s="11"/>
      <c r="I24" s="11"/>
      <c r="J24" s="11"/>
      <c r="K24" s="11"/>
      <c r="L24" s="12"/>
    </row>
    <row r="25" spans="2:13">
      <c r="B25" s="11"/>
      <c r="C25" s="11"/>
      <c r="D25" s="11"/>
      <c r="E25" s="11"/>
      <c r="F25" s="11"/>
      <c r="G25" s="11"/>
      <c r="H25" s="11"/>
      <c r="I25" s="11"/>
      <c r="J25" s="11"/>
      <c r="K25" s="11"/>
      <c r="L25" s="12"/>
    </row>
    <row r="26" spans="2:13">
      <c r="B26" s="11"/>
      <c r="C26" s="11"/>
      <c r="D26" s="11"/>
      <c r="E26" s="11"/>
      <c r="F26" s="11"/>
      <c r="G26" s="11"/>
      <c r="H26" s="11"/>
      <c r="I26" s="11"/>
      <c r="J26" s="11"/>
      <c r="K26" s="11"/>
      <c r="L26" s="12"/>
    </row>
    <row r="27" spans="2:13">
      <c r="B27" s="11"/>
      <c r="C27" s="11"/>
      <c r="D27" s="11"/>
      <c r="E27" s="11"/>
      <c r="F27" s="11"/>
      <c r="G27" s="11"/>
      <c r="H27" s="11"/>
      <c r="I27" s="11"/>
      <c r="J27" s="11"/>
      <c r="K27" s="11"/>
      <c r="L27" s="12"/>
    </row>
    <row r="28" spans="2:13">
      <c r="B28" s="11"/>
      <c r="C28" s="11"/>
      <c r="D28" s="11"/>
      <c r="E28" s="11"/>
      <c r="F28" s="11"/>
      <c r="G28" s="11"/>
      <c r="H28" s="11"/>
      <c r="I28" s="11"/>
      <c r="J28" s="11"/>
      <c r="K28" s="11"/>
      <c r="L28" s="12"/>
    </row>
    <row r="29" spans="2:13">
      <c r="B29" s="11"/>
      <c r="C29" s="11"/>
      <c r="D29" s="11"/>
      <c r="E29" s="11"/>
      <c r="F29" s="11"/>
      <c r="G29" s="11"/>
      <c r="H29" s="11"/>
      <c r="I29" s="11"/>
      <c r="J29" s="11"/>
      <c r="K29" s="11"/>
      <c r="L29" s="12"/>
    </row>
    <row r="30" spans="2:13" ht="15" customHeight="1">
      <c r="B30" s="11"/>
      <c r="C30" s="11"/>
      <c r="D30" s="11"/>
      <c r="E30" s="11"/>
      <c r="F30" s="11"/>
      <c r="G30" s="11"/>
      <c r="H30" s="11"/>
      <c r="I30" s="11"/>
      <c r="J30" s="11"/>
      <c r="K30" s="11"/>
      <c r="L30" s="12"/>
    </row>
    <row r="31" spans="2:13">
      <c r="B31" s="11"/>
      <c r="C31" s="11"/>
      <c r="D31" s="11"/>
      <c r="E31" s="11"/>
      <c r="F31" s="11"/>
      <c r="G31" s="11"/>
      <c r="H31" s="11"/>
      <c r="I31" s="11"/>
      <c r="J31" s="11"/>
      <c r="K31" s="11"/>
      <c r="L31" s="12"/>
    </row>
    <row r="32" spans="2:13">
      <c r="B32" s="11"/>
      <c r="C32" s="11"/>
      <c r="D32" s="11"/>
      <c r="E32" s="11"/>
      <c r="F32" s="11"/>
      <c r="G32" s="11"/>
      <c r="H32" s="11"/>
      <c r="I32" s="11"/>
      <c r="J32" s="11"/>
      <c r="K32" s="11"/>
      <c r="L32" s="12"/>
    </row>
    <row r="33" spans="2:12">
      <c r="B33" s="11"/>
      <c r="C33" s="11"/>
      <c r="D33" s="11"/>
      <c r="E33" s="11"/>
      <c r="F33" s="11"/>
      <c r="G33" s="11"/>
      <c r="H33" s="11"/>
      <c r="I33" s="11"/>
      <c r="J33" s="11"/>
      <c r="K33" s="11"/>
      <c r="L33" s="12"/>
    </row>
    <row r="34" spans="2:12">
      <c r="B34" s="11"/>
      <c r="C34" s="11"/>
      <c r="D34" s="11"/>
      <c r="E34" s="11"/>
      <c r="F34" s="11"/>
      <c r="G34" s="11"/>
      <c r="H34" s="11"/>
      <c r="I34" s="11"/>
      <c r="J34" s="11"/>
      <c r="K34" s="11"/>
      <c r="L34" s="12"/>
    </row>
    <row r="35" spans="2:12" ht="15" customHeight="1">
      <c r="B35" s="12"/>
      <c r="C35" s="12"/>
      <c r="D35" s="12"/>
      <c r="E35" s="13"/>
      <c r="F35" s="12"/>
      <c r="G35" s="12"/>
      <c r="H35" s="12"/>
      <c r="I35" s="12"/>
      <c r="J35" s="12"/>
      <c r="K35" s="12"/>
      <c r="L35" s="12"/>
    </row>
    <row r="36" spans="2:12">
      <c r="B36" s="12"/>
      <c r="C36" s="12"/>
      <c r="D36" s="12"/>
      <c r="E36" s="14"/>
      <c r="F36" s="12"/>
      <c r="G36" s="12"/>
      <c r="H36" s="12"/>
      <c r="I36" s="12"/>
      <c r="J36" s="12"/>
      <c r="K36" s="12"/>
      <c r="L36" s="12"/>
    </row>
    <row r="37" spans="2:12">
      <c r="B37" s="12"/>
      <c r="C37" s="12"/>
      <c r="D37" s="12"/>
      <c r="E37" s="14"/>
      <c r="F37" s="12"/>
      <c r="G37" s="12"/>
      <c r="H37" s="12"/>
      <c r="I37" s="12"/>
      <c r="J37" s="12"/>
      <c r="K37" s="12"/>
      <c r="L37" s="12"/>
    </row>
    <row r="38" spans="2:12">
      <c r="B38" s="12"/>
      <c r="C38" s="12"/>
      <c r="D38" s="12"/>
      <c r="E38" s="14"/>
      <c r="F38" s="12"/>
      <c r="G38" s="12"/>
      <c r="H38" s="12"/>
      <c r="I38" s="12"/>
      <c r="J38" s="12"/>
      <c r="K38" s="12"/>
      <c r="L38" s="12"/>
    </row>
    <row r="39" spans="2:12">
      <c r="B39" s="12"/>
      <c r="C39" s="12"/>
      <c r="D39" s="12"/>
      <c r="E39" s="14"/>
      <c r="F39" s="12"/>
      <c r="G39" s="12"/>
      <c r="H39" s="12"/>
      <c r="I39" s="12"/>
      <c r="J39" s="12"/>
      <c r="K39" s="12"/>
      <c r="L39" s="12"/>
    </row>
    <row r="40" spans="2:12">
      <c r="B40" s="12"/>
      <c r="C40" s="12"/>
      <c r="D40" s="12"/>
      <c r="E40" s="12"/>
      <c r="F40" s="12"/>
      <c r="G40" s="12"/>
      <c r="H40" s="12"/>
      <c r="I40" s="12"/>
      <c r="J40" s="12"/>
      <c r="K40" s="12"/>
      <c r="L40" s="12"/>
    </row>
  </sheetData>
  <mergeCells count="4">
    <mergeCell ref="M6:O6"/>
    <mergeCell ref="B10:D10"/>
    <mergeCell ref="E10:K10"/>
    <mergeCell ref="H12:I12"/>
  </mergeCells>
  <conditionalFormatting sqref="H13:H17">
    <cfRule type="cellIs" dxfId="5" priority="1" stopIfTrue="1" operator="between">
      <formula>0.66</formula>
      <formula>0.79</formula>
    </cfRule>
    <cfRule type="cellIs" dxfId="4" priority="2" stopIfTrue="1" operator="lessThan">
      <formula>0.66</formula>
    </cfRule>
    <cfRule type="cellIs" dxfId="3" priority="3" stopIfTrue="1" operator="between">
      <formula>0.8</formula>
      <formula>1</formula>
    </cfRule>
  </conditionalFormatting>
  <conditionalFormatting sqref="I13:I17">
    <cfRule type="expression" dxfId="2" priority="4" stopIfTrue="1">
      <formula>NOT(ISERROR(SEARCH("Critico",I13)))</formula>
    </cfRule>
    <cfRule type="expression" dxfId="1" priority="5" stopIfTrue="1">
      <formula>NOT(ISERROR(SEARCH("Satisfactorio",I13)))</formula>
    </cfRule>
    <cfRule type="expression" dxfId="0" priority="6" stopIfTrue="1">
      <formula>NOT(ISERROR(SEARCH("Medio",I13)))</formula>
    </cfRule>
  </conditionalFormatting>
  <pageMargins left="0.51180555555555596" right="0.23611111111111099" top="0.43263888888888902" bottom="0.23611111111111099" header="0.31458333333333299" footer="0.31458333333333299"/>
  <pageSetup scale="50"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TyS</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Usuario de Microsoft Office</cp:lastModifiedBy>
  <cp:lastPrinted>2019-01-10T13:33:47Z</cp:lastPrinted>
  <dcterms:created xsi:type="dcterms:W3CDTF">2017-09-28T15:09:00Z</dcterms:created>
  <dcterms:modified xsi:type="dcterms:W3CDTF">2019-11-26T21:54:23Z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3082-10.1.0.5644</vt:lpwstr>
  </property>
</Properties>
</file>