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2"/>
  <workbookPr/>
  <mc:AlternateContent xmlns:mc="http://schemas.openxmlformats.org/markup-compatibility/2006">
    <mc:Choice Requires="x15">
      <x15ac:absPath xmlns:x15ac="http://schemas.microsoft.com/office/spreadsheetml/2010/11/ac" url="C:\Users\leidy.portilla\Desktop\SGO\ARCHIVOS LEIDY PORTILLA\SEGUIMIENTOS 2019\SEGUIMIENTO IV TRIMESTRE 2019\13. GESTIÓN DE TURISMO\"/>
    </mc:Choice>
  </mc:AlternateContent>
  <xr:revisionPtr revIDLastSave="0" documentId="13_ncr:1_{C4F7C538-FC17-444E-BBE8-35B0EC1F8576}" xr6:coauthVersionLast="36" xr6:coauthVersionMax="36" xr10:uidLastSave="{00000000-0000-0000-0000-000000000000}"/>
  <bookViews>
    <workbookView xWindow="0" yWindow="0" windowWidth="21600" windowHeight="9525" activeTab="1" xr2:uid="{00000000-000D-0000-FFFF-FFFF00000000}"/>
  </bookViews>
  <sheets>
    <sheet name="Ficha Técnica Formulación- inf " sheetId="1" r:id="rId1"/>
    <sheet name="Ficha T Seguimiento" sheetId="3" r:id="rId2"/>
  </sheets>
  <externalReferences>
    <externalReference r:id="rId3"/>
  </externalReferences>
  <definedNames>
    <definedName name="_xlnm.Print_Area" localSheetId="0">'Ficha Técnica Formulación- inf '!$B$2:$M$57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7" i="3" l="1"/>
  <c r="F18" i="3" s="1"/>
  <c r="G22" i="3" l="1"/>
  <c r="E16" i="3"/>
  <c r="G16" i="3" s="1"/>
  <c r="E15" i="3"/>
  <c r="E14" i="3"/>
  <c r="E13" i="3"/>
  <c r="G14" i="3" l="1"/>
  <c r="H14" i="3" s="1"/>
  <c r="G15" i="3"/>
  <c r="H15" i="3" s="1"/>
  <c r="H16" i="3"/>
  <c r="G13" i="3"/>
  <c r="H13" i="3" s="1"/>
  <c r="F12" i="3" l="1"/>
  <c r="E12" i="3"/>
  <c r="G26" i="1" l="1"/>
  <c r="G25" i="1"/>
  <c r="H19" i="3"/>
  <c r="I19" i="3" s="1"/>
  <c r="I15" i="3"/>
  <c r="I16" i="3"/>
  <c r="H17" i="3"/>
  <c r="I17" i="3" s="1"/>
  <c r="G18" i="3"/>
  <c r="H18" i="3" s="1"/>
  <c r="I18" i="3" s="1"/>
  <c r="G20" i="3"/>
  <c r="H20" i="3" s="1"/>
  <c r="I20" i="3" s="1"/>
  <c r="G21" i="3"/>
  <c r="H21" i="3"/>
  <c r="I21" i="3" s="1"/>
  <c r="H22" i="3"/>
  <c r="I22" i="3" s="1"/>
  <c r="G23" i="3"/>
  <c r="H23" i="3" s="1"/>
  <c r="I23" i="3" s="1"/>
  <c r="G24" i="3"/>
  <c r="H24" i="3" s="1"/>
  <c r="I24" i="3" s="1"/>
  <c r="E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8"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9"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50"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1"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2"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3"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4" authorId="2" shapeId="0" xr:uid="{00000000-0006-0000-0000-000021000000}">
      <text>
        <r>
          <rPr>
            <sz val="9"/>
            <color indexed="81"/>
            <rFont val="Tahoma"/>
            <family val="2"/>
          </rPr>
          <t>Se diligencia el organismo  encargado de la elaboración del indicador.</t>
        </r>
      </text>
    </comment>
    <comment ref="B55"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6" authorId="2" shapeId="0" xr:uid="{00000000-0006-0000-0000-000023000000}">
      <text>
        <r>
          <rPr>
            <sz val="9"/>
            <color indexed="81"/>
            <rFont val="Tahoma"/>
            <family val="2"/>
          </rPr>
          <t>Se diligencia la fecha en que formula el indicador.</t>
        </r>
      </text>
    </comment>
    <comment ref="H56" authorId="2" shapeId="0" xr:uid="{00000000-0006-0000-00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<sst xmlns="http://schemas.openxmlformats.org/spreadsheetml/2006/main" count="111" uniqueCount="99">
  <si>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</si>
  <si>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</si>
  <si>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</si>
  <si>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</si>
  <si>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</si>
  <si>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</si>
  <si>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</si>
  <si>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</si>
  <si>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</si>
  <si>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</si>
  <si>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</si>
  <si>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</si>
  <si>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</si>
  <si>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</si>
  <si>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</si>
  <si>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</si>
  <si>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</si>
  <si>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</si>
  <si>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</si>
  <si>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</si>
  <si>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</si>
  <si>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</si>
  <si>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</si>
  <si>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</si>
  <si>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</si>
  <si>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</si>
  <si>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</si>
  <si>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</si>
  <si>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</si>
  <si>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</si>
  <si>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</si>
  <si>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</si>
  <si>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</si>
  <si>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</si>
  <si>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</si>
  <si>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</si>
  <si>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</si>
  <si>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</si>
  <si>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</si>
  <si>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Otro ¿cual?</t>
  </si>
  <si>
    <t>Otro ¿Cuál?</t>
  </si>
  <si>
    <t>Eficiencia</t>
  </si>
  <si>
    <t>Eficacia</t>
  </si>
  <si>
    <t>Efectividad</t>
  </si>
  <si>
    <t>Vigencia 
(Año del seguiminto)</t>
  </si>
  <si>
    <t>Análisis y Observaciones</t>
  </si>
  <si>
    <t>% de Cumplimiento de la meta</t>
  </si>
  <si>
    <t>Tipo de Indicador</t>
  </si>
  <si>
    <t>Meta según Periodicidad de medición</t>
  </si>
  <si>
    <t>Resultado del Indicador</t>
  </si>
  <si>
    <t>verde</t>
  </si>
  <si>
    <t>amarillo</t>
  </si>
  <si>
    <t>Mejora</t>
  </si>
  <si>
    <t>Periodicidad de  medición (Mes/trimestre/Semestre/Anual)</t>
  </si>
  <si>
    <t>Plan de Desarrollo Municipal</t>
  </si>
  <si>
    <t>Modelo de operación por procesos</t>
  </si>
  <si>
    <t>Tramites y Servicios</t>
  </si>
  <si>
    <t>Otro</t>
  </si>
  <si>
    <t>Rojo</t>
  </si>
  <si>
    <t>% Cumplimiento</t>
  </si>
  <si>
    <t>70% y 90%</t>
  </si>
  <si>
    <t xml:space="preserve">&gt; </t>
  </si>
  <si>
    <t xml:space="preserve">entre </t>
  </si>
  <si>
    <t>&lt;</t>
  </si>
  <si>
    <t>Definiciones y conceptos</t>
  </si>
  <si>
    <t>Nombre del indicador</t>
  </si>
  <si>
    <t>Periodicidad de  medición (Mes/Trimestre/Semestre/Año)</t>
  </si>
  <si>
    <t>x</t>
  </si>
  <si>
    <t xml:space="preserve">CALI EMPRENDEDORA Y PUJANTE </t>
  </si>
  <si>
    <t xml:space="preserve">DESARROLLO SOCIAL </t>
  </si>
  <si>
    <t xml:space="preserve">GESTION DEL TURISMO </t>
  </si>
  <si>
    <t>Cali Progresa contigo 2016-2019</t>
  </si>
  <si>
    <t>NO APLICA</t>
  </si>
  <si>
    <t>Satisfactorio &gt; 90%
medio entre 70% y 90%
Critico &lt; 70%</t>
  </si>
  <si>
    <t>MMDS01.11.18.FT.06</t>
  </si>
  <si>
    <t>Planificación Turística MMDS01.11.18.P01
Desarrollo e Innovación del Producto Turístico MMDS01.11.18.P02    
Promocion y Monitoreo del sector turístico MMDS01.11.06.18.P03</t>
  </si>
  <si>
    <t>Porcentaje de ejecución presupuestal de los proyectos de inversión de la Secretaría de Turísmo</t>
  </si>
  <si>
    <t>Medir el porcentaje de ejecución del rubro presupuestal del banco de proyectos de inversión de la Secretaría de Turísmo enfocados en  acciones para fomentar y desarrollar la competitividad del destino, a partir de  la planificación turística, el desarrollo de productos turísticos y la promoción y monitoreo del sector turístico en Santiago de Cali.</t>
  </si>
  <si>
    <t>Porcentaje</t>
  </si>
  <si>
    <t xml:space="preserve">V1= Rubro presupuestal asignado para la ejecución de los proyectos de inversión suscritos al banco de proyectos de la Secretaría de Turísmo.         </t>
  </si>
  <si>
    <t>V2= Rubro presupuestal que fue ejecutado durante  el trimestre de la vigencia.</t>
  </si>
  <si>
    <t>Trimestral</t>
  </si>
  <si>
    <t>Matriz consolidada de ejecución presupuestal a traves de la información extraida del SAP.</t>
  </si>
  <si>
    <t>Secretaría de Turismo / Lider del Proceso Gestión de Turismo</t>
  </si>
  <si>
    <t>Enero - Marzo</t>
  </si>
  <si>
    <t>Abril - Junio</t>
  </si>
  <si>
    <t>Julio - Septiembre</t>
  </si>
  <si>
    <t>Octubre - Diciembre</t>
  </si>
  <si>
    <t>V2/V1*100</t>
  </si>
  <si>
    <t>Mayo de 2019</t>
  </si>
  <si>
    <t xml:space="preserve">La información de los resultados de los indicadores se genera al realizar seguimiento a la ejecución de los proyectos de inversión formulados para la Secretría de Turísmo, identificando las acciones programadas en el tiempo establecido en el pan anual de adquisiciones y se contrasta con la información disponible del módulo financiero del SAP, que arroja el presupuesto ejecutado por cada uno de los proyectos que están registrados en el banco de proyectos suscritos en la Secretaría deTurísmo, y mediante la creación de una hoja de cálculo se genera el consolidado para determinar los valores de cada uno de los proyectos como su respectivo valor ejecutado.          </t>
  </si>
  <si>
    <t xml:space="preserve">El presupuesto ejecutado: Hace referencia al rubro presupuestal que fue ejecutado durante cada uno de los trimestres de la vigencia
El presupuesto programado: Hace referencia al rubro presupuestal asignado para la ejecución de los proyectos de inversión suscritos al banco de proyectos de la Secretaría de Turísmo.         </t>
  </si>
  <si>
    <t>Hasta el primer trimestre del 2019, se han ejecutado $721.276.664 millones del rubro presupuestal asignado de los proyectos de inversión suscritos al banco de proyectos de la Secretaría de Turísmo. Lo que indicó una ejecución del 306% de lo programado y un 15.3% del total de presupuesto asignado.</t>
  </si>
  <si>
    <t>No se proponen acciones de mejora dado que se tiene un buen porcentaje de avance frente a la meta establecida parcial y total.</t>
  </si>
  <si>
    <t>En el segundo trimestre del 2019, se ejecutó $2.280.713.696 millones del rubro presupuestal asignado de los proyectos de inversión suscritos al banco de proyectos de la Secretaría de Turísmo. Lo que indicó una ejecución del 161% de lo programado y un 48.3% del total de presupuesto asignado. De manera general se ha ajecutado el 63,6% del presupuesto total asignado.</t>
  </si>
  <si>
    <t>En el tercer trimestre del 2019, se ejecutó $1.544.589.300 millones del rubro presupuestal asignado de los proyectos de inversión suscritos al banco de proyectos de la Secretaría de Turísmo. Lo que indicó una ejecución del 65% de lo programado y un 32.7% del total de presupuesto asignado. De manera general se ha ajecutado el 96.4% del presupuesto total asignado.</t>
  </si>
  <si>
    <t>No se proponen acciones de mejora dado que se tiene un buen porcentaje de avance frente a la meta establecida total, pues en el pirmer y segundo trimetre ya se habia avanzado en la ejecución por tanto no se presentan dificultades, pues hay un nivel de avance total del 96.6% del presupuesto asignado en la vigencia.</t>
  </si>
  <si>
    <t>En el cuarto trimestre del 2019, se ejecutó $49.843.500 millones del rubro presupuestal asignado de los proyectos de inversión suscritos al banco de proyectos de la Secretaría de Turísmo. Lo que indicó una ejecución del 7% de lo programado y un 1,1% del total de presupuesto asignado. De manera general se ha ajecutado el 97,4% del presupuesto total asignado.</t>
  </si>
  <si>
    <t xml:space="preserve">No se proponen acciones de mejora dado que se tiene un alto porcentaje 97,4% de avance frente a la meta establecida total. Y lo que falto en ejecutar en su mayoria fueron restantes de proyectos que tenian establecido un valor y que al momento en que los operadores presetnaron la propuesta estuvieron por debajo, otros correspondias a proyectos de situado fiscal.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</si>
</sst>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 &quot;€&quot;_-;\-* #,##0.00\ &quot;€&quot;_-;_-* &quot;-&quot;??\ &quot;€&quot;_-;_-@_-"/>
    <numFmt numFmtId="165" formatCode="0.0%"/>
    <numFmt numFmtId="166" formatCode="0.0"/>
    <numFmt numFmtId="167" formatCode="_-* #,##0_-;\-* #,##0_-;_-* &quot;-&quot;??_-;_-@_-"/>
  </numFmts>
  <fonts count="20"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sz val="10"/>
      <color theme="1"/>
      <name val="Arial"/>
      <family val="2"/>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4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s>
  <cellStyleXfs count="13">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xf numFmtId="43" fontId="11" fillId="0" borderId="0" applyFont="0" applyFill="0" applyBorder="0" applyAlignment="0" applyProtection="0"/>
  </cellStyleXfs>
  <cellXfs count="146">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9" fontId="7" fillId="0" borderId="38" xfId="1" applyFont="1" applyBorder="1" applyAlignment="1">
      <alignment horizontal="center" vertical="center"/>
    </xf>
    <xf numFmtId="3" fontId="1" fillId="7" borderId="38" xfId="0" applyNumberFormat="1" applyFont="1" applyFill="1" applyBorder="1" applyAlignment="1">
      <alignment horizontal="center" vertical="center"/>
    </xf>
    <xf numFmtId="0" fontId="7" fillId="0" borderId="38" xfId="0" applyFont="1" applyBorder="1" applyAlignment="1">
      <alignment horizontal="center" vertical="center"/>
    </xf>
    <xf numFmtId="165" fontId="7" fillId="8" borderId="15" xfId="1" applyNumberFormat="1" applyFont="1" applyFill="1" applyBorder="1" applyAlignment="1" applyProtection="1">
      <alignment horizontal="center" vertical="center"/>
      <protection hidden="1"/>
    </xf>
    <xf numFmtId="0" fontId="0" fillId="9" borderId="0" xfId="0" applyFill="1"/>
    <xf numFmtId="0" fontId="0" fillId="11" borderId="0" xfId="0" applyFill="1"/>
    <xf numFmtId="0" fontId="0" fillId="10" borderId="0" xfId="0" applyFill="1"/>
    <xf numFmtId="0" fontId="7" fillId="0" borderId="40" xfId="0" applyFont="1" applyBorder="1" applyAlignment="1">
      <alignment horizontal="center" vertical="center"/>
    </xf>
    <xf numFmtId="3" fontId="1" fillId="7" borderId="40" xfId="0" applyNumberFormat="1" applyFont="1" applyFill="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19" fillId="0" borderId="38" xfId="0" applyFont="1" applyBorder="1" applyAlignment="1">
      <alignment horizontal="center" vertical="center" wrapText="1"/>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0" fontId="0" fillId="0" borderId="0" xfId="0" applyAlignment="1">
      <alignment horizontal="right"/>
    </xf>
    <xf numFmtId="9" fontId="0" fillId="0" borderId="0" xfId="0" applyNumberFormat="1" applyAlignment="1">
      <alignment horizontal="left" vertical="center"/>
    </xf>
    <xf numFmtId="4" fontId="0" fillId="0" borderId="0" xfId="0" applyNumberFormat="1"/>
    <xf numFmtId="9" fontId="7" fillId="0" borderId="40" xfId="1" applyFont="1" applyBorder="1" applyAlignment="1">
      <alignment horizontal="center" vertical="center"/>
    </xf>
    <xf numFmtId="0" fontId="0" fillId="0" borderId="39" xfId="0" applyBorder="1" applyAlignment="1">
      <alignment horizontal="center" vertical="center" wrapText="1"/>
    </xf>
    <xf numFmtId="9" fontId="7" fillId="0" borderId="40" xfId="1" applyFont="1" applyBorder="1" applyAlignment="1">
      <alignment horizontal="center" vertical="center"/>
    </xf>
    <xf numFmtId="9" fontId="7" fillId="0" borderId="41" xfId="1" applyFont="1" applyBorder="1" applyAlignment="1">
      <alignment vertical="center"/>
    </xf>
    <xf numFmtId="9" fontId="7" fillId="0" borderId="40" xfId="1" applyFont="1" applyBorder="1" applyAlignment="1">
      <alignment vertical="center"/>
    </xf>
    <xf numFmtId="0" fontId="15" fillId="6" borderId="15" xfId="0" applyNumberFormat="1" applyFont="1" applyFill="1" applyBorder="1" applyAlignment="1" applyProtection="1">
      <alignment horizontal="center" vertical="center" wrapText="1"/>
      <protection hidden="1"/>
    </xf>
    <xf numFmtId="3" fontId="7" fillId="0" borderId="38" xfId="0" applyNumberFormat="1" applyFont="1" applyBorder="1" applyAlignment="1">
      <alignment horizontal="center" vertical="center"/>
    </xf>
    <xf numFmtId="165" fontId="7" fillId="0" borderId="38" xfId="1" applyNumberFormat="1" applyFont="1" applyBorder="1" applyAlignment="1">
      <alignment horizontal="center" vertical="center"/>
    </xf>
    <xf numFmtId="165" fontId="1" fillId="7" borderId="38" xfId="1" applyNumberFormat="1" applyFont="1" applyFill="1" applyBorder="1" applyAlignment="1">
      <alignment horizontal="center" vertical="center"/>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8" fillId="0" borderId="0" xfId="0" applyFont="1" applyAlignment="1">
      <alignment horizontal="left" vertical="center"/>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1" fillId="0" borderId="15" xfId="0" applyNumberFormat="1" applyFont="1" applyBorder="1" applyAlignment="1" applyProtection="1">
      <alignment horizontal="left" vertical="center" wrapText="1"/>
      <protection locked="0"/>
    </xf>
    <xf numFmtId="0" fontId="1" fillId="0" borderId="31" xfId="0" applyNumberFormat="1"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6" fillId="5" borderId="14" xfId="0" applyFont="1" applyFill="1" applyBorder="1" applyAlignment="1" applyProtection="1">
      <alignment vertical="center" wrapText="1"/>
    </xf>
    <xf numFmtId="0" fontId="0" fillId="0" borderId="15" xfId="0" applyBorder="1" applyAlignment="1">
      <alignment horizontal="center"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5" borderId="30" xfId="0" applyFont="1" applyFill="1" applyBorder="1" applyAlignment="1">
      <alignment horizontal="left" vertical="center" wrapText="1"/>
    </xf>
    <xf numFmtId="167" fontId="7" fillId="2" borderId="15" xfId="12" applyNumberFormat="1" applyFont="1" applyFill="1" applyBorder="1" applyAlignment="1" applyProtection="1">
      <alignment horizontal="left" vertical="center"/>
    </xf>
    <xf numFmtId="167" fontId="7" fillId="2" borderId="31" xfId="12" applyNumberFormat="1" applyFont="1" applyFill="1" applyBorder="1" applyAlignment="1" applyProtection="1">
      <alignment horizontal="left" vertical="center"/>
    </xf>
    <xf numFmtId="0" fontId="6" fillId="2" borderId="15" xfId="0" applyFont="1" applyFill="1" applyBorder="1" applyAlignment="1">
      <alignment horizontal="left" vertical="center" wrapText="1"/>
    </xf>
    <xf numFmtId="0" fontId="7" fillId="2" borderId="15" xfId="0" applyFont="1" applyFill="1" applyBorder="1" applyAlignment="1" applyProtection="1">
      <alignment horizontal="left" vertical="center" wrapText="1"/>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7" fillId="2" borderId="27" xfId="0" applyFont="1" applyFill="1" applyBorder="1" applyAlignment="1" applyProtection="1">
      <alignment horizontal="left" vertical="center" wrapText="1"/>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15" fillId="6" borderId="15" xfId="0" applyFont="1" applyFill="1" applyBorder="1" applyAlignment="1" applyProtection="1">
      <alignment horizontal="center" vertical="center" wrapText="1"/>
      <protection hidden="1"/>
    </xf>
    <xf numFmtId="0" fontId="12" fillId="3" borderId="15" xfId="0" applyFont="1" applyFill="1" applyBorder="1" applyAlignment="1">
      <alignment horizontal="left" vertical="center"/>
    </xf>
    <xf numFmtId="0" fontId="13" fillId="2" borderId="27" xfId="0" applyFont="1" applyFill="1" applyBorder="1" applyAlignment="1" applyProtection="1">
      <alignment horizontal="center" vertical="center" wrapText="1"/>
    </xf>
    <xf numFmtId="0" fontId="13" fillId="2" borderId="10" xfId="0" applyFont="1" applyFill="1" applyBorder="1" applyAlignment="1" applyProtection="1">
      <alignment horizontal="center" vertical="center" wrapText="1"/>
    </xf>
    <xf numFmtId="0" fontId="13" fillId="2" borderId="28" xfId="0" applyFont="1" applyFill="1" applyBorder="1" applyAlignment="1" applyProtection="1">
      <alignment horizontal="center" vertical="center" wrapText="1"/>
    </xf>
    <xf numFmtId="0" fontId="0" fillId="0" borderId="0" xfId="0" applyAlignment="1">
      <alignment horizontal="center" vertical="center"/>
    </xf>
    <xf numFmtId="0" fontId="7" fillId="0" borderId="41" xfId="1" applyNumberFormat="1" applyFont="1" applyBorder="1" applyAlignment="1">
      <alignment horizontal="center" vertical="center"/>
    </xf>
    <xf numFmtId="0" fontId="7" fillId="0" borderId="42" xfId="1" applyNumberFormat="1" applyFont="1" applyBorder="1" applyAlignment="1">
      <alignment horizontal="center" vertical="center"/>
    </xf>
    <xf numFmtId="0" fontId="7" fillId="0" borderId="40" xfId="1" applyNumberFormat="1" applyFont="1" applyBorder="1" applyAlignment="1">
      <alignment horizontal="center" vertical="center"/>
    </xf>
  </cellXfs>
  <cellStyles count="13">
    <cellStyle name="Euro" xfId="4" xr:uid="{00000000-0005-0000-0000-000000000000}"/>
    <cellStyle name="Millares" xfId="12" builtinId="3"/>
    <cellStyle name="Millares 2" xfId="3" xr:uid="{00000000-0005-0000-0000-000002000000}"/>
    <cellStyle name="Normal" xfId="0" builtinId="0"/>
    <cellStyle name="Normal 2" xfId="2" xr:uid="{00000000-0005-0000-0000-000004000000}"/>
    <cellStyle name="Normal 2 2" xfId="5" xr:uid="{00000000-0005-0000-0000-000005000000}"/>
    <cellStyle name="Normal 2 3" xfId="6" xr:uid="{00000000-0005-0000-0000-000006000000}"/>
    <cellStyle name="Normal 2 4" xfId="7" xr:uid="{00000000-0005-0000-0000-000007000000}"/>
    <cellStyle name="Normal 3" xfId="8" xr:uid="{00000000-0005-0000-0000-000008000000}"/>
    <cellStyle name="Porcentaje" xfId="1" builtinId="5"/>
    <cellStyle name="Porcentaje 2" xfId="9" xr:uid="{00000000-0005-0000-0000-00000A000000}"/>
    <cellStyle name="Porcentual 2" xfId="10" xr:uid="{00000000-0005-0000-0000-00000B000000}"/>
    <cellStyle name="Porcentual 2 2" xfId="11" xr:uid="{00000000-0005-0000-0000-00000C000000}"/>
  </cellStyles>
  <dxfs count="40">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Seguimiento'!$C$13:$C$24</c:f>
              <c:strCache>
                <c:ptCount val="4"/>
                <c:pt idx="0">
                  <c:v>Enero - Marzo</c:v>
                </c:pt>
                <c:pt idx="1">
                  <c:v>Abril - Junio</c:v>
                </c:pt>
                <c:pt idx="2">
                  <c:v>Julio - Septiembre</c:v>
                </c:pt>
                <c:pt idx="3">
                  <c:v>Octubre - Diciembre</c:v>
                </c:pt>
              </c:strCache>
            </c:strRef>
          </c:cat>
          <c:val>
            <c:numRef>
              <c:f>'Ficha T Seguimiento'!$D$13:$D$24</c:f>
              <c:numCache>
                <c:formatCode>0%</c:formatCode>
                <c:ptCount val="12"/>
                <c:pt idx="0">
                  <c:v>0.15</c:v>
                </c:pt>
                <c:pt idx="1">
                  <c:v>0.3</c:v>
                </c:pt>
                <c:pt idx="2">
                  <c:v>0.5</c:v>
                </c:pt>
                <c:pt idx="3">
                  <c:v>0.05</c:v>
                </c:pt>
              </c:numCache>
            </c:numRef>
          </c:val>
          <c:extLst>
            <c:ext xmlns:c16="http://schemas.microsoft.com/office/drawing/2014/chart" uri="{C3380CC4-5D6E-409C-BE32-E72D297353CC}">
              <c16:uniqueId val="{00000000-EC3F-470A-BA61-6F56121C36D4}"/>
            </c:ext>
          </c:extLst>
        </c:ser>
        <c:ser>
          <c:idx val="1"/>
          <c:order val="1"/>
          <c:tx>
            <c:v>Resultado</c:v>
          </c:tx>
          <c:invertIfNegative val="0"/>
          <c:cat>
            <c:strRef>
              <c:f>'Ficha T Seguimiento'!$C$13:$C$24</c:f>
              <c:strCache>
                <c:ptCount val="4"/>
                <c:pt idx="0">
                  <c:v>Enero - Marzo</c:v>
                </c:pt>
                <c:pt idx="1">
                  <c:v>Abril - Junio</c:v>
                </c:pt>
                <c:pt idx="2">
                  <c:v>Julio - Septiembre</c:v>
                </c:pt>
                <c:pt idx="3">
                  <c:v>Octubre - Diciembre</c:v>
                </c:pt>
              </c:strCache>
            </c:strRef>
          </c:cat>
          <c:val>
            <c:numRef>
              <c:f>'Ficha T Seguimiento'!$G$13:$G$24</c:f>
              <c:numCache>
                <c:formatCode>0%</c:formatCode>
                <c:ptCount val="12"/>
                <c:pt idx="0">
                  <c:v>1.0192217718719614</c:v>
                </c:pt>
                <c:pt idx="1">
                  <c:v>1.6114158745452727</c:v>
                </c:pt>
                <c:pt idx="2">
                  <c:v>0.65478856660769735</c:v>
                </c:pt>
                <c:pt idx="3">
                  <c:v>0.21129858869092749</c:v>
                </c:pt>
                <c:pt idx="5">
                  <c:v>0</c:v>
                </c:pt>
                <c:pt idx="7">
                  <c:v>0</c:v>
                </c:pt>
                <c:pt idx="8">
                  <c:v>0</c:v>
                </c:pt>
                <c:pt idx="9">
                  <c:v>0</c:v>
                </c:pt>
                <c:pt idx="10">
                  <c:v>0</c:v>
                </c:pt>
                <c:pt idx="11">
                  <c:v>0</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241370168"/>
        <c:axId val="241372128"/>
      </c:barChart>
      <c:catAx>
        <c:axId val="241370168"/>
        <c:scaling>
          <c:orientation val="minMax"/>
        </c:scaling>
        <c:delete val="0"/>
        <c:axPos val="b"/>
        <c:numFmt formatCode="General" sourceLinked="1"/>
        <c:majorTickMark val="none"/>
        <c:minorTickMark val="none"/>
        <c:tickLblPos val="nextTo"/>
        <c:txPr>
          <a:bodyPr/>
          <a:lstStyle/>
          <a:p>
            <a:pPr>
              <a:defRPr sz="1100"/>
            </a:pPr>
            <a:endParaRPr lang="es-CO"/>
          </a:p>
        </c:txPr>
        <c:crossAx val="241372128"/>
        <c:crosses val="autoZero"/>
        <c:auto val="1"/>
        <c:lblAlgn val="ctr"/>
        <c:lblOffset val="100"/>
        <c:noMultiLvlLbl val="0"/>
      </c:catAx>
      <c:valAx>
        <c:axId val="241372128"/>
        <c:scaling>
          <c:orientation val="minMax"/>
        </c:scaling>
        <c:delete val="0"/>
        <c:axPos val="l"/>
        <c:majorGridlines/>
        <c:numFmt formatCode="0%" sourceLinked="1"/>
        <c:majorTickMark val="none"/>
        <c:minorTickMark val="none"/>
        <c:tickLblPos val="nextTo"/>
        <c:txPr>
          <a:bodyPr/>
          <a:lstStyle/>
          <a:p>
            <a:pPr>
              <a:defRPr sz="1050"/>
            </a:pPr>
            <a:endParaRPr lang="es-CO"/>
          </a:p>
        </c:txPr>
        <c:crossAx val="241370168"/>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72495" y="176894"/>
          <a:ext cx="10024722" cy="1695450"/>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200-000002000000}"/>
            </a:ext>
          </a:extLst>
        </xdr:cNvPr>
        <xdr:cNvGrpSpPr>
          <a:grpSpLocks/>
        </xdr:cNvGrpSpPr>
      </xdr:nvGrpSpPr>
      <xdr:grpSpPr bwMode="auto">
        <a:xfrm>
          <a:off x="361950" y="381000"/>
          <a:ext cx="13820775" cy="1304925"/>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ELSY%20LARA/Desktop/SECRETARIA%20DE%20TURISMO%202018/ESTRATEGIA%20ANTITRAMITES/INDICADORES/INDICADOR%20SEMINARIO%20DE%20INFORMACION%20TURISTIC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cha"/>
      <sheetName val="Ficha-"/>
      <sheetName val="Seguimiento"/>
      <sheetName val="Seguimiento T y S"/>
      <sheetName val="Enero"/>
      <sheetName val="Febrero"/>
      <sheetName val="Marzo"/>
      <sheetName val="Abril"/>
      <sheetName val="Mayo"/>
      <sheetName val="Junio"/>
      <sheetName val="Julio"/>
      <sheetName val="Agosto"/>
      <sheetName val="Septiembre"/>
    </sheetNames>
    <sheetDataSet>
      <sheetData sheetId="0" refreshError="1"/>
      <sheetData sheetId="1">
        <row r="21">
          <cell r="C21" t="str">
            <v>4.3. Componente:  Zonas de vocación económica  y marketing de ciudad</v>
          </cell>
        </row>
        <row r="22">
          <cell r="C22" t="str">
            <v>4.3.1. Programa:  Potencial turístico rural y urbano</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M58"/>
  <sheetViews>
    <sheetView showGridLines="0" topLeftCell="A13" zoomScaleNormal="100" workbookViewId="0">
      <selection activeCell="K16" sqref="K16:L18"/>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110"/>
      <c r="C2" s="111"/>
      <c r="D2" s="111"/>
      <c r="E2" s="111"/>
      <c r="F2" s="111"/>
      <c r="G2" s="111"/>
      <c r="H2" s="111"/>
      <c r="I2" s="111"/>
      <c r="J2" s="111"/>
      <c r="K2" s="111"/>
      <c r="L2" s="111"/>
      <c r="M2" s="112"/>
    </row>
    <row r="3" spans="2:13" x14ac:dyDescent="0.25">
      <c r="B3" s="113"/>
      <c r="C3" s="114"/>
      <c r="D3" s="114"/>
      <c r="E3" s="114"/>
      <c r="F3" s="114"/>
      <c r="G3" s="114"/>
      <c r="H3" s="114"/>
      <c r="I3" s="114"/>
      <c r="J3" s="114"/>
      <c r="K3" s="114"/>
      <c r="L3" s="114"/>
      <c r="M3" s="115"/>
    </row>
    <row r="4" spans="2:13" x14ac:dyDescent="0.25">
      <c r="B4" s="113"/>
      <c r="C4" s="114"/>
      <c r="D4" s="114"/>
      <c r="E4" s="114"/>
      <c r="F4" s="114"/>
      <c r="G4" s="114"/>
      <c r="H4" s="114"/>
      <c r="I4" s="114"/>
      <c r="J4" s="114"/>
      <c r="K4" s="114"/>
      <c r="L4" s="114"/>
      <c r="M4" s="115"/>
    </row>
    <row r="5" spans="2:13" x14ac:dyDescent="0.25">
      <c r="B5" s="113"/>
      <c r="C5" s="114"/>
      <c r="D5" s="114"/>
      <c r="E5" s="114"/>
      <c r="F5" s="114"/>
      <c r="G5" s="114"/>
      <c r="H5" s="114"/>
      <c r="I5" s="114"/>
      <c r="J5" s="114"/>
      <c r="K5" s="114"/>
      <c r="L5" s="114"/>
      <c r="M5" s="115"/>
    </row>
    <row r="6" spans="2:13" x14ac:dyDescent="0.25">
      <c r="B6" s="113"/>
      <c r="C6" s="114"/>
      <c r="D6" s="114"/>
      <c r="E6" s="114"/>
      <c r="F6" s="114"/>
      <c r="G6" s="114"/>
      <c r="H6" s="114"/>
      <c r="I6" s="114"/>
      <c r="J6" s="114"/>
      <c r="K6" s="114"/>
      <c r="L6" s="114"/>
      <c r="M6" s="115"/>
    </row>
    <row r="7" spans="2:13" x14ac:dyDescent="0.25">
      <c r="B7" s="113"/>
      <c r="C7" s="114"/>
      <c r="D7" s="114"/>
      <c r="E7" s="114"/>
      <c r="F7" s="114"/>
      <c r="G7" s="114"/>
      <c r="H7" s="114"/>
      <c r="I7" s="114"/>
      <c r="J7" s="114"/>
      <c r="K7" s="114"/>
      <c r="L7" s="114"/>
      <c r="M7" s="115"/>
    </row>
    <row r="8" spans="2:13" x14ac:dyDescent="0.25">
      <c r="B8" s="113"/>
      <c r="C8" s="114"/>
      <c r="D8" s="114"/>
      <c r="E8" s="114"/>
      <c r="F8" s="114"/>
      <c r="G8" s="114"/>
      <c r="H8" s="114"/>
      <c r="I8" s="114"/>
      <c r="J8" s="114"/>
      <c r="K8" s="114"/>
      <c r="L8" s="114"/>
      <c r="M8" s="115"/>
    </row>
    <row r="9" spans="2:13" x14ac:dyDescent="0.25">
      <c r="B9" s="113"/>
      <c r="C9" s="114"/>
      <c r="D9" s="114"/>
      <c r="E9" s="114"/>
      <c r="F9" s="114"/>
      <c r="G9" s="114"/>
      <c r="H9" s="114"/>
      <c r="I9" s="114"/>
      <c r="J9" s="114"/>
      <c r="K9" s="114"/>
      <c r="L9" s="114"/>
      <c r="M9" s="115"/>
    </row>
    <row r="10" spans="2:13" ht="15.75" thickBot="1" x14ac:dyDescent="0.3">
      <c r="B10" s="116"/>
      <c r="C10" s="117"/>
      <c r="D10" s="117"/>
      <c r="E10" s="117"/>
      <c r="F10" s="117"/>
      <c r="G10" s="117"/>
      <c r="H10" s="117"/>
      <c r="I10" s="117"/>
      <c r="J10" s="117"/>
      <c r="K10" s="117"/>
      <c r="L10" s="117"/>
      <c r="M10" s="118"/>
    </row>
    <row r="11" spans="2:13" ht="12.75" customHeight="1" x14ac:dyDescent="0.25">
      <c r="B11" s="2"/>
      <c r="C11" s="3"/>
      <c r="D11" s="3"/>
      <c r="E11" s="3"/>
      <c r="F11" s="4"/>
      <c r="G11" s="3"/>
      <c r="H11" s="3"/>
      <c r="I11" s="3"/>
      <c r="J11" s="3"/>
      <c r="K11" s="3"/>
      <c r="L11" s="3"/>
      <c r="M11" s="5"/>
    </row>
    <row r="12" spans="2:13" ht="23.25" customHeight="1" x14ac:dyDescent="0.25">
      <c r="B12" s="119" t="s">
        <v>0</v>
      </c>
      <c r="C12" s="120"/>
      <c r="D12" s="120"/>
      <c r="E12" s="120"/>
      <c r="F12" s="120"/>
      <c r="G12" s="120"/>
      <c r="H12" s="120"/>
      <c r="I12" s="120"/>
      <c r="J12" s="120"/>
      <c r="K12" s="120"/>
      <c r="L12" s="120"/>
      <c r="M12" s="121"/>
    </row>
    <row r="13" spans="2:13" ht="15.75" customHeight="1" x14ac:dyDescent="0.25">
      <c r="B13" s="6"/>
      <c r="C13" s="7"/>
      <c r="D13" s="8"/>
      <c r="E13" s="8"/>
      <c r="F13" s="7"/>
      <c r="G13" s="7"/>
      <c r="H13" s="7"/>
      <c r="I13" s="8"/>
      <c r="J13" s="8"/>
      <c r="K13" s="7"/>
      <c r="L13" s="7"/>
      <c r="M13" s="9"/>
    </row>
    <row r="14" spans="2:13" ht="12.75" customHeight="1" x14ac:dyDescent="0.25">
      <c r="B14" s="122" t="s">
        <v>1</v>
      </c>
      <c r="C14" s="123"/>
      <c r="D14" s="10"/>
      <c r="E14" s="10"/>
      <c r="F14" s="124" t="s">
        <v>47</v>
      </c>
      <c r="G14" s="124"/>
      <c r="H14" s="124"/>
      <c r="I14" s="10"/>
      <c r="J14" s="10"/>
      <c r="K14" s="124" t="s">
        <v>2</v>
      </c>
      <c r="L14" s="124"/>
      <c r="M14" s="11"/>
    </row>
    <row r="15" spans="2:13" ht="12.75" customHeight="1" x14ac:dyDescent="0.25">
      <c r="B15" s="122"/>
      <c r="C15" s="123"/>
      <c r="D15" s="10"/>
      <c r="E15" s="10"/>
      <c r="F15" s="124"/>
      <c r="G15" s="124"/>
      <c r="H15" s="124"/>
      <c r="I15" s="10"/>
      <c r="J15" s="10"/>
      <c r="K15" s="124"/>
      <c r="L15" s="124"/>
      <c r="M15" s="11"/>
    </row>
    <row r="16" spans="2:13" ht="14.25" customHeight="1" x14ac:dyDescent="0.25">
      <c r="B16" s="12" t="s">
        <v>3</v>
      </c>
      <c r="C16" s="13"/>
      <c r="D16" s="14"/>
      <c r="E16" s="14"/>
      <c r="F16" s="28" t="s">
        <v>41</v>
      </c>
      <c r="I16" s="14"/>
      <c r="J16" s="10"/>
      <c r="K16" s="125" t="s">
        <v>74</v>
      </c>
      <c r="L16" s="126"/>
      <c r="M16" s="11"/>
    </row>
    <row r="17" spans="2:13" x14ac:dyDescent="0.25">
      <c r="B17" s="12" t="s">
        <v>4</v>
      </c>
      <c r="C17" s="13" t="s">
        <v>67</v>
      </c>
      <c r="D17" s="14"/>
      <c r="E17" s="14"/>
      <c r="F17" s="28" t="s">
        <v>42</v>
      </c>
      <c r="G17" s="83" t="s">
        <v>67</v>
      </c>
      <c r="H17" s="83"/>
      <c r="I17" s="14"/>
      <c r="J17" s="10"/>
      <c r="K17" s="127"/>
      <c r="L17" s="128"/>
      <c r="M17" s="11"/>
    </row>
    <row r="18" spans="2:13" x14ac:dyDescent="0.25">
      <c r="B18" s="12" t="s">
        <v>5</v>
      </c>
      <c r="C18" s="13"/>
      <c r="D18" s="14"/>
      <c r="E18" s="14"/>
      <c r="F18" s="28" t="s">
        <v>43</v>
      </c>
      <c r="G18" s="83"/>
      <c r="H18" s="83"/>
      <c r="I18" s="14"/>
      <c r="J18" s="10"/>
      <c r="K18" s="129"/>
      <c r="L18" s="130"/>
      <c r="M18" s="11"/>
    </row>
    <row r="19" spans="2:13" x14ac:dyDescent="0.25">
      <c r="B19" s="12" t="s">
        <v>40</v>
      </c>
      <c r="C19" s="13"/>
      <c r="D19" s="14"/>
      <c r="E19" s="14"/>
      <c r="F19" s="28" t="s">
        <v>39</v>
      </c>
      <c r="G19" s="83"/>
      <c r="H19" s="83"/>
      <c r="I19" s="10"/>
      <c r="J19" s="16"/>
      <c r="K19" s="16"/>
      <c r="L19" s="16"/>
      <c r="M19" s="11"/>
    </row>
    <row r="20" spans="2:13" ht="10.5" customHeight="1" x14ac:dyDescent="0.25">
      <c r="B20" s="17"/>
      <c r="C20" s="18"/>
      <c r="D20" s="10"/>
      <c r="E20" s="10"/>
      <c r="F20" s="10"/>
      <c r="G20" s="10"/>
      <c r="H20" s="15"/>
      <c r="I20" s="10"/>
      <c r="J20" s="16"/>
      <c r="K20" s="16"/>
      <c r="L20" s="16"/>
      <c r="M20" s="11"/>
    </row>
    <row r="21" spans="2:13" ht="17.25" customHeight="1" x14ac:dyDescent="0.25">
      <c r="B21" s="131" t="s">
        <v>6</v>
      </c>
      <c r="C21" s="132"/>
      <c r="D21" s="132"/>
      <c r="E21" s="132"/>
      <c r="F21" s="132"/>
      <c r="G21" s="132"/>
      <c r="H21" s="132"/>
      <c r="I21" s="132"/>
      <c r="J21" s="132"/>
      <c r="K21" s="132"/>
      <c r="L21" s="132"/>
      <c r="M21" s="133"/>
    </row>
    <row r="22" spans="2:13" ht="14.25" customHeight="1" x14ac:dyDescent="0.25">
      <c r="B22" s="134"/>
      <c r="C22" s="135"/>
      <c r="D22" s="135"/>
      <c r="E22" s="135"/>
      <c r="F22" s="135"/>
      <c r="G22" s="135"/>
      <c r="H22" s="135"/>
      <c r="I22" s="135"/>
      <c r="J22" s="135"/>
      <c r="K22" s="135"/>
      <c r="L22" s="135"/>
      <c r="M22" s="136"/>
    </row>
    <row r="23" spans="2:13" ht="21" customHeight="1" x14ac:dyDescent="0.25">
      <c r="B23" s="84" t="s">
        <v>54</v>
      </c>
      <c r="C23" s="93" t="s">
        <v>7</v>
      </c>
      <c r="D23" s="94"/>
      <c r="E23" s="94"/>
      <c r="F23" s="95"/>
      <c r="G23" s="96" t="s">
        <v>71</v>
      </c>
      <c r="H23" s="97"/>
      <c r="I23" s="97"/>
      <c r="J23" s="97"/>
      <c r="K23" s="97"/>
      <c r="L23" s="97"/>
      <c r="M23" s="98"/>
    </row>
    <row r="24" spans="2:13" ht="20.100000000000001" customHeight="1" x14ac:dyDescent="0.25">
      <c r="B24" s="85"/>
      <c r="C24" s="93" t="s">
        <v>8</v>
      </c>
      <c r="D24" s="94"/>
      <c r="E24" s="94"/>
      <c r="F24" s="95"/>
      <c r="G24" s="96" t="s">
        <v>68</v>
      </c>
      <c r="H24" s="97"/>
      <c r="I24" s="97"/>
      <c r="J24" s="97"/>
      <c r="K24" s="97"/>
      <c r="L24" s="97"/>
      <c r="M24" s="98"/>
    </row>
    <row r="25" spans="2:13" ht="20.100000000000001" customHeight="1" x14ac:dyDescent="0.25">
      <c r="B25" s="85"/>
      <c r="C25" s="93" t="s">
        <v>9</v>
      </c>
      <c r="D25" s="94"/>
      <c r="E25" s="94"/>
      <c r="F25" s="95"/>
      <c r="G25" s="96" t="str">
        <f>'[1]Ficha-'!C21</f>
        <v>4.3. Componente:  Zonas de vocación económica  y marketing de ciudad</v>
      </c>
      <c r="H25" s="97"/>
      <c r="I25" s="97"/>
      <c r="J25" s="97"/>
      <c r="K25" s="97"/>
      <c r="L25" s="97"/>
      <c r="M25" s="98"/>
    </row>
    <row r="26" spans="2:13" ht="20.100000000000001" customHeight="1" x14ac:dyDescent="0.25">
      <c r="B26" s="85"/>
      <c r="C26" s="93" t="s">
        <v>10</v>
      </c>
      <c r="D26" s="94"/>
      <c r="E26" s="94"/>
      <c r="F26" s="95"/>
      <c r="G26" s="96" t="str">
        <f>'[1]Ficha-'!$C$22</f>
        <v>4.3.1. Programa:  Potencial turístico rural y urbano</v>
      </c>
      <c r="H26" s="97"/>
      <c r="I26" s="97"/>
      <c r="J26" s="97"/>
      <c r="K26" s="97"/>
      <c r="L26" s="97"/>
      <c r="M26" s="98"/>
    </row>
    <row r="27" spans="2:13" ht="23.25" customHeight="1" x14ac:dyDescent="0.25">
      <c r="B27" s="84" t="s">
        <v>55</v>
      </c>
      <c r="C27" s="93" t="s">
        <v>11</v>
      </c>
      <c r="D27" s="94"/>
      <c r="E27" s="94"/>
      <c r="F27" s="95"/>
      <c r="G27" s="96" t="s">
        <v>69</v>
      </c>
      <c r="H27" s="97"/>
      <c r="I27" s="97"/>
      <c r="J27" s="97"/>
      <c r="K27" s="97"/>
      <c r="L27" s="97"/>
      <c r="M27" s="98"/>
    </row>
    <row r="28" spans="2:13" ht="23.25" customHeight="1" x14ac:dyDescent="0.25">
      <c r="B28" s="85"/>
      <c r="C28" s="93" t="s">
        <v>12</v>
      </c>
      <c r="D28" s="94"/>
      <c r="E28" s="94"/>
      <c r="F28" s="95"/>
      <c r="G28" s="96" t="s">
        <v>70</v>
      </c>
      <c r="H28" s="97"/>
      <c r="I28" s="97"/>
      <c r="J28" s="97"/>
      <c r="K28" s="97"/>
      <c r="L28" s="97"/>
      <c r="M28" s="98"/>
    </row>
    <row r="29" spans="2:13" ht="23.25" customHeight="1" x14ac:dyDescent="0.25">
      <c r="B29" s="85"/>
      <c r="C29" s="93" t="s">
        <v>13</v>
      </c>
      <c r="D29" s="94"/>
      <c r="E29" s="94"/>
      <c r="F29" s="95"/>
      <c r="G29" s="96" t="s">
        <v>72</v>
      </c>
      <c r="H29" s="97"/>
      <c r="I29" s="97"/>
      <c r="J29" s="97"/>
      <c r="K29" s="97"/>
      <c r="L29" s="97"/>
      <c r="M29" s="98"/>
    </row>
    <row r="30" spans="2:13" ht="49.5" customHeight="1" x14ac:dyDescent="0.25">
      <c r="B30" s="86"/>
      <c r="C30" s="93" t="s">
        <v>14</v>
      </c>
      <c r="D30" s="94"/>
      <c r="E30" s="94"/>
      <c r="F30" s="95"/>
      <c r="G30" s="99" t="s">
        <v>75</v>
      </c>
      <c r="H30" s="97"/>
      <c r="I30" s="97"/>
      <c r="J30" s="97"/>
      <c r="K30" s="97"/>
      <c r="L30" s="97"/>
      <c r="M30" s="98"/>
    </row>
    <row r="31" spans="2:13" ht="25.5" customHeight="1" x14ac:dyDescent="0.25">
      <c r="B31" s="107" t="s">
        <v>56</v>
      </c>
      <c r="C31" s="109" t="s">
        <v>15</v>
      </c>
      <c r="D31" s="109"/>
      <c r="E31" s="109"/>
      <c r="F31" s="109"/>
      <c r="G31" s="91" t="s">
        <v>72</v>
      </c>
      <c r="H31" s="91"/>
      <c r="I31" s="91"/>
      <c r="J31" s="91"/>
      <c r="K31" s="91"/>
      <c r="L31" s="91"/>
      <c r="M31" s="92"/>
    </row>
    <row r="32" spans="2:13" ht="21" customHeight="1" x14ac:dyDescent="0.25">
      <c r="B32" s="108"/>
      <c r="C32" s="109" t="s">
        <v>16</v>
      </c>
      <c r="D32" s="109"/>
      <c r="E32" s="109"/>
      <c r="F32" s="109"/>
      <c r="G32" s="87" t="s">
        <v>72</v>
      </c>
      <c r="H32" s="87"/>
      <c r="I32" s="87"/>
      <c r="J32" s="87"/>
      <c r="K32" s="87"/>
      <c r="L32" s="87"/>
      <c r="M32" s="88"/>
    </row>
    <row r="33" spans="2:13" ht="45" customHeight="1" x14ac:dyDescent="0.25">
      <c r="B33" s="108"/>
      <c r="C33" s="89" t="s">
        <v>17</v>
      </c>
      <c r="D33" s="89"/>
      <c r="E33" s="89"/>
      <c r="F33" s="89"/>
      <c r="G33" s="90" t="s">
        <v>72</v>
      </c>
      <c r="H33" s="91"/>
      <c r="I33" s="91"/>
      <c r="J33" s="91"/>
      <c r="K33" s="91"/>
      <c r="L33" s="91"/>
      <c r="M33" s="92"/>
    </row>
    <row r="34" spans="2:13" ht="28.5" customHeight="1" x14ac:dyDescent="0.25">
      <c r="B34" s="19" t="s">
        <v>57</v>
      </c>
      <c r="C34" s="89" t="s">
        <v>7</v>
      </c>
      <c r="D34" s="89"/>
      <c r="E34" s="89"/>
      <c r="F34" s="89"/>
      <c r="G34" s="91" t="s">
        <v>72</v>
      </c>
      <c r="H34" s="91"/>
      <c r="I34" s="91"/>
      <c r="J34" s="91"/>
      <c r="K34" s="91"/>
      <c r="L34" s="91"/>
      <c r="M34" s="92"/>
    </row>
    <row r="35" spans="2:13" s="20" customFormat="1" ht="28.5" customHeight="1" x14ac:dyDescent="0.25">
      <c r="B35" s="100" t="s">
        <v>18</v>
      </c>
      <c r="C35" s="101"/>
      <c r="D35" s="101"/>
      <c r="E35" s="101"/>
      <c r="F35" s="101"/>
      <c r="G35" s="101"/>
      <c r="H35" s="101"/>
      <c r="I35" s="101"/>
      <c r="J35" s="101"/>
      <c r="K35" s="101"/>
      <c r="L35" s="101"/>
      <c r="M35" s="102"/>
    </row>
    <row r="36" spans="2:13" s="20" customFormat="1" ht="24.75" customHeight="1" x14ac:dyDescent="0.25">
      <c r="B36" s="21" t="s">
        <v>19</v>
      </c>
      <c r="C36" s="103" t="s">
        <v>20</v>
      </c>
      <c r="D36" s="103"/>
      <c r="E36" s="103"/>
      <c r="F36" s="103"/>
      <c r="G36" s="103"/>
      <c r="H36" s="103"/>
      <c r="I36" s="103"/>
      <c r="J36" s="103"/>
      <c r="K36" s="103"/>
      <c r="L36" s="103"/>
      <c r="M36" s="104"/>
    </row>
    <row r="37" spans="2:13" ht="29.25" customHeight="1" x14ac:dyDescent="0.25">
      <c r="B37" s="22" t="s">
        <v>65</v>
      </c>
      <c r="C37" s="105" t="s">
        <v>76</v>
      </c>
      <c r="D37" s="105"/>
      <c r="E37" s="105"/>
      <c r="F37" s="105"/>
      <c r="G37" s="105"/>
      <c r="H37" s="105"/>
      <c r="I37" s="105"/>
      <c r="J37" s="105"/>
      <c r="K37" s="105"/>
      <c r="L37" s="105"/>
      <c r="M37" s="106"/>
    </row>
    <row r="38" spans="2:13" ht="29.25" customHeight="1" x14ac:dyDescent="0.25">
      <c r="B38" s="23" t="s">
        <v>22</v>
      </c>
      <c r="C38" s="64" t="s">
        <v>72</v>
      </c>
      <c r="D38" s="65"/>
      <c r="E38" s="65"/>
      <c r="F38" s="65"/>
      <c r="G38" s="65"/>
      <c r="H38" s="65"/>
      <c r="I38" s="65"/>
      <c r="J38" s="65"/>
      <c r="K38" s="65"/>
      <c r="L38" s="65"/>
      <c r="M38" s="66"/>
    </row>
    <row r="39" spans="2:13" ht="87" customHeight="1" x14ac:dyDescent="0.25">
      <c r="B39" s="23" t="s">
        <v>64</v>
      </c>
      <c r="C39" s="64" t="s">
        <v>91</v>
      </c>
      <c r="D39" s="65"/>
      <c r="E39" s="65"/>
      <c r="F39" s="65"/>
      <c r="G39" s="65"/>
      <c r="H39" s="65"/>
      <c r="I39" s="65"/>
      <c r="J39" s="65"/>
      <c r="K39" s="65"/>
      <c r="L39" s="65"/>
      <c r="M39" s="66"/>
    </row>
    <row r="40" spans="2:13" ht="52.5" customHeight="1" x14ac:dyDescent="0.25">
      <c r="B40" s="24" t="s">
        <v>23</v>
      </c>
      <c r="C40" s="72" t="s">
        <v>77</v>
      </c>
      <c r="D40" s="72"/>
      <c r="E40" s="72"/>
      <c r="F40" s="72"/>
      <c r="G40" s="72"/>
      <c r="H40" s="72"/>
      <c r="I40" s="72"/>
      <c r="J40" s="72"/>
      <c r="K40" s="72"/>
      <c r="L40" s="72"/>
      <c r="M40" s="73"/>
    </row>
    <row r="41" spans="2:13" ht="96" customHeight="1" x14ac:dyDescent="0.25">
      <c r="B41" s="24" t="s">
        <v>24</v>
      </c>
      <c r="C41" s="61" t="s">
        <v>90</v>
      </c>
      <c r="D41" s="62"/>
      <c r="E41" s="62"/>
      <c r="F41" s="62"/>
      <c r="G41" s="62"/>
      <c r="H41" s="62"/>
      <c r="I41" s="62"/>
      <c r="J41" s="62"/>
      <c r="K41" s="62"/>
      <c r="L41" s="62"/>
      <c r="M41" s="74"/>
    </row>
    <row r="42" spans="2:13" ht="51" customHeight="1" x14ac:dyDescent="0.25">
      <c r="B42" s="24" t="s">
        <v>25</v>
      </c>
      <c r="C42" s="61" t="s">
        <v>73</v>
      </c>
      <c r="D42" s="62"/>
      <c r="E42" s="62"/>
      <c r="F42" s="62"/>
      <c r="G42" s="47"/>
      <c r="H42" s="47"/>
      <c r="I42" s="47"/>
      <c r="J42" s="47"/>
      <c r="K42" s="47"/>
      <c r="L42" s="47"/>
      <c r="M42" s="48"/>
    </row>
    <row r="43" spans="2:13" ht="26.25" customHeight="1" x14ac:dyDescent="0.25">
      <c r="B43" s="25" t="s">
        <v>26</v>
      </c>
      <c r="C43" s="72" t="s">
        <v>78</v>
      </c>
      <c r="D43" s="72"/>
      <c r="E43" s="72"/>
      <c r="F43" s="72"/>
      <c r="G43" s="72"/>
      <c r="H43" s="72"/>
      <c r="I43" s="72"/>
      <c r="J43" s="72"/>
      <c r="K43" s="72"/>
      <c r="L43" s="72"/>
      <c r="M43" s="73"/>
    </row>
    <row r="44" spans="2:13" ht="39.75" customHeight="1" x14ac:dyDescent="0.25">
      <c r="B44" s="25" t="s">
        <v>27</v>
      </c>
      <c r="C44" s="61" t="s">
        <v>88</v>
      </c>
      <c r="D44" s="62"/>
      <c r="E44" s="62"/>
      <c r="F44" s="62"/>
      <c r="G44" s="62"/>
      <c r="H44" s="62"/>
      <c r="I44" s="62"/>
      <c r="J44" s="62"/>
      <c r="K44" s="62"/>
      <c r="L44" s="62"/>
      <c r="M44" s="74"/>
    </row>
    <row r="45" spans="2:13" ht="23.25" customHeight="1" x14ac:dyDescent="0.25">
      <c r="B45" s="82" t="s">
        <v>28</v>
      </c>
      <c r="C45" s="61"/>
      <c r="D45" s="62"/>
      <c r="E45" s="62"/>
      <c r="F45" s="62"/>
      <c r="G45" s="62"/>
      <c r="H45" s="62"/>
      <c r="I45" s="62"/>
      <c r="J45" s="62"/>
      <c r="K45" s="62"/>
      <c r="L45" s="62"/>
      <c r="M45" s="74"/>
    </row>
    <row r="46" spans="2:13" ht="36.75" customHeight="1" x14ac:dyDescent="0.25">
      <c r="B46" s="82"/>
      <c r="C46" s="61" t="s">
        <v>79</v>
      </c>
      <c r="D46" s="62"/>
      <c r="E46" s="62"/>
      <c r="F46" s="62"/>
      <c r="G46" s="62"/>
      <c r="H46" s="62"/>
      <c r="I46" s="62"/>
      <c r="J46" s="62"/>
      <c r="K46" s="62"/>
      <c r="L46" s="62"/>
      <c r="M46" s="74"/>
    </row>
    <row r="47" spans="2:13" ht="25.5" customHeight="1" x14ac:dyDescent="0.25">
      <c r="B47" s="82"/>
      <c r="C47" s="61" t="s">
        <v>80</v>
      </c>
      <c r="D47" s="62"/>
      <c r="E47" s="62"/>
      <c r="F47" s="62"/>
      <c r="G47" s="62"/>
      <c r="H47" s="62"/>
      <c r="I47" s="62"/>
      <c r="J47" s="62"/>
      <c r="K47" s="62"/>
      <c r="L47" s="62"/>
      <c r="M47" s="74"/>
    </row>
    <row r="48" spans="2:13" ht="26.25" customHeight="1" x14ac:dyDescent="0.25">
      <c r="B48" s="25" t="s">
        <v>29</v>
      </c>
      <c r="C48" s="64" t="s">
        <v>72</v>
      </c>
      <c r="D48" s="65"/>
      <c r="E48" s="65"/>
      <c r="F48" s="65"/>
      <c r="G48" s="65"/>
      <c r="H48" s="65"/>
      <c r="I48" s="65"/>
      <c r="J48" s="65"/>
      <c r="K48" s="65"/>
      <c r="L48" s="65"/>
      <c r="M48" s="66"/>
    </row>
    <row r="49" spans="2:13" ht="33" customHeight="1" x14ac:dyDescent="0.25">
      <c r="B49" s="25" t="s">
        <v>30</v>
      </c>
      <c r="C49" s="64" t="s">
        <v>72</v>
      </c>
      <c r="D49" s="65"/>
      <c r="E49" s="65"/>
      <c r="F49" s="65"/>
      <c r="G49" s="65"/>
      <c r="H49" s="65"/>
      <c r="I49" s="65"/>
      <c r="J49" s="65"/>
      <c r="K49" s="65"/>
      <c r="L49" s="65"/>
      <c r="M49" s="66"/>
    </row>
    <row r="50" spans="2:13" ht="33" customHeight="1" x14ac:dyDescent="0.25">
      <c r="B50" s="25" t="s">
        <v>31</v>
      </c>
      <c r="C50" s="64" t="s">
        <v>72</v>
      </c>
      <c r="D50" s="65"/>
      <c r="E50" s="65"/>
      <c r="F50" s="65"/>
      <c r="G50" s="65"/>
      <c r="H50" s="65"/>
      <c r="I50" s="65"/>
      <c r="J50" s="65"/>
      <c r="K50" s="65"/>
      <c r="L50" s="65"/>
      <c r="M50" s="66"/>
    </row>
    <row r="51" spans="2:13" ht="45.75" customHeight="1" x14ac:dyDescent="0.25">
      <c r="B51" s="25" t="s">
        <v>32</v>
      </c>
      <c r="C51" s="67" t="s">
        <v>72</v>
      </c>
      <c r="D51" s="67"/>
      <c r="E51" s="67"/>
      <c r="F51" s="67"/>
      <c r="G51" s="67"/>
      <c r="H51" s="67"/>
      <c r="I51" s="67"/>
      <c r="J51" s="67"/>
      <c r="K51" s="67"/>
      <c r="L51" s="67"/>
      <c r="M51" s="68"/>
    </row>
    <row r="52" spans="2:13" ht="42.75" customHeight="1" x14ac:dyDescent="0.25">
      <c r="B52" s="25" t="s">
        <v>53</v>
      </c>
      <c r="C52" s="69" t="s">
        <v>81</v>
      </c>
      <c r="D52" s="70"/>
      <c r="E52" s="70"/>
      <c r="F52" s="70"/>
      <c r="G52" s="70"/>
      <c r="H52" s="70"/>
      <c r="I52" s="70"/>
      <c r="J52" s="70"/>
      <c r="K52" s="70"/>
      <c r="L52" s="70"/>
      <c r="M52" s="71"/>
    </row>
    <row r="53" spans="2:13" ht="24" customHeight="1" x14ac:dyDescent="0.25">
      <c r="B53" s="25" t="s">
        <v>33</v>
      </c>
      <c r="C53" s="72" t="s">
        <v>82</v>
      </c>
      <c r="D53" s="72"/>
      <c r="E53" s="72"/>
      <c r="F53" s="72"/>
      <c r="G53" s="72"/>
      <c r="H53" s="72"/>
      <c r="I53" s="72"/>
      <c r="J53" s="72"/>
      <c r="K53" s="72"/>
      <c r="L53" s="72"/>
      <c r="M53" s="73"/>
    </row>
    <row r="54" spans="2:13" ht="27" customHeight="1" x14ac:dyDescent="0.25">
      <c r="B54" s="25" t="s">
        <v>34</v>
      </c>
      <c r="C54" s="72" t="s">
        <v>83</v>
      </c>
      <c r="D54" s="72"/>
      <c r="E54" s="72"/>
      <c r="F54" s="72"/>
      <c r="G54" s="72"/>
      <c r="H54" s="72"/>
      <c r="I54" s="72"/>
      <c r="J54" s="72"/>
      <c r="K54" s="72"/>
      <c r="L54" s="72"/>
      <c r="M54" s="73"/>
    </row>
    <row r="55" spans="2:13" ht="27" customHeight="1" x14ac:dyDescent="0.25">
      <c r="B55" s="26" t="s">
        <v>35</v>
      </c>
      <c r="C55" s="61"/>
      <c r="D55" s="62"/>
      <c r="E55" s="62"/>
      <c r="F55" s="62"/>
      <c r="G55" s="62"/>
      <c r="H55" s="62"/>
      <c r="I55" s="62"/>
      <c r="J55" s="62"/>
      <c r="K55" s="62"/>
      <c r="L55" s="62"/>
      <c r="M55" s="74"/>
    </row>
    <row r="56" spans="2:13" ht="48" customHeight="1" thickBot="1" x14ac:dyDescent="0.3">
      <c r="B56" s="27" t="s">
        <v>36</v>
      </c>
      <c r="C56" s="75" t="s">
        <v>89</v>
      </c>
      <c r="D56" s="76"/>
      <c r="E56" s="76"/>
      <c r="F56" s="76"/>
      <c r="G56" s="77"/>
      <c r="H56" s="78" t="s">
        <v>37</v>
      </c>
      <c r="I56" s="78"/>
      <c r="J56" s="78"/>
      <c r="K56" s="79"/>
      <c r="L56" s="80"/>
      <c r="M56" s="81"/>
    </row>
    <row r="57" spans="2:13" ht="9" customHeight="1" x14ac:dyDescent="0.25"/>
    <row r="58" spans="2:13" ht="15.75" x14ac:dyDescent="0.25">
      <c r="B58" s="63" t="s">
        <v>38</v>
      </c>
      <c r="C58" s="63"/>
      <c r="D58" s="63"/>
      <c r="E58" s="63"/>
      <c r="F58" s="63"/>
      <c r="G58" s="63"/>
      <c r="H58" s="63"/>
      <c r="I58" s="63"/>
      <c r="J58" s="63"/>
      <c r="K58" s="63"/>
      <c r="L58" s="63"/>
      <c r="M58" s="63"/>
    </row>
  </sheetData>
  <mergeCells count="63">
    <mergeCell ref="C39:M39"/>
    <mergeCell ref="G17:H17"/>
    <mergeCell ref="K16:L18"/>
    <mergeCell ref="G18:H18"/>
    <mergeCell ref="B21:M22"/>
    <mergeCell ref="B23:B26"/>
    <mergeCell ref="C23:F23"/>
    <mergeCell ref="G23:M23"/>
    <mergeCell ref="C24:F24"/>
    <mergeCell ref="G24:M24"/>
    <mergeCell ref="C25:F25"/>
    <mergeCell ref="G25:M25"/>
    <mergeCell ref="C26:F26"/>
    <mergeCell ref="G26:M26"/>
    <mergeCell ref="C27:F27"/>
    <mergeCell ref="G27:M27"/>
    <mergeCell ref="B2:M10"/>
    <mergeCell ref="B12:M12"/>
    <mergeCell ref="B14:C15"/>
    <mergeCell ref="F14:H15"/>
    <mergeCell ref="K14:L15"/>
    <mergeCell ref="C37:M37"/>
    <mergeCell ref="B31:B33"/>
    <mergeCell ref="C31:F31"/>
    <mergeCell ref="G31:M31"/>
    <mergeCell ref="C32:F32"/>
    <mergeCell ref="C30:F30"/>
    <mergeCell ref="C34:F34"/>
    <mergeCell ref="G34:M34"/>
    <mergeCell ref="B35:M35"/>
    <mergeCell ref="C36:M36"/>
    <mergeCell ref="C47:M47"/>
    <mergeCell ref="G19:H19"/>
    <mergeCell ref="B27:B30"/>
    <mergeCell ref="C40:M40"/>
    <mergeCell ref="C41:M41"/>
    <mergeCell ref="G32:M32"/>
    <mergeCell ref="C33:F33"/>
    <mergeCell ref="G33:M33"/>
    <mergeCell ref="C43:M43"/>
    <mergeCell ref="C44:M44"/>
    <mergeCell ref="C28:F28"/>
    <mergeCell ref="G28:M28"/>
    <mergeCell ref="C29:F29"/>
    <mergeCell ref="G29:M29"/>
    <mergeCell ref="C38:M38"/>
    <mergeCell ref="G30:M30"/>
    <mergeCell ref="C42:F42"/>
    <mergeCell ref="B58:M58"/>
    <mergeCell ref="C48:M48"/>
    <mergeCell ref="C49:M49"/>
    <mergeCell ref="C50:M50"/>
    <mergeCell ref="C51:M51"/>
    <mergeCell ref="C52:M52"/>
    <mergeCell ref="C53:M53"/>
    <mergeCell ref="C54:M54"/>
    <mergeCell ref="C55:M55"/>
    <mergeCell ref="C56:G56"/>
    <mergeCell ref="H56:J56"/>
    <mergeCell ref="K56:M56"/>
    <mergeCell ref="B45:B47"/>
    <mergeCell ref="C45:M45"/>
    <mergeCell ref="C46:M46"/>
  </mergeCells>
  <pageMargins left="0.55118110236220474" right="0.39370078740157483" top="0.39370078740157483" bottom="0.23622047244094491" header="0.31496062992125984" footer="0.19685039370078741"/>
  <pageSetup scale="51"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O52"/>
  <sheetViews>
    <sheetView showGridLines="0" tabSelected="1" topLeftCell="A15" zoomScaleNormal="100" workbookViewId="0">
      <selection activeCell="F16" sqref="F16"/>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26.42578125" customWidth="1"/>
    <col min="6" max="6" width="30" customWidth="1"/>
    <col min="7" max="7" width="13.7109375" customWidth="1"/>
    <col min="8" max="8" width="9.42578125" customWidth="1"/>
    <col min="9" max="9" width="12.42578125" customWidth="1"/>
    <col min="10" max="10" width="35.5703125" customWidth="1"/>
    <col min="11" max="11" width="30.14062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142" t="s">
        <v>59</v>
      </c>
      <c r="N6" s="142"/>
      <c r="O6" s="142"/>
    </row>
    <row r="7" spans="2:15" x14ac:dyDescent="0.25">
      <c r="B7" s="10"/>
      <c r="C7" s="10"/>
      <c r="D7" s="10"/>
      <c r="E7" s="29"/>
      <c r="F7" s="29"/>
      <c r="G7" s="29"/>
      <c r="H7" s="29"/>
      <c r="I7" s="29"/>
      <c r="J7" s="29"/>
      <c r="K7" s="1"/>
      <c r="M7" s="40" t="s">
        <v>50</v>
      </c>
      <c r="N7" s="49" t="s">
        <v>61</v>
      </c>
      <c r="O7" s="50">
        <v>0.9</v>
      </c>
    </row>
    <row r="8" spans="2:15" x14ac:dyDescent="0.25">
      <c r="B8" s="29"/>
      <c r="C8" s="29"/>
      <c r="D8" s="29"/>
      <c r="E8" s="29"/>
      <c r="F8" s="29"/>
      <c r="G8" s="29"/>
      <c r="H8" s="29"/>
      <c r="I8" s="29"/>
      <c r="J8" s="29"/>
      <c r="K8" s="1"/>
      <c r="M8" s="39" t="s">
        <v>51</v>
      </c>
      <c r="N8" s="49" t="s">
        <v>62</v>
      </c>
      <c r="O8" s="20" t="s">
        <v>60</v>
      </c>
    </row>
    <row r="9" spans="2:15" ht="18.75" customHeight="1" x14ac:dyDescent="0.25">
      <c r="B9" s="29"/>
      <c r="C9" s="29"/>
      <c r="D9" s="29"/>
      <c r="E9" s="29"/>
      <c r="F9" s="29"/>
      <c r="G9" s="29"/>
      <c r="H9" s="29"/>
      <c r="I9" s="29"/>
      <c r="J9" s="29"/>
      <c r="K9" s="1"/>
      <c r="L9" s="30"/>
      <c r="M9" s="41" t="s">
        <v>58</v>
      </c>
      <c r="N9" s="49" t="s">
        <v>63</v>
      </c>
      <c r="O9" s="50">
        <v>0.7</v>
      </c>
    </row>
    <row r="10" spans="2:15" ht="35.25" customHeight="1" x14ac:dyDescent="0.25">
      <c r="B10" s="138" t="s">
        <v>21</v>
      </c>
      <c r="C10" s="138"/>
      <c r="D10" s="138"/>
      <c r="E10" s="139" t="str">
        <f>'Ficha Técnica Formulación- inf '!C37</f>
        <v>Porcentaje de ejecución presupuestal de los proyectos de inversión de la Secretaría de Turísmo</v>
      </c>
      <c r="F10" s="140"/>
      <c r="G10" s="140"/>
      <c r="H10" s="140"/>
      <c r="I10" s="140"/>
      <c r="J10" s="140"/>
      <c r="K10" s="141"/>
      <c r="L10" s="31"/>
    </row>
    <row r="11" spans="2:15" ht="10.5" customHeight="1" x14ac:dyDescent="0.25">
      <c r="L11" s="30"/>
    </row>
    <row r="12" spans="2:15" ht="75.75" customHeight="1" x14ac:dyDescent="0.25">
      <c r="B12" s="44" t="s">
        <v>44</v>
      </c>
      <c r="C12" s="44" t="s">
        <v>66</v>
      </c>
      <c r="D12" s="44" t="s">
        <v>48</v>
      </c>
      <c r="E12" s="57" t="str">
        <f>'Ficha Técnica Formulación- inf '!C46</f>
        <v xml:space="preserve">V1= Rubro presupuestal asignado para la ejecución de los proyectos de inversión suscritos al banco de proyectos de la Secretaría de Turísmo.         </v>
      </c>
      <c r="F12" s="45" t="str">
        <f>'Ficha Técnica Formulación- inf '!C47</f>
        <v>V2= Rubro presupuestal que fue ejecutado durante  el trimestre de la vigencia.</v>
      </c>
      <c r="G12" s="45" t="s">
        <v>49</v>
      </c>
      <c r="H12" s="137" t="s">
        <v>46</v>
      </c>
      <c r="I12" s="137"/>
      <c r="J12" s="45" t="s">
        <v>45</v>
      </c>
      <c r="K12" s="45" t="s">
        <v>52</v>
      </c>
      <c r="L12" s="30"/>
    </row>
    <row r="13" spans="2:15" ht="102" x14ac:dyDescent="0.25">
      <c r="B13" s="143">
        <v>2019</v>
      </c>
      <c r="C13" s="55" t="s">
        <v>84</v>
      </c>
      <c r="D13" s="52">
        <v>0.15</v>
      </c>
      <c r="E13" s="43">
        <f>E17*D13</f>
        <v>707673917.39999998</v>
      </c>
      <c r="F13" s="43">
        <v>721276664</v>
      </c>
      <c r="G13" s="54">
        <f>F13/E13</f>
        <v>1.0192217718719614</v>
      </c>
      <c r="H13" s="38">
        <f>IF(G13="","",G13/D13)</f>
        <v>6.7948118124797432</v>
      </c>
      <c r="I13" s="42"/>
      <c r="J13" s="46" t="s">
        <v>92</v>
      </c>
      <c r="K13" s="53" t="s">
        <v>93</v>
      </c>
      <c r="L13" s="30"/>
    </row>
    <row r="14" spans="2:15" ht="127.5" x14ac:dyDescent="0.25">
      <c r="B14" s="144"/>
      <c r="C14" s="56" t="s">
        <v>85</v>
      </c>
      <c r="D14" s="35">
        <v>0.3</v>
      </c>
      <c r="E14" s="36">
        <f>E17*D14</f>
        <v>1415347834.8</v>
      </c>
      <c r="F14" s="36">
        <v>2280713969</v>
      </c>
      <c r="G14" s="54">
        <f t="shared" ref="G14:G16" si="0">F14/E14</f>
        <v>1.6114158745452727</v>
      </c>
      <c r="H14" s="38">
        <f t="shared" ref="H14:H16" si="1">IF(G14="","",G14/D14)</f>
        <v>5.3713862484842423</v>
      </c>
      <c r="I14" s="42"/>
      <c r="J14" s="46" t="s">
        <v>94</v>
      </c>
      <c r="K14" s="53" t="s">
        <v>93</v>
      </c>
      <c r="L14" s="30"/>
    </row>
    <row r="15" spans="2:15" ht="180" x14ac:dyDescent="0.25">
      <c r="B15" s="144"/>
      <c r="C15" s="37" t="s">
        <v>86</v>
      </c>
      <c r="D15" s="35">
        <v>0.5</v>
      </c>
      <c r="E15" s="36">
        <f>E17*D15</f>
        <v>2358913058</v>
      </c>
      <c r="F15" s="36">
        <v>1544589300</v>
      </c>
      <c r="G15" s="54">
        <f t="shared" si="0"/>
        <v>0.65478856660769735</v>
      </c>
      <c r="H15" s="38">
        <f>IF(G15="","",G15/D15)</f>
        <v>1.3095771332153947</v>
      </c>
      <c r="I15" s="42" t="str">
        <f>IF(H15&lt;$O$9,"Critico",IF(H15&lt;$O$7,"Medio",IF(H15="","","Satisfactorio")))</f>
        <v>Satisfactorio</v>
      </c>
      <c r="J15" s="46" t="s">
        <v>95</v>
      </c>
      <c r="K15" s="53" t="s">
        <v>96</v>
      </c>
      <c r="L15" s="30"/>
    </row>
    <row r="16" spans="2:15" ht="195" x14ac:dyDescent="0.25">
      <c r="B16" s="145"/>
      <c r="C16" s="37" t="s">
        <v>87</v>
      </c>
      <c r="D16" s="35">
        <v>0.05</v>
      </c>
      <c r="E16" s="36">
        <f>E17*D16</f>
        <v>235891305.80000001</v>
      </c>
      <c r="F16" s="36">
        <v>49843500</v>
      </c>
      <c r="G16" s="54">
        <f t="shared" si="0"/>
        <v>0.21129858869092749</v>
      </c>
      <c r="H16" s="38">
        <f t="shared" si="1"/>
        <v>4.2259717738185492</v>
      </c>
      <c r="I16" s="42" t="str">
        <f t="shared" ref="I16:I24" si="2">IF(H16&lt;$O$9,"Critico",IF(H16&lt;$O$7,"Medio",IF(H16="","","Satisfactorio")))</f>
        <v>Satisfactorio</v>
      </c>
      <c r="J16" s="46" t="s">
        <v>97</v>
      </c>
      <c r="K16" s="53" t="s">
        <v>98</v>
      </c>
      <c r="L16" s="30"/>
    </row>
    <row r="17" spans="2:12" x14ac:dyDescent="0.25">
      <c r="B17" s="37"/>
      <c r="C17" s="37"/>
      <c r="D17" s="35"/>
      <c r="E17" s="36">
        <v>4717826116</v>
      </c>
      <c r="F17" s="36">
        <f>SUM(F13:F16)</f>
        <v>4596423433</v>
      </c>
      <c r="G17" s="35"/>
      <c r="H17" s="38" t="str">
        <f t="shared" ref="H17:H24" si="3">IF(G17="","",G17/D17)</f>
        <v/>
      </c>
      <c r="I17" s="42" t="str">
        <f t="shared" si="2"/>
        <v/>
      </c>
      <c r="J17" s="37"/>
      <c r="K17" s="59"/>
      <c r="L17" s="30"/>
    </row>
    <row r="18" spans="2:12" x14ac:dyDescent="0.25">
      <c r="B18" s="37"/>
      <c r="C18" s="37"/>
      <c r="D18" s="35"/>
      <c r="E18" s="36"/>
      <c r="F18" s="60">
        <f>F17/E17</f>
        <v>0.97426724088277106</v>
      </c>
      <c r="G18" s="35" t="str">
        <f t="shared" ref="G18:G24" si="4">IF(E18="","",E142/F18)</f>
        <v/>
      </c>
      <c r="H18" s="38" t="str">
        <f t="shared" si="3"/>
        <v/>
      </c>
      <c r="I18" s="42" t="str">
        <f t="shared" si="2"/>
        <v/>
      </c>
      <c r="J18" s="37"/>
      <c r="K18" s="37"/>
      <c r="L18" s="30"/>
    </row>
    <row r="19" spans="2:12" x14ac:dyDescent="0.25">
      <c r="B19" s="37"/>
      <c r="C19" s="37"/>
      <c r="D19" s="35"/>
      <c r="E19" s="36"/>
      <c r="F19" s="36"/>
      <c r="G19" s="59"/>
      <c r="H19" s="38" t="str">
        <f t="shared" si="3"/>
        <v/>
      </c>
      <c r="I19" s="42" t="str">
        <f>IF(H19&lt;$O$9,"Critico",IF(H19&lt;$O$7,"Medio",IF(H19="","","Satisfactorio")))</f>
        <v/>
      </c>
      <c r="J19" s="37"/>
      <c r="K19" s="37"/>
      <c r="L19" s="30"/>
    </row>
    <row r="20" spans="2:12" x14ac:dyDescent="0.25">
      <c r="B20" s="37"/>
      <c r="C20" s="37"/>
      <c r="D20" s="35"/>
      <c r="E20" s="36"/>
      <c r="F20" s="36"/>
      <c r="G20" s="35" t="str">
        <f t="shared" si="4"/>
        <v/>
      </c>
      <c r="H20" s="38" t="str">
        <f t="shared" si="3"/>
        <v/>
      </c>
      <c r="I20" s="42" t="str">
        <f t="shared" si="2"/>
        <v/>
      </c>
      <c r="J20" s="37"/>
      <c r="K20" s="37"/>
      <c r="L20" s="30"/>
    </row>
    <row r="21" spans="2:12" x14ac:dyDescent="0.25">
      <c r="B21" s="37"/>
      <c r="C21" s="37"/>
      <c r="D21" s="35"/>
      <c r="E21" s="36"/>
      <c r="F21" s="36"/>
      <c r="G21" s="35" t="str">
        <f t="shared" si="4"/>
        <v/>
      </c>
      <c r="H21" s="38" t="str">
        <f t="shared" si="3"/>
        <v/>
      </c>
      <c r="I21" s="42" t="str">
        <f t="shared" si="2"/>
        <v/>
      </c>
      <c r="J21" s="37"/>
      <c r="K21" s="37"/>
      <c r="L21" s="30"/>
    </row>
    <row r="22" spans="2:12" x14ac:dyDescent="0.25">
      <c r="B22" s="37"/>
      <c r="C22" s="37"/>
      <c r="D22" s="35"/>
      <c r="E22" s="36"/>
      <c r="F22" s="36"/>
      <c r="G22" s="35" t="str">
        <f t="shared" si="4"/>
        <v/>
      </c>
      <c r="H22" s="38" t="str">
        <f t="shared" si="3"/>
        <v/>
      </c>
      <c r="I22" s="42" t="str">
        <f t="shared" si="2"/>
        <v/>
      </c>
      <c r="J22" s="37"/>
      <c r="K22" s="58"/>
      <c r="L22" s="30"/>
    </row>
    <row r="23" spans="2:12" x14ac:dyDescent="0.25">
      <c r="B23" s="37"/>
      <c r="C23" s="37"/>
      <c r="D23" s="35"/>
      <c r="E23" s="36"/>
      <c r="F23" s="36"/>
      <c r="G23" s="35" t="str">
        <f t="shared" si="4"/>
        <v/>
      </c>
      <c r="H23" s="38" t="str">
        <f t="shared" si="3"/>
        <v/>
      </c>
      <c r="I23" s="42" t="str">
        <f t="shared" si="2"/>
        <v/>
      </c>
      <c r="J23" s="37"/>
      <c r="K23" s="59"/>
      <c r="L23" s="30"/>
    </row>
    <row r="24" spans="2:12" x14ac:dyDescent="0.25">
      <c r="B24" s="37"/>
      <c r="C24" s="37"/>
      <c r="D24" s="35"/>
      <c r="E24" s="36"/>
      <c r="F24" s="36"/>
      <c r="G24" s="35" t="str">
        <f t="shared" si="4"/>
        <v/>
      </c>
      <c r="H24" s="38" t="str">
        <f t="shared" si="3"/>
        <v/>
      </c>
      <c r="I24" s="42" t="str">
        <f t="shared" si="2"/>
        <v/>
      </c>
      <c r="J24" s="37"/>
      <c r="K24" s="37"/>
      <c r="L24" s="30"/>
    </row>
    <row r="25" spans="2:12" x14ac:dyDescent="0.25">
      <c r="C25" s="32"/>
      <c r="D25" s="32"/>
      <c r="E25" s="32"/>
      <c r="F25" s="32"/>
      <c r="G25" s="32"/>
      <c r="H25" s="32"/>
      <c r="I25" s="32"/>
      <c r="J25" s="32"/>
      <c r="K25" s="32"/>
      <c r="L25" s="30"/>
    </row>
    <row r="26" spans="2:12"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x14ac:dyDescent="0.25">
      <c r="B34" s="32"/>
      <c r="C34" s="32"/>
      <c r="D34" s="32"/>
      <c r="E34" s="32"/>
      <c r="F34" s="32"/>
      <c r="G34" s="32"/>
      <c r="H34" s="32"/>
      <c r="I34" s="32"/>
      <c r="J34" s="32"/>
      <c r="K34" s="32"/>
      <c r="L34" s="30"/>
    </row>
    <row r="35" spans="2:12" x14ac:dyDescent="0.25">
      <c r="B35" s="32"/>
      <c r="C35" s="32"/>
      <c r="D35" s="32"/>
      <c r="E35" s="32"/>
      <c r="F35" s="32"/>
      <c r="G35" s="32"/>
      <c r="H35" s="32"/>
      <c r="I35" s="32"/>
      <c r="J35" s="32"/>
      <c r="K35" s="32"/>
      <c r="L35" s="30"/>
    </row>
    <row r="36" spans="2:12" x14ac:dyDescent="0.25">
      <c r="B36" s="32"/>
      <c r="C36" s="32"/>
      <c r="D36" s="32"/>
      <c r="E36" s="32"/>
      <c r="F36" s="32"/>
      <c r="G36" s="32"/>
      <c r="H36" s="32"/>
      <c r="I36" s="32"/>
      <c r="J36" s="32"/>
      <c r="K36" s="32"/>
      <c r="L36" s="30"/>
    </row>
    <row r="37" spans="2:12" ht="15" customHeight="1" x14ac:dyDescent="0.25">
      <c r="B37" s="32"/>
      <c r="C37" s="32"/>
      <c r="D37" s="32"/>
      <c r="E37" s="32"/>
      <c r="F37" s="32"/>
      <c r="G37" s="32"/>
      <c r="H37" s="32"/>
      <c r="I37" s="32"/>
      <c r="J37" s="32"/>
      <c r="K37" s="32"/>
      <c r="L37" s="30"/>
    </row>
    <row r="38" spans="2:12" x14ac:dyDescent="0.25">
      <c r="B38" s="32"/>
      <c r="C38" s="32"/>
      <c r="D38" s="32"/>
      <c r="E38" s="32"/>
      <c r="F38" s="32"/>
      <c r="G38" s="32"/>
      <c r="H38" s="32"/>
      <c r="I38" s="32"/>
      <c r="J38" s="32"/>
      <c r="K38" s="32"/>
      <c r="L38" s="30"/>
    </row>
    <row r="39" spans="2:12" x14ac:dyDescent="0.25">
      <c r="B39" s="32"/>
      <c r="C39" s="32"/>
      <c r="D39" s="32"/>
      <c r="E39" s="32"/>
      <c r="F39" s="32"/>
      <c r="G39" s="32"/>
      <c r="H39" s="32"/>
      <c r="I39" s="32"/>
      <c r="J39" s="32"/>
      <c r="K39" s="32"/>
      <c r="L39" s="30"/>
    </row>
    <row r="40" spans="2:12" x14ac:dyDescent="0.25">
      <c r="B40" s="32"/>
      <c r="C40" s="32"/>
      <c r="D40" s="32"/>
      <c r="E40" s="32"/>
      <c r="F40" s="32"/>
      <c r="G40" s="32"/>
      <c r="H40" s="32"/>
      <c r="I40" s="32"/>
      <c r="J40" s="32"/>
      <c r="K40" s="32"/>
      <c r="L40" s="30"/>
    </row>
    <row r="41" spans="2:12" x14ac:dyDescent="0.25">
      <c r="B41" s="32"/>
      <c r="C41" s="32"/>
      <c r="D41" s="32"/>
      <c r="E41" s="32"/>
      <c r="F41" s="32"/>
      <c r="G41" s="32"/>
      <c r="H41" s="32"/>
      <c r="I41" s="32"/>
      <c r="J41" s="32"/>
      <c r="K41" s="32"/>
      <c r="L41" s="30"/>
    </row>
    <row r="42" spans="2:12" ht="15" customHeight="1" x14ac:dyDescent="0.25">
      <c r="B42" s="30"/>
      <c r="C42" s="30"/>
      <c r="D42" s="30"/>
      <c r="E42" s="33"/>
      <c r="F42" s="30"/>
      <c r="G42" s="30"/>
      <c r="H42" s="30"/>
      <c r="I42" s="30"/>
      <c r="J42" s="30"/>
      <c r="K42" s="30"/>
      <c r="L42" s="30"/>
    </row>
    <row r="43" spans="2:12" x14ac:dyDescent="0.25">
      <c r="B43" s="30"/>
      <c r="C43" s="30"/>
      <c r="D43" s="30"/>
      <c r="E43" s="34"/>
      <c r="F43" s="30"/>
      <c r="G43" s="30"/>
      <c r="H43" s="30"/>
      <c r="I43" s="30"/>
      <c r="J43" s="30"/>
      <c r="K43" s="30"/>
      <c r="L43" s="30"/>
    </row>
    <row r="44" spans="2:12" x14ac:dyDescent="0.25">
      <c r="B44" s="30"/>
      <c r="C44" s="30"/>
      <c r="D44" s="30"/>
      <c r="E44" s="34"/>
      <c r="F44" s="30"/>
      <c r="G44" s="30"/>
      <c r="H44" s="30"/>
      <c r="I44" s="30"/>
      <c r="J44" s="30"/>
      <c r="K44" s="30"/>
      <c r="L44" s="30"/>
    </row>
    <row r="45" spans="2:12" x14ac:dyDescent="0.25">
      <c r="B45" s="30"/>
      <c r="C45" s="30"/>
      <c r="D45" s="30"/>
      <c r="E45" s="34"/>
      <c r="F45" s="30"/>
      <c r="G45" s="30"/>
      <c r="H45" s="30"/>
      <c r="I45" s="30"/>
      <c r="J45" s="30"/>
      <c r="K45" s="30"/>
      <c r="L45" s="30"/>
    </row>
    <row r="46" spans="2:12" x14ac:dyDescent="0.25">
      <c r="B46" s="30"/>
      <c r="C46" s="30"/>
      <c r="D46" s="30"/>
      <c r="E46" s="34"/>
      <c r="F46" s="30"/>
      <c r="G46" s="30"/>
      <c r="H46" s="30"/>
      <c r="I46" s="30"/>
      <c r="J46" s="30"/>
      <c r="K46" s="30"/>
      <c r="L46" s="30"/>
    </row>
    <row r="47" spans="2:12" x14ac:dyDescent="0.25">
      <c r="B47" s="30"/>
      <c r="C47" s="30"/>
      <c r="D47" s="30"/>
      <c r="E47" s="30"/>
      <c r="F47" s="30"/>
      <c r="G47" s="30"/>
      <c r="H47" s="30"/>
      <c r="I47" s="30"/>
      <c r="J47" s="30"/>
      <c r="K47" s="30"/>
      <c r="L47" s="30"/>
    </row>
    <row r="52" spans="8:8" x14ac:dyDescent="0.25">
      <c r="H52" s="51"/>
    </row>
  </sheetData>
  <mergeCells count="5">
    <mergeCell ref="H12:I12"/>
    <mergeCell ref="B10:D10"/>
    <mergeCell ref="E10:K10"/>
    <mergeCell ref="M6:O6"/>
    <mergeCell ref="B13:B16"/>
  </mergeCells>
  <conditionalFormatting sqref="H13:H24">
    <cfRule type="cellIs" dxfId="39" priority="86" stopIfTrue="1" operator="between">
      <formula>0.66</formula>
      <formula>0.79</formula>
    </cfRule>
    <cfRule type="cellIs" dxfId="38" priority="87" stopIfTrue="1" operator="lessThan">
      <formula>0.66</formula>
    </cfRule>
    <cfRule type="cellIs" dxfId="37" priority="88" stopIfTrue="1" operator="between">
      <formula>0.8</formula>
      <formula>1</formula>
    </cfRule>
  </conditionalFormatting>
  <conditionalFormatting sqref="H13:H24">
    <cfRule type="expression" dxfId="36" priority="85">
      <formula>ISERROR(H13)</formula>
    </cfRule>
  </conditionalFormatting>
  <conditionalFormatting sqref="H13:H24">
    <cfRule type="cellIs" dxfId="35" priority="82" stopIfTrue="1" operator="between">
      <formula>0.66</formula>
      <formula>0.79</formula>
    </cfRule>
    <cfRule type="cellIs" dxfId="34" priority="83" stopIfTrue="1" operator="lessThan">
      <formula>0.66</formula>
    </cfRule>
    <cfRule type="cellIs" dxfId="33" priority="84" stopIfTrue="1" operator="greaterThanOrEqual">
      <formula>0.8</formula>
    </cfRule>
  </conditionalFormatting>
  <conditionalFormatting sqref="I15:I24">
    <cfRule type="containsText" dxfId="32" priority="41" operator="containsText" text="Critico">
      <formula>NOT(ISERROR(SEARCH("Critico",I15)))</formula>
    </cfRule>
    <cfRule type="containsText" dxfId="31" priority="42" operator="containsText" text="Satisfactorio">
      <formula>NOT(ISERROR(SEARCH("Satisfactorio",I15)))</formula>
    </cfRule>
    <cfRule type="containsText" dxfId="30" priority="43" operator="containsText" text="Medio">
      <formula>NOT(ISERROR(SEARCH("Medio",I15)))</formula>
    </cfRule>
  </conditionalFormatting>
  <conditionalFormatting sqref="J18:K24 J13:J17">
    <cfRule type="containsText" dxfId="29" priority="29" operator="containsText" text="Critico">
      <formula>NOT(ISERROR(SEARCH("Critico",J13)))</formula>
    </cfRule>
    <cfRule type="containsText" dxfId="28" priority="30" operator="containsText" text="Satisfactorio">
      <formula>NOT(ISERROR(SEARCH("Satisfactorio",J13)))</formula>
    </cfRule>
    <cfRule type="containsText" dxfId="27" priority="31" operator="containsText" text="Medio">
      <formula>NOT(ISERROR(SEARCH("Medio",J13)))</formula>
    </cfRule>
  </conditionalFormatting>
  <conditionalFormatting sqref="B13:D13 B17:D23 D13:D24 C15:D16">
    <cfRule type="containsText" dxfId="26" priority="38" operator="containsText" text="Critico">
      <formula>NOT(ISERROR(SEARCH("Critico",B13)))</formula>
    </cfRule>
    <cfRule type="containsText" dxfId="25" priority="39" operator="containsText" text="Satisfactorio">
      <formula>NOT(ISERROR(SEARCH("Satisfactorio",B13)))</formula>
    </cfRule>
    <cfRule type="containsText" dxfId="24" priority="40" operator="containsText" text="Medio">
      <formula>NOT(ISERROR(SEARCH("Medio",B13)))</formula>
    </cfRule>
  </conditionalFormatting>
  <conditionalFormatting sqref="B24:C24">
    <cfRule type="containsText" dxfId="23" priority="35" operator="containsText" text="Critico">
      <formula>NOT(ISERROR(SEARCH("Critico",B24)))</formula>
    </cfRule>
    <cfRule type="containsText" dxfId="22" priority="36" operator="containsText" text="Satisfactorio">
      <formula>NOT(ISERROR(SEARCH("Satisfactorio",B24)))</formula>
    </cfRule>
    <cfRule type="containsText" dxfId="21" priority="37" operator="containsText" text="Medio">
      <formula>NOT(ISERROR(SEARCH("Medio",B24)))</formula>
    </cfRule>
  </conditionalFormatting>
  <conditionalFormatting sqref="G13:G24">
    <cfRule type="containsText" dxfId="20" priority="32" operator="containsText" text="Critico">
      <formula>NOT(ISERROR(SEARCH("Critico",G13)))</formula>
    </cfRule>
    <cfRule type="containsText" dxfId="19" priority="33" operator="containsText" text="Satisfactorio">
      <formula>NOT(ISERROR(SEARCH("Satisfactorio",G13)))</formula>
    </cfRule>
    <cfRule type="containsText" dxfId="18" priority="34" operator="containsText" text="Medio">
      <formula>NOT(ISERROR(SEARCH("Medio",G13)))</formula>
    </cfRule>
  </conditionalFormatting>
  <conditionalFormatting sqref="I13:I14">
    <cfRule type="containsText" dxfId="17" priority="19" operator="containsText" text="Critico">
      <formula>NOT(ISERROR(SEARCH("Critico",I13)))</formula>
    </cfRule>
    <cfRule type="containsText" dxfId="16" priority="20" operator="containsText" text="Satisfactorio">
      <formula>NOT(ISERROR(SEARCH("Satisfactorio",I13)))</formula>
    </cfRule>
    <cfRule type="containsText" dxfId="15" priority="21" operator="containsText" text="Medio">
      <formula>NOT(ISERROR(SEARCH("Medio",I13)))</formula>
    </cfRule>
  </conditionalFormatting>
  <conditionalFormatting sqref="K17">
    <cfRule type="containsText" dxfId="14" priority="16" operator="containsText" text="Critico">
      <formula>NOT(ISERROR(SEARCH("Critico",K17)))</formula>
    </cfRule>
    <cfRule type="containsText" dxfId="13" priority="17" operator="containsText" text="Satisfactorio">
      <formula>NOT(ISERROR(SEARCH("Satisfactorio",K17)))</formula>
    </cfRule>
    <cfRule type="containsText" dxfId="12" priority="18" operator="containsText" text="Medio">
      <formula>NOT(ISERROR(SEARCH("Medio",K17)))</formula>
    </cfRule>
  </conditionalFormatting>
  <conditionalFormatting sqref="K13">
    <cfRule type="containsText" dxfId="11" priority="13" operator="containsText" text="Critico">
      <formula>NOT(ISERROR(SEARCH("Critico",K13)))</formula>
    </cfRule>
    <cfRule type="containsText" dxfId="10" priority="14" operator="containsText" text="Satisfactorio">
      <formula>NOT(ISERROR(SEARCH("Satisfactorio",K13)))</formula>
    </cfRule>
    <cfRule type="containsText" dxfId="9" priority="15" operator="containsText" text="Medio">
      <formula>NOT(ISERROR(SEARCH("Medio",K13)))</formula>
    </cfRule>
  </conditionalFormatting>
  <conditionalFormatting sqref="K14">
    <cfRule type="containsText" dxfId="8" priority="10" operator="containsText" text="Critico">
      <formula>NOT(ISERROR(SEARCH("Critico",K14)))</formula>
    </cfRule>
    <cfRule type="containsText" dxfId="7" priority="11" operator="containsText" text="Satisfactorio">
      <formula>NOT(ISERROR(SEARCH("Satisfactorio",K14)))</formula>
    </cfRule>
    <cfRule type="containsText" dxfId="6" priority="12" operator="containsText" text="Medio">
      <formula>NOT(ISERROR(SEARCH("Medio",K14)))</formula>
    </cfRule>
  </conditionalFormatting>
  <conditionalFormatting sqref="K15">
    <cfRule type="containsText" dxfId="5" priority="4" operator="containsText" text="Critico">
      <formula>NOT(ISERROR(SEARCH("Critico",K15)))</formula>
    </cfRule>
    <cfRule type="containsText" dxfId="4" priority="5" operator="containsText" text="Satisfactorio">
      <formula>NOT(ISERROR(SEARCH("Satisfactorio",K15)))</formula>
    </cfRule>
    <cfRule type="containsText" dxfId="3" priority="6" operator="containsText" text="Medio">
      <formula>NOT(ISERROR(SEARCH("Medio",K15)))</formula>
    </cfRule>
  </conditionalFormatting>
  <conditionalFormatting sqref="K16">
    <cfRule type="containsText" dxfId="2" priority="1" operator="containsText" text="Critico">
      <formula>NOT(ISERROR(SEARCH("Critico",K16)))</formula>
    </cfRule>
    <cfRule type="containsText" dxfId="1" priority="2" operator="containsText" text="Satisfactorio">
      <formula>NOT(ISERROR(SEARCH("Satisfactorio",K16)))</formula>
    </cfRule>
    <cfRule type="containsText" dxfId="0" priority="3" operator="containsText" text="Medio">
      <formula>NOT(ISERROR(SEARCH("Medio",K16)))</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Ficha Técnica Formulación- inf </vt:lpstr>
      <vt:lpstr>Ficha T Seguimiento</vt:lpstr>
      <vt:lpstr>'Ficha Técnica Formulación- inf '!Área_de_impresión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Portilla, Leidy Alejandra</cp:lastModifiedBy>
  <cp:lastPrinted>2019-06-05T17:07:01Z</cp:lastPrinted>
  <dcterms:created xsi:type="dcterms:W3CDTF">2017-09-28T15:09:54Z</dcterms:created>
  <dcterms:modified xsi:type="dcterms:W3CDTF">2019-11-27T16:17:42Z</dcterms:modified>
</cp:coreProperties>
</file>