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256" windowHeight="9276"/>
  </bookViews>
  <sheets>
    <sheet name="駐輪場代集計" sheetId="1" r:id="rId1"/>
  </sheets>
  <definedNames>
    <definedName name="印刷タイトル" localSheetId="0">駐輪場代集計!$1:$5</definedName>
  </definedNames>
  <calcPr calcId="145621"/>
</workbook>
</file>

<file path=xl/calcChain.xml><?xml version="1.0" encoding="utf-8"?>
<calcChain xmlns="http://schemas.openxmlformats.org/spreadsheetml/2006/main">
  <c r="H25" i="1" l="1"/>
  <c r="E21" i="1" l="1"/>
  <c r="E20" i="1"/>
  <c r="E19" i="1"/>
  <c r="E18" i="1"/>
  <c r="E17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30" i="1"/>
  <c r="D10" i="1"/>
  <c r="D11" i="1"/>
  <c r="D12" i="1"/>
  <c r="D13" i="1"/>
  <c r="D14" i="1"/>
  <c r="D15" i="1"/>
  <c r="D16" i="1"/>
  <c r="D17" i="1"/>
  <c r="D18" i="1"/>
  <c r="D19" i="1"/>
  <c r="D20" i="1"/>
  <c r="D21" i="1"/>
  <c r="G25" i="1"/>
  <c r="H24" i="1"/>
  <c r="H23" i="1"/>
  <c r="D30" i="1"/>
  <c r="D29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H26" i="1" l="1"/>
  <c r="J24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C18" i="1"/>
  <c r="C19" i="1"/>
  <c r="C20" i="1"/>
  <c r="C21" i="1"/>
  <c r="J25" i="1" l="1"/>
</calcChain>
</file>

<file path=xl/sharedStrings.xml><?xml version="1.0" encoding="utf-8"?>
<sst xmlns="http://schemas.openxmlformats.org/spreadsheetml/2006/main" count="21" uniqueCount="21">
  <si>
    <t>データ</t>
  </si>
  <si>
    <t>日時</t>
    <rPh sb="0" eb="2">
      <t>ニチジ</t>
    </rPh>
    <phoneticPr fontId="8"/>
  </si>
  <si>
    <t>日数</t>
    <rPh sb="0" eb="2">
      <t>ニッスウ</t>
    </rPh>
    <phoneticPr fontId="8"/>
  </si>
  <si>
    <t>金額</t>
    <rPh sb="0" eb="2">
      <t>キンガク</t>
    </rPh>
    <phoneticPr fontId="8"/>
  </si>
  <si>
    <t>定期代</t>
    <rPh sb="0" eb="2">
      <t>テイキ</t>
    </rPh>
    <rPh sb="2" eb="3">
      <t>ダイ</t>
    </rPh>
    <phoneticPr fontId="8"/>
  </si>
  <si>
    <t>自転車代</t>
    <rPh sb="0" eb="3">
      <t>ジテンシャ</t>
    </rPh>
    <rPh sb="3" eb="4">
      <t>ダイ</t>
    </rPh>
    <phoneticPr fontId="8"/>
  </si>
  <si>
    <t>駐輪場代</t>
    <rPh sb="0" eb="3">
      <t>チュウリンジョウ</t>
    </rPh>
    <rPh sb="3" eb="4">
      <t>ダイ</t>
    </rPh>
    <phoneticPr fontId="8"/>
  </si>
  <si>
    <t>予想</t>
    <rPh sb="0" eb="2">
      <t>ヨソウ</t>
    </rPh>
    <phoneticPr fontId="8"/>
  </si>
  <si>
    <t>ヶ月でプラスに転じる。</t>
    <rPh sb="1" eb="2">
      <t>ゲツ</t>
    </rPh>
    <rPh sb="7" eb="8">
      <t>テン</t>
    </rPh>
    <phoneticPr fontId="8"/>
  </si>
  <si>
    <t xml:space="preserve"> 駐輪代集計</t>
    <rPh sb="1" eb="4">
      <t>チュウリンダイ</t>
    </rPh>
    <rPh sb="4" eb="6">
      <t>シュウケイ</t>
    </rPh>
    <phoneticPr fontId="8"/>
  </si>
  <si>
    <t>計画</t>
    <rPh sb="0" eb="2">
      <t>ケイカク</t>
    </rPh>
    <phoneticPr fontId="8"/>
  </si>
  <si>
    <t>６ヶ月</t>
    <rPh sb="2" eb="3">
      <t>ゲツ</t>
    </rPh>
    <phoneticPr fontId="8"/>
  </si>
  <si>
    <t>１ヶ月</t>
    <rPh sb="2" eb="3">
      <t>ゲツ</t>
    </rPh>
    <phoneticPr fontId="8"/>
  </si>
  <si>
    <t>　</t>
    <phoneticPr fontId="8"/>
  </si>
  <si>
    <t xml:space="preserve"> Bicycle parking fee total</t>
    <phoneticPr fontId="8"/>
  </si>
  <si>
    <t xml:space="preserve"> Bicycle parking fee overview</t>
    <phoneticPr fontId="8"/>
  </si>
  <si>
    <t xml:space="preserve"> 駐輪代概要</t>
    <rPh sb="1" eb="4">
      <t>チュウリンダイ</t>
    </rPh>
    <phoneticPr fontId="8"/>
  </si>
  <si>
    <t>差額</t>
    <rPh sb="0" eb="2">
      <t>サガク</t>
    </rPh>
    <phoneticPr fontId="8"/>
  </si>
  <si>
    <t>駐輪代</t>
    <rPh sb="0" eb="3">
      <t>チュウリンダイ</t>
    </rPh>
    <phoneticPr fontId="8"/>
  </si>
  <si>
    <t>定期</t>
    <rPh sb="0" eb="2">
      <t>テイキ</t>
    </rPh>
    <phoneticPr fontId="8"/>
  </si>
  <si>
    <t>自転車</t>
    <rPh sb="0" eb="3">
      <t>ジテンシャ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</si>
</sst>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h]:mm:ss;@"/>
    <numFmt numFmtId="177" formatCode="\ yyyy\ \-\ mmmm"/>
    <numFmt numFmtId="178" formatCode="\ ddd\ \-\ m/d/yyyy"/>
    <numFmt numFmtId="179" formatCode="yyyy&quot;年&quot;\ \-\ m&quot;月&quot;"/>
    <numFmt numFmtId="180" formatCode="aaa\ \-\ yyyy&quot;年&quot;\ m&quot;月&quot;\ d&quot;日&quot;"/>
    <numFmt numFmtId="181" formatCode="#,##0&quot;円&quot;"/>
    <numFmt numFmtId="182" formatCode="0.0"/>
  </numFmts>
  <fonts count="17">
    <font>
      <sz val="8"/>
      <color theme="1" tint="0.34998626667073579"/>
      <name val="Euphemia"/>
      <family val="2"/>
      <scheme val="minor"/>
    </font>
    <font>
      <sz val="8"/>
      <color theme="1" tint="0.499984740745262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18"/>
      <color theme="0"/>
      <name val="Franklin Gothic Medium"/>
      <family val="2"/>
      <scheme val="maj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25"/>
      <color theme="1" tint="0.24994659260841701"/>
      <name val="Franklin Gothic Medium"/>
      <family val="2"/>
      <scheme val="major"/>
    </font>
    <font>
      <sz val="6"/>
      <name val="ＭＳ Ｐゴシック"/>
      <family val="3"/>
      <charset val="128"/>
      <scheme val="minor"/>
    </font>
    <font>
      <sz val="18"/>
      <color theme="0"/>
      <name val="Meiryo UI"/>
      <family val="3"/>
      <charset val="128"/>
    </font>
    <font>
      <sz val="8"/>
      <color theme="1" tint="0.34998626667073579"/>
      <name val="Meiryo UI"/>
      <family val="3"/>
      <charset val="128"/>
    </font>
    <font>
      <sz val="9"/>
      <color theme="4"/>
      <name val="Meiryo UI"/>
      <family val="3"/>
      <charset val="128"/>
    </font>
    <font>
      <sz val="18"/>
      <color theme="4"/>
      <name val="Meiryo UI"/>
      <family val="3"/>
      <charset val="128"/>
    </font>
    <font>
      <sz val="14"/>
      <color theme="1" tint="0.34998626667073579"/>
      <name val="Meiryo UI"/>
      <family val="3"/>
      <charset val="128"/>
    </font>
    <font>
      <sz val="9"/>
      <color theme="1" tint="0.34998626667073579"/>
      <name val="Meiryo UI"/>
      <family val="3"/>
      <charset val="128"/>
    </font>
    <font>
      <b/>
      <sz val="8"/>
      <color theme="5"/>
      <name val="Meiryo UI"/>
      <family val="3"/>
      <charset val="128"/>
    </font>
    <font>
      <b/>
      <sz val="9"/>
      <color theme="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2"/>
      </right>
      <top/>
      <bottom style="thin">
        <color theme="0" tint="-0.14996795556505021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top"/>
    </xf>
    <xf numFmtId="0" fontId="4" fillId="2" borderId="0" applyNumberFormat="0" applyBorder="0" applyProtection="0">
      <alignment horizontal="left" vertical="top"/>
    </xf>
    <xf numFmtId="178" fontId="1" fillId="0" borderId="0" applyFont="0" applyFill="0" applyBorder="0" applyProtection="0">
      <alignment horizontal="left"/>
    </xf>
    <xf numFmtId="177" fontId="1" fillId="0" borderId="0" applyFont="0" applyFill="0" applyBorder="0" applyProtection="0">
      <alignment horizontal="left"/>
    </xf>
    <xf numFmtId="3" fontId="2" fillId="3" borderId="1" applyProtection="0">
      <alignment horizontal="center"/>
    </xf>
    <xf numFmtId="4" fontId="2" fillId="3" borderId="2" applyProtection="0">
      <alignment horizontal="center"/>
    </xf>
    <xf numFmtId="4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7" fillId="0" borderId="0" applyNumberFormat="0" applyFill="0" applyBorder="0" applyAlignment="0" applyProtection="0"/>
    <xf numFmtId="0" fontId="5" fillId="2" borderId="0" applyNumberFormat="0" applyBorder="0" applyProtection="0">
      <alignment horizontal="left"/>
    </xf>
    <xf numFmtId="0" fontId="6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9" fillId="2" borderId="0" xfId="2" applyFont="1" applyAlignment="1"/>
    <xf numFmtId="0" fontId="10" fillId="0" borderId="0" xfId="0" applyFont="1">
      <alignment vertical="center"/>
    </xf>
    <xf numFmtId="0" fontId="11" fillId="2" borderId="0" xfId="10" applyFont="1">
      <alignment horizontal="left"/>
    </xf>
    <xf numFmtId="0" fontId="12" fillId="2" borderId="0" xfId="1" applyFont="1" applyFill="1">
      <alignment horizontal="left" vertical="top"/>
    </xf>
    <xf numFmtId="0" fontId="10" fillId="0" borderId="0" xfId="0" applyFont="1" applyAlignment="1">
      <alignment horizontal="center" vertical="center"/>
    </xf>
    <xf numFmtId="179" fontId="10" fillId="0" borderId="0" xfId="4" applyNumberFormat="1" applyFont="1" applyFill="1" applyBorder="1">
      <alignment horizontal="left"/>
    </xf>
    <xf numFmtId="3" fontId="10" fillId="0" borderId="0" xfId="5" applyFont="1" applyFill="1" applyBorder="1">
      <alignment horizontal="center"/>
    </xf>
    <xf numFmtId="3" fontId="10" fillId="0" borderId="0" xfId="5" applyNumberFormat="1" applyFont="1" applyFill="1" applyBorder="1">
      <alignment horizontal="center"/>
    </xf>
    <xf numFmtId="0" fontId="10" fillId="0" borderId="0" xfId="0" applyFont="1" applyFill="1" applyBorder="1" applyAlignment="1">
      <alignment horizontal="center" vertical="center"/>
    </xf>
    <xf numFmtId="4" fontId="10" fillId="3" borderId="2" xfId="6" applyFont="1">
      <alignment horizontal="center"/>
    </xf>
    <xf numFmtId="0" fontId="9" fillId="2" borderId="0" xfId="2" applyFont="1">
      <alignment horizontal="left" vertical="top"/>
    </xf>
    <xf numFmtId="180" fontId="10" fillId="0" borderId="0" xfId="3" applyNumberFormat="1" applyFont="1" applyFill="1" applyBorder="1">
      <alignment horizontal="left"/>
    </xf>
    <xf numFmtId="176" fontId="10" fillId="0" borderId="0" xfId="8" applyFont="1">
      <alignment horizontal="center"/>
    </xf>
    <xf numFmtId="3" fontId="10" fillId="0" borderId="0" xfId="7" applyNumberFormat="1" applyFont="1">
      <alignment horizontal="center"/>
    </xf>
    <xf numFmtId="181" fontId="10" fillId="0" borderId="0" xfId="8" applyNumberFormat="1" applyFont="1" applyFill="1" applyBorder="1">
      <alignment horizontal="center"/>
    </xf>
    <xf numFmtId="181" fontId="10" fillId="0" borderId="0" xfId="7" applyNumberFormat="1" applyFont="1" applyFill="1" applyBorder="1">
      <alignment horizontal="center"/>
    </xf>
    <xf numFmtId="181" fontId="10" fillId="0" borderId="0" xfId="7" applyNumberFormat="1" applyFont="1" applyBorder="1">
      <alignment horizontal="center"/>
    </xf>
    <xf numFmtId="181" fontId="10" fillId="0" borderId="0" xfId="7" applyNumberFormat="1" applyFont="1">
      <alignment horizontal="center"/>
    </xf>
    <xf numFmtId="181" fontId="10" fillId="0" borderId="0" xfId="8" applyNumberFormat="1" applyFont="1">
      <alignment horizontal="center"/>
    </xf>
    <xf numFmtId="181" fontId="10" fillId="0" borderId="0" xfId="8" applyNumberFormat="1" applyFont="1" applyBorder="1">
      <alignment horizontal="center"/>
    </xf>
    <xf numFmtId="0" fontId="10" fillId="4" borderId="0" xfId="0" applyFont="1" applyFill="1">
      <alignment vertical="center"/>
    </xf>
    <xf numFmtId="181" fontId="10" fillId="0" borderId="0" xfId="6" applyNumberFormat="1" applyFont="1" applyFill="1" applyBorder="1">
      <alignment horizontal="center"/>
    </xf>
    <xf numFmtId="0" fontId="10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4" borderId="0" xfId="0" applyFont="1" applyFill="1">
      <alignment vertical="center"/>
    </xf>
    <xf numFmtId="0" fontId="14" fillId="0" borderId="0" xfId="0" applyFont="1" applyFill="1">
      <alignment vertical="center"/>
    </xf>
    <xf numFmtId="181" fontId="14" fillId="0" borderId="0" xfId="0" applyNumberFormat="1" applyFont="1" applyFill="1">
      <alignment vertical="center"/>
    </xf>
    <xf numFmtId="182" fontId="13" fillId="4" borderId="0" xfId="0" applyNumberFormat="1" applyFont="1" applyFill="1">
      <alignment vertical="center"/>
    </xf>
    <xf numFmtId="181" fontId="15" fillId="0" borderId="0" xfId="7" applyNumberFormat="1" applyFont="1" applyFill="1" applyBorder="1">
      <alignment horizontal="center"/>
    </xf>
    <xf numFmtId="181" fontId="16" fillId="0" borderId="0" xfId="0" applyNumberFormat="1" applyFont="1" applyFill="1">
      <alignment vertical="center"/>
    </xf>
    <xf numFmtId="181" fontId="10" fillId="4" borderId="0" xfId="0" applyNumberFormat="1" applyFont="1" applyFill="1">
      <alignment vertical="center"/>
    </xf>
    <xf numFmtId="0" fontId="14" fillId="4" borderId="0" xfId="0" applyFont="1" applyFill="1">
      <alignment vertical="center"/>
    </xf>
    <xf numFmtId="181" fontId="14" fillId="4" borderId="0" xfId="0" applyNumberFormat="1" applyFont="1" applyFill="1">
      <alignment vertical="center"/>
    </xf>
    <xf numFmtId="0" fontId="9" fillId="2" borderId="0" xfId="2" applyFont="1">
      <alignment horizontal="left" vertical="top"/>
    </xf>
  </cellXfs>
  <cellStyles count="12">
    <cellStyle name="Dates" xfId="3"/>
    <cellStyle name="Distance / Goal" xfId="7"/>
    <cellStyle name="Months" xfId="4"/>
    <cellStyle name="Number of Runs" xfId="5"/>
    <cellStyle name="Time" xfId="8"/>
    <cellStyle name="Total Distance / Pace" xfId="6"/>
    <cellStyle name="タイトル" xfId="9" builtinId="15" customBuiltin="1"/>
    <cellStyle name="見出し 1" xfId="1" builtinId="16" customBuiltin="1"/>
    <cellStyle name="見出し 2" xfId="2" builtinId="17" customBuiltin="1"/>
    <cellStyle name="見出し 3" xfId="10" builtinId="18" customBuiltin="1"/>
    <cellStyle name="見出し 4" xfId="11" builtinId="19" customBuiltin="1"/>
    <cellStyle name="標準" xfId="0" builtinId="0" customBuiltin="1"/>
  </cellStyles>
  <dxfs count="19">
    <dxf>
      <font>
        <strike val="0"/>
        <outline val="0"/>
        <shadow val="0"/>
        <u val="none"/>
        <vertAlign val="baseline"/>
        <sz val="9"/>
        <color theme="1" tint="0.34998626667073579"/>
        <name val="Meiryo UI"/>
        <scheme val="none"/>
      </font>
      <numFmt numFmtId="181" formatCode="#,##0&quot;円&quot;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0.34998626667073579"/>
        <name val="Meiryo UI"/>
        <scheme val="none"/>
      </font>
      <numFmt numFmtId="181" formatCode="#,##0&quot;円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Meiryo U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0.34998626667073579"/>
        <name val="Meiryo U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8"/>
        <color theme="5"/>
        <name val="Meiryo UI"/>
        <scheme val="none"/>
      </font>
      <numFmt numFmtId="181" formatCode="#,##0&quot;円&quot;"/>
    </dxf>
    <dxf>
      <font>
        <strike val="0"/>
        <outline val="0"/>
        <shadow val="0"/>
        <u val="none"/>
        <vertAlign val="baseline"/>
        <name val="Meiryo UI"/>
        <scheme val="none"/>
      </font>
      <numFmt numFmtId="181" formatCode="#,##0&quot;円&quot;"/>
    </dxf>
    <dxf>
      <font>
        <strike val="0"/>
        <outline val="0"/>
        <shadow val="0"/>
        <u val="none"/>
        <vertAlign val="baseline"/>
        <name val="Meiryo UI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Meiryo UI"/>
        <scheme val="none"/>
      </font>
      <numFmt numFmtId="181" formatCode="#,##0&quot;円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eiryo UI"/>
        <scheme val="none"/>
      </font>
      <numFmt numFmtId="181" formatCode="#,##0&quot;円&quot;"/>
    </dxf>
    <dxf>
      <font>
        <strike val="0"/>
        <outline val="0"/>
        <shadow val="0"/>
        <u val="none"/>
        <vertAlign val="baseline"/>
        <name val="Meiryo UI"/>
        <scheme val="none"/>
      </font>
      <numFmt numFmtId="181" formatCode="#,##0&quot;円&quot;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alignment horizontal="center" vertical="center" textRotation="0" wrapText="0" indent="0" justifyLastLine="0" shrinkToFit="0" readingOrder="0"/>
    </dxf>
    <dxf>
      <font>
        <color theme="4"/>
      </font>
      <fill>
        <patternFill>
          <bgColor theme="1" tint="0.24994659260841701"/>
        </patternFill>
      </fill>
      <border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</border>
    </dxf>
    <dxf>
      <fill>
        <patternFill>
          <bgColor theme="0"/>
        </patternFill>
      </fill>
      <border>
        <bottom style="thin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Custom Table Style" defaultPivotStyle="PivotStyleLight16">
    <tableStyle name="Custom Table Style" pivot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ja-JP" altLang="en-US" sz="1800" b="0">
                <a:solidFill>
                  <a:schemeClr val="bg1">
                    <a:lumMod val="50000"/>
                  </a:schemeClr>
                </a:solidFill>
                <a:effectLst/>
              </a:rPr>
              <a:t>自転車</a:t>
            </a:r>
            <a:r>
              <a:rPr lang="ja-JP" altLang="ja-JP" sz="1800" b="0">
                <a:solidFill>
                  <a:schemeClr val="bg1">
                    <a:lumMod val="50000"/>
                  </a:schemeClr>
                </a:solidFill>
                <a:effectLst/>
              </a:rPr>
              <a:t>と定期の比較</a:t>
            </a:r>
            <a:endParaRPr lang="en-US" altLang="ja-JP" sz="1800" b="0">
              <a:solidFill>
                <a:schemeClr val="bg1">
                  <a:lumMod val="50000"/>
                </a:schemeClr>
              </a:solidFill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駐輪場代集計!$D$26</c:f>
              <c:strCache>
                <c:ptCount val="1"/>
                <c:pt idx="0">
                  <c:v>自転車</c:v>
                </c:pt>
              </c:strCache>
            </c:strRef>
          </c:tx>
          <c:spPr>
            <a:ln w="9525" cap="flat" cmpd="sng" algn="ctr">
              <a:solidFill>
                <a:srgbClr val="7CBC42">
                  <a:shade val="80000"/>
                </a:srgbClr>
              </a:solidFill>
              <a:prstDash val="solid"/>
            </a:ln>
            <a:effectLst>
              <a:outerShdw blurRad="50800" dist="38100" dir="5400000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駐輪場代集計!$B$27:$B$211</c:f>
              <c:numCache>
                <c:formatCode>aaa\ \-\ yyyy"年"\ m"月"\ d"日"</c:formatCode>
                <c:ptCount val="185"/>
                <c:pt idx="0">
                  <c:v>44268</c:v>
                </c:pt>
                <c:pt idx="1">
                  <c:v>44269</c:v>
                </c:pt>
                <c:pt idx="2">
                  <c:v>44270</c:v>
                </c:pt>
                <c:pt idx="3">
                  <c:v>44271</c:v>
                </c:pt>
                <c:pt idx="4">
                  <c:v>44272</c:v>
                </c:pt>
                <c:pt idx="5">
                  <c:v>44273</c:v>
                </c:pt>
                <c:pt idx="6">
                  <c:v>44274</c:v>
                </c:pt>
                <c:pt idx="7">
                  <c:v>44275</c:v>
                </c:pt>
                <c:pt idx="8">
                  <c:v>44276</c:v>
                </c:pt>
                <c:pt idx="9">
                  <c:v>44277</c:v>
                </c:pt>
                <c:pt idx="10">
                  <c:v>44278</c:v>
                </c:pt>
                <c:pt idx="11">
                  <c:v>44279</c:v>
                </c:pt>
                <c:pt idx="12">
                  <c:v>44280</c:v>
                </c:pt>
                <c:pt idx="13">
                  <c:v>44281</c:v>
                </c:pt>
                <c:pt idx="14">
                  <c:v>44282</c:v>
                </c:pt>
                <c:pt idx="15">
                  <c:v>44283</c:v>
                </c:pt>
                <c:pt idx="16">
                  <c:v>44284</c:v>
                </c:pt>
                <c:pt idx="17">
                  <c:v>44285</c:v>
                </c:pt>
                <c:pt idx="18">
                  <c:v>44286</c:v>
                </c:pt>
                <c:pt idx="19">
                  <c:v>44287</c:v>
                </c:pt>
                <c:pt idx="20">
                  <c:v>44288</c:v>
                </c:pt>
                <c:pt idx="21">
                  <c:v>44289</c:v>
                </c:pt>
                <c:pt idx="22">
                  <c:v>44290</c:v>
                </c:pt>
                <c:pt idx="23">
                  <c:v>44291</c:v>
                </c:pt>
                <c:pt idx="24">
                  <c:v>44292</c:v>
                </c:pt>
                <c:pt idx="25">
                  <c:v>44293</c:v>
                </c:pt>
                <c:pt idx="26">
                  <c:v>44294</c:v>
                </c:pt>
                <c:pt idx="27">
                  <c:v>44295</c:v>
                </c:pt>
                <c:pt idx="28">
                  <c:v>44296</c:v>
                </c:pt>
                <c:pt idx="29">
                  <c:v>44297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44303</c:v>
                </c:pt>
                <c:pt idx="36">
                  <c:v>44304</c:v>
                </c:pt>
                <c:pt idx="37">
                  <c:v>44305</c:v>
                </c:pt>
                <c:pt idx="38">
                  <c:v>44306</c:v>
                </c:pt>
                <c:pt idx="39">
                  <c:v>44307</c:v>
                </c:pt>
                <c:pt idx="40">
                  <c:v>44308</c:v>
                </c:pt>
                <c:pt idx="41">
                  <c:v>44309</c:v>
                </c:pt>
                <c:pt idx="42">
                  <c:v>44310</c:v>
                </c:pt>
                <c:pt idx="43">
                  <c:v>44311</c:v>
                </c:pt>
                <c:pt idx="44">
                  <c:v>44312</c:v>
                </c:pt>
                <c:pt idx="45">
                  <c:v>44313</c:v>
                </c:pt>
                <c:pt idx="46">
                  <c:v>44314</c:v>
                </c:pt>
                <c:pt idx="47">
                  <c:v>44315</c:v>
                </c:pt>
                <c:pt idx="48">
                  <c:v>44316</c:v>
                </c:pt>
                <c:pt idx="49">
                  <c:v>44317</c:v>
                </c:pt>
                <c:pt idx="50">
                  <c:v>44318</c:v>
                </c:pt>
                <c:pt idx="51">
                  <c:v>44319</c:v>
                </c:pt>
                <c:pt idx="52">
                  <c:v>44320</c:v>
                </c:pt>
                <c:pt idx="53">
                  <c:v>44321</c:v>
                </c:pt>
                <c:pt idx="54">
                  <c:v>44322</c:v>
                </c:pt>
                <c:pt idx="55">
                  <c:v>44323</c:v>
                </c:pt>
                <c:pt idx="56">
                  <c:v>44324</c:v>
                </c:pt>
                <c:pt idx="57">
                  <c:v>44325</c:v>
                </c:pt>
                <c:pt idx="58">
                  <c:v>44326</c:v>
                </c:pt>
                <c:pt idx="59">
                  <c:v>44327</c:v>
                </c:pt>
                <c:pt idx="60">
                  <c:v>44328</c:v>
                </c:pt>
                <c:pt idx="61">
                  <c:v>44329</c:v>
                </c:pt>
                <c:pt idx="62">
                  <c:v>44330</c:v>
                </c:pt>
                <c:pt idx="63">
                  <c:v>44331</c:v>
                </c:pt>
                <c:pt idx="64">
                  <c:v>44332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44338</c:v>
                </c:pt>
                <c:pt idx="71">
                  <c:v>44339</c:v>
                </c:pt>
                <c:pt idx="72">
                  <c:v>44340</c:v>
                </c:pt>
                <c:pt idx="73">
                  <c:v>44341</c:v>
                </c:pt>
                <c:pt idx="74">
                  <c:v>44342</c:v>
                </c:pt>
                <c:pt idx="75">
                  <c:v>44343</c:v>
                </c:pt>
                <c:pt idx="76">
                  <c:v>44344</c:v>
                </c:pt>
                <c:pt idx="77">
                  <c:v>44345</c:v>
                </c:pt>
                <c:pt idx="78">
                  <c:v>44346</c:v>
                </c:pt>
                <c:pt idx="79">
                  <c:v>44347</c:v>
                </c:pt>
                <c:pt idx="80">
                  <c:v>44348</c:v>
                </c:pt>
                <c:pt idx="81">
                  <c:v>44349</c:v>
                </c:pt>
                <c:pt idx="82">
                  <c:v>44350</c:v>
                </c:pt>
                <c:pt idx="83">
                  <c:v>44351</c:v>
                </c:pt>
                <c:pt idx="84">
                  <c:v>44352</c:v>
                </c:pt>
                <c:pt idx="85">
                  <c:v>44353</c:v>
                </c:pt>
                <c:pt idx="86">
                  <c:v>44354</c:v>
                </c:pt>
                <c:pt idx="87">
                  <c:v>44355</c:v>
                </c:pt>
                <c:pt idx="88">
                  <c:v>44356</c:v>
                </c:pt>
                <c:pt idx="89">
                  <c:v>44357</c:v>
                </c:pt>
                <c:pt idx="90">
                  <c:v>44358</c:v>
                </c:pt>
                <c:pt idx="91">
                  <c:v>44359</c:v>
                </c:pt>
                <c:pt idx="92">
                  <c:v>44360</c:v>
                </c:pt>
                <c:pt idx="93">
                  <c:v>44361</c:v>
                </c:pt>
                <c:pt idx="94">
                  <c:v>44362</c:v>
                </c:pt>
                <c:pt idx="95">
                  <c:v>44363</c:v>
                </c:pt>
                <c:pt idx="96">
                  <c:v>44364</c:v>
                </c:pt>
                <c:pt idx="97">
                  <c:v>44365</c:v>
                </c:pt>
                <c:pt idx="98">
                  <c:v>44366</c:v>
                </c:pt>
                <c:pt idx="99">
                  <c:v>44367</c:v>
                </c:pt>
                <c:pt idx="100">
                  <c:v>44368</c:v>
                </c:pt>
                <c:pt idx="101">
                  <c:v>44369</c:v>
                </c:pt>
                <c:pt idx="102">
                  <c:v>44370</c:v>
                </c:pt>
                <c:pt idx="103">
                  <c:v>44371</c:v>
                </c:pt>
                <c:pt idx="104">
                  <c:v>44372</c:v>
                </c:pt>
                <c:pt idx="105">
                  <c:v>44373</c:v>
                </c:pt>
                <c:pt idx="106">
                  <c:v>44374</c:v>
                </c:pt>
                <c:pt idx="107">
                  <c:v>44375</c:v>
                </c:pt>
                <c:pt idx="108">
                  <c:v>44376</c:v>
                </c:pt>
                <c:pt idx="109">
                  <c:v>44377</c:v>
                </c:pt>
                <c:pt idx="110">
                  <c:v>44378</c:v>
                </c:pt>
                <c:pt idx="111">
                  <c:v>44379</c:v>
                </c:pt>
                <c:pt idx="112">
                  <c:v>44380</c:v>
                </c:pt>
                <c:pt idx="113">
                  <c:v>44381</c:v>
                </c:pt>
                <c:pt idx="114">
                  <c:v>44382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44387</c:v>
                </c:pt>
                <c:pt idx="120">
                  <c:v>44388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44394</c:v>
                </c:pt>
                <c:pt idx="127">
                  <c:v>44395</c:v>
                </c:pt>
                <c:pt idx="128">
                  <c:v>44396</c:v>
                </c:pt>
                <c:pt idx="129">
                  <c:v>44397</c:v>
                </c:pt>
                <c:pt idx="130">
                  <c:v>44398</c:v>
                </c:pt>
                <c:pt idx="131">
                  <c:v>44399</c:v>
                </c:pt>
                <c:pt idx="132">
                  <c:v>44400</c:v>
                </c:pt>
                <c:pt idx="133">
                  <c:v>44401</c:v>
                </c:pt>
                <c:pt idx="134">
                  <c:v>44402</c:v>
                </c:pt>
                <c:pt idx="135">
                  <c:v>44403</c:v>
                </c:pt>
                <c:pt idx="136">
                  <c:v>44404</c:v>
                </c:pt>
                <c:pt idx="137">
                  <c:v>44405</c:v>
                </c:pt>
                <c:pt idx="138">
                  <c:v>44406</c:v>
                </c:pt>
                <c:pt idx="139">
                  <c:v>44407</c:v>
                </c:pt>
                <c:pt idx="140">
                  <c:v>44408</c:v>
                </c:pt>
                <c:pt idx="141">
                  <c:v>44409</c:v>
                </c:pt>
                <c:pt idx="142">
                  <c:v>44410</c:v>
                </c:pt>
                <c:pt idx="143">
                  <c:v>44411</c:v>
                </c:pt>
                <c:pt idx="144">
                  <c:v>44412</c:v>
                </c:pt>
                <c:pt idx="145">
                  <c:v>44413</c:v>
                </c:pt>
                <c:pt idx="146">
                  <c:v>44414</c:v>
                </c:pt>
                <c:pt idx="147">
                  <c:v>44415</c:v>
                </c:pt>
                <c:pt idx="148">
                  <c:v>44416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44422</c:v>
                </c:pt>
                <c:pt idx="155">
                  <c:v>44423</c:v>
                </c:pt>
                <c:pt idx="156">
                  <c:v>44424</c:v>
                </c:pt>
                <c:pt idx="157">
                  <c:v>44425</c:v>
                </c:pt>
                <c:pt idx="158">
                  <c:v>44426</c:v>
                </c:pt>
                <c:pt idx="159">
                  <c:v>44427</c:v>
                </c:pt>
                <c:pt idx="160">
                  <c:v>44428</c:v>
                </c:pt>
                <c:pt idx="161">
                  <c:v>44429</c:v>
                </c:pt>
                <c:pt idx="162">
                  <c:v>44430</c:v>
                </c:pt>
                <c:pt idx="163">
                  <c:v>44431</c:v>
                </c:pt>
                <c:pt idx="164">
                  <c:v>44432</c:v>
                </c:pt>
                <c:pt idx="165">
                  <c:v>44433</c:v>
                </c:pt>
                <c:pt idx="166">
                  <c:v>44434</c:v>
                </c:pt>
                <c:pt idx="167">
                  <c:v>44435</c:v>
                </c:pt>
                <c:pt idx="168">
                  <c:v>44436</c:v>
                </c:pt>
                <c:pt idx="169">
                  <c:v>44437</c:v>
                </c:pt>
                <c:pt idx="170">
                  <c:v>44438</c:v>
                </c:pt>
                <c:pt idx="171">
                  <c:v>44439</c:v>
                </c:pt>
                <c:pt idx="172">
                  <c:v>44440</c:v>
                </c:pt>
                <c:pt idx="173">
                  <c:v>44441</c:v>
                </c:pt>
                <c:pt idx="174">
                  <c:v>44442</c:v>
                </c:pt>
                <c:pt idx="175">
                  <c:v>44443</c:v>
                </c:pt>
                <c:pt idx="176">
                  <c:v>44444</c:v>
                </c:pt>
                <c:pt idx="177">
                  <c:v>44445</c:v>
                </c:pt>
                <c:pt idx="178">
                  <c:v>44446</c:v>
                </c:pt>
                <c:pt idx="179">
                  <c:v>44447</c:v>
                </c:pt>
                <c:pt idx="180">
                  <c:v>44448</c:v>
                </c:pt>
                <c:pt idx="181">
                  <c:v>44449</c:v>
                </c:pt>
                <c:pt idx="182">
                  <c:v>44450</c:v>
                </c:pt>
                <c:pt idx="183">
                  <c:v>44451</c:v>
                </c:pt>
                <c:pt idx="184">
                  <c:v>44452</c:v>
                </c:pt>
              </c:numCache>
            </c:numRef>
          </c:cat>
          <c:val>
            <c:numRef>
              <c:f>駐輪場代集計!$D$27:$D$211</c:f>
              <c:numCache>
                <c:formatCode>#,##0"円"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3020</c:v>
                </c:pt>
                <c:pt idx="31">
                  <c:v>3620</c:v>
                </c:pt>
                <c:pt idx="32">
                  <c:v>3720</c:v>
                </c:pt>
                <c:pt idx="33">
                  <c:v>3820</c:v>
                </c:pt>
                <c:pt idx="34">
                  <c:v>3920</c:v>
                </c:pt>
                <c:pt idx="35">
                  <c:v>3920</c:v>
                </c:pt>
                <c:pt idx="36">
                  <c:v>3920</c:v>
                </c:pt>
                <c:pt idx="37">
                  <c:v>3920</c:v>
                </c:pt>
                <c:pt idx="38">
                  <c:v>3920</c:v>
                </c:pt>
                <c:pt idx="39">
                  <c:v>3920</c:v>
                </c:pt>
                <c:pt idx="40">
                  <c:v>3920</c:v>
                </c:pt>
                <c:pt idx="41">
                  <c:v>3920</c:v>
                </c:pt>
                <c:pt idx="42">
                  <c:v>3920</c:v>
                </c:pt>
                <c:pt idx="43">
                  <c:v>3920</c:v>
                </c:pt>
                <c:pt idx="44">
                  <c:v>3920</c:v>
                </c:pt>
                <c:pt idx="45">
                  <c:v>3920</c:v>
                </c:pt>
                <c:pt idx="46">
                  <c:v>3920</c:v>
                </c:pt>
                <c:pt idx="47">
                  <c:v>3920</c:v>
                </c:pt>
                <c:pt idx="48">
                  <c:v>3920</c:v>
                </c:pt>
                <c:pt idx="49">
                  <c:v>3920</c:v>
                </c:pt>
                <c:pt idx="50">
                  <c:v>3920</c:v>
                </c:pt>
                <c:pt idx="51">
                  <c:v>3920</c:v>
                </c:pt>
                <c:pt idx="52">
                  <c:v>3920</c:v>
                </c:pt>
                <c:pt idx="53">
                  <c:v>3920</c:v>
                </c:pt>
                <c:pt idx="54">
                  <c:v>3920</c:v>
                </c:pt>
                <c:pt idx="55">
                  <c:v>3920</c:v>
                </c:pt>
                <c:pt idx="56">
                  <c:v>3920</c:v>
                </c:pt>
                <c:pt idx="57">
                  <c:v>3920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3920</c:v>
                </c:pt>
                <c:pt idx="62">
                  <c:v>3920</c:v>
                </c:pt>
                <c:pt idx="63">
                  <c:v>3920</c:v>
                </c:pt>
                <c:pt idx="64">
                  <c:v>3920</c:v>
                </c:pt>
                <c:pt idx="65">
                  <c:v>3920</c:v>
                </c:pt>
                <c:pt idx="66">
                  <c:v>3920</c:v>
                </c:pt>
                <c:pt idx="67">
                  <c:v>3920</c:v>
                </c:pt>
                <c:pt idx="68">
                  <c:v>3920</c:v>
                </c:pt>
                <c:pt idx="69">
                  <c:v>3920</c:v>
                </c:pt>
                <c:pt idx="70">
                  <c:v>3920</c:v>
                </c:pt>
                <c:pt idx="71">
                  <c:v>3920</c:v>
                </c:pt>
                <c:pt idx="72">
                  <c:v>3920</c:v>
                </c:pt>
                <c:pt idx="73">
                  <c:v>3920</c:v>
                </c:pt>
                <c:pt idx="74">
                  <c:v>3920</c:v>
                </c:pt>
                <c:pt idx="75">
                  <c:v>3920</c:v>
                </c:pt>
                <c:pt idx="76">
                  <c:v>3920</c:v>
                </c:pt>
                <c:pt idx="77">
                  <c:v>3920</c:v>
                </c:pt>
                <c:pt idx="78">
                  <c:v>3920</c:v>
                </c:pt>
                <c:pt idx="79">
                  <c:v>3920</c:v>
                </c:pt>
                <c:pt idx="80">
                  <c:v>3920</c:v>
                </c:pt>
                <c:pt idx="81">
                  <c:v>3920</c:v>
                </c:pt>
                <c:pt idx="82">
                  <c:v>3920</c:v>
                </c:pt>
                <c:pt idx="83">
                  <c:v>3920</c:v>
                </c:pt>
                <c:pt idx="84">
                  <c:v>3920</c:v>
                </c:pt>
                <c:pt idx="85">
                  <c:v>3920</c:v>
                </c:pt>
                <c:pt idx="86">
                  <c:v>3920</c:v>
                </c:pt>
                <c:pt idx="87">
                  <c:v>3920</c:v>
                </c:pt>
                <c:pt idx="88">
                  <c:v>3920</c:v>
                </c:pt>
                <c:pt idx="89">
                  <c:v>3920</c:v>
                </c:pt>
                <c:pt idx="90">
                  <c:v>3920</c:v>
                </c:pt>
                <c:pt idx="91">
                  <c:v>3920</c:v>
                </c:pt>
                <c:pt idx="92">
                  <c:v>3920</c:v>
                </c:pt>
                <c:pt idx="93">
                  <c:v>3920</c:v>
                </c:pt>
                <c:pt idx="94">
                  <c:v>3920</c:v>
                </c:pt>
                <c:pt idx="95">
                  <c:v>3920</c:v>
                </c:pt>
                <c:pt idx="96">
                  <c:v>3920</c:v>
                </c:pt>
                <c:pt idx="97">
                  <c:v>3920</c:v>
                </c:pt>
                <c:pt idx="98">
                  <c:v>3920</c:v>
                </c:pt>
                <c:pt idx="99">
                  <c:v>3920</c:v>
                </c:pt>
                <c:pt idx="100">
                  <c:v>3920</c:v>
                </c:pt>
                <c:pt idx="101">
                  <c:v>3920</c:v>
                </c:pt>
                <c:pt idx="102">
                  <c:v>3920</c:v>
                </c:pt>
                <c:pt idx="103">
                  <c:v>3920</c:v>
                </c:pt>
                <c:pt idx="104">
                  <c:v>3920</c:v>
                </c:pt>
                <c:pt idx="105">
                  <c:v>3920</c:v>
                </c:pt>
                <c:pt idx="106">
                  <c:v>3920</c:v>
                </c:pt>
                <c:pt idx="107">
                  <c:v>3920</c:v>
                </c:pt>
                <c:pt idx="108">
                  <c:v>3920</c:v>
                </c:pt>
                <c:pt idx="109">
                  <c:v>3920</c:v>
                </c:pt>
                <c:pt idx="110">
                  <c:v>3920</c:v>
                </c:pt>
                <c:pt idx="111">
                  <c:v>3920</c:v>
                </c:pt>
                <c:pt idx="112">
                  <c:v>3920</c:v>
                </c:pt>
                <c:pt idx="113">
                  <c:v>3920</c:v>
                </c:pt>
                <c:pt idx="114">
                  <c:v>3920</c:v>
                </c:pt>
                <c:pt idx="115">
                  <c:v>3920</c:v>
                </c:pt>
                <c:pt idx="116">
                  <c:v>3920</c:v>
                </c:pt>
                <c:pt idx="117">
                  <c:v>3920</c:v>
                </c:pt>
                <c:pt idx="118">
                  <c:v>3920</c:v>
                </c:pt>
                <c:pt idx="119">
                  <c:v>3920</c:v>
                </c:pt>
                <c:pt idx="120">
                  <c:v>3920</c:v>
                </c:pt>
                <c:pt idx="121">
                  <c:v>3920</c:v>
                </c:pt>
                <c:pt idx="122">
                  <c:v>3920</c:v>
                </c:pt>
                <c:pt idx="123">
                  <c:v>3920</c:v>
                </c:pt>
                <c:pt idx="124">
                  <c:v>3920</c:v>
                </c:pt>
                <c:pt idx="125">
                  <c:v>3920</c:v>
                </c:pt>
                <c:pt idx="126">
                  <c:v>3920</c:v>
                </c:pt>
                <c:pt idx="127">
                  <c:v>3920</c:v>
                </c:pt>
                <c:pt idx="128">
                  <c:v>3920</c:v>
                </c:pt>
                <c:pt idx="129">
                  <c:v>3920</c:v>
                </c:pt>
                <c:pt idx="130">
                  <c:v>3920</c:v>
                </c:pt>
                <c:pt idx="131">
                  <c:v>3920</c:v>
                </c:pt>
                <c:pt idx="132">
                  <c:v>3920</c:v>
                </c:pt>
                <c:pt idx="133">
                  <c:v>3920</c:v>
                </c:pt>
                <c:pt idx="134">
                  <c:v>3920</c:v>
                </c:pt>
                <c:pt idx="135">
                  <c:v>3920</c:v>
                </c:pt>
                <c:pt idx="136">
                  <c:v>3920</c:v>
                </c:pt>
                <c:pt idx="137">
                  <c:v>3920</c:v>
                </c:pt>
                <c:pt idx="138">
                  <c:v>3920</c:v>
                </c:pt>
                <c:pt idx="139">
                  <c:v>3920</c:v>
                </c:pt>
                <c:pt idx="140">
                  <c:v>3920</c:v>
                </c:pt>
                <c:pt idx="141">
                  <c:v>3920</c:v>
                </c:pt>
                <c:pt idx="142">
                  <c:v>3920</c:v>
                </c:pt>
                <c:pt idx="143">
                  <c:v>3920</c:v>
                </c:pt>
                <c:pt idx="144">
                  <c:v>3920</c:v>
                </c:pt>
                <c:pt idx="145">
                  <c:v>3920</c:v>
                </c:pt>
                <c:pt idx="146">
                  <c:v>3920</c:v>
                </c:pt>
                <c:pt idx="147">
                  <c:v>3920</c:v>
                </c:pt>
                <c:pt idx="148">
                  <c:v>3920</c:v>
                </c:pt>
                <c:pt idx="149">
                  <c:v>3920</c:v>
                </c:pt>
                <c:pt idx="150">
                  <c:v>3920</c:v>
                </c:pt>
                <c:pt idx="151">
                  <c:v>3920</c:v>
                </c:pt>
                <c:pt idx="152">
                  <c:v>3920</c:v>
                </c:pt>
                <c:pt idx="153">
                  <c:v>3920</c:v>
                </c:pt>
                <c:pt idx="154">
                  <c:v>3920</c:v>
                </c:pt>
                <c:pt idx="155">
                  <c:v>3920</c:v>
                </c:pt>
                <c:pt idx="156">
                  <c:v>3920</c:v>
                </c:pt>
                <c:pt idx="157">
                  <c:v>3920</c:v>
                </c:pt>
                <c:pt idx="158">
                  <c:v>3920</c:v>
                </c:pt>
                <c:pt idx="159">
                  <c:v>3920</c:v>
                </c:pt>
                <c:pt idx="160">
                  <c:v>3920</c:v>
                </c:pt>
                <c:pt idx="161">
                  <c:v>3920</c:v>
                </c:pt>
                <c:pt idx="162">
                  <c:v>3920</c:v>
                </c:pt>
                <c:pt idx="163">
                  <c:v>3920</c:v>
                </c:pt>
                <c:pt idx="164">
                  <c:v>3920</c:v>
                </c:pt>
                <c:pt idx="165">
                  <c:v>3920</c:v>
                </c:pt>
                <c:pt idx="166">
                  <c:v>3920</c:v>
                </c:pt>
                <c:pt idx="167">
                  <c:v>3920</c:v>
                </c:pt>
                <c:pt idx="168">
                  <c:v>3920</c:v>
                </c:pt>
                <c:pt idx="169">
                  <c:v>3920</c:v>
                </c:pt>
                <c:pt idx="170">
                  <c:v>3920</c:v>
                </c:pt>
                <c:pt idx="171">
                  <c:v>3920</c:v>
                </c:pt>
                <c:pt idx="172">
                  <c:v>3920</c:v>
                </c:pt>
                <c:pt idx="173">
                  <c:v>3920</c:v>
                </c:pt>
                <c:pt idx="174">
                  <c:v>3920</c:v>
                </c:pt>
                <c:pt idx="175">
                  <c:v>3920</c:v>
                </c:pt>
                <c:pt idx="176">
                  <c:v>3920</c:v>
                </c:pt>
                <c:pt idx="177">
                  <c:v>3920</c:v>
                </c:pt>
                <c:pt idx="178">
                  <c:v>3920</c:v>
                </c:pt>
                <c:pt idx="179">
                  <c:v>3920</c:v>
                </c:pt>
                <c:pt idx="180">
                  <c:v>3920</c:v>
                </c:pt>
                <c:pt idx="181">
                  <c:v>3920</c:v>
                </c:pt>
                <c:pt idx="182">
                  <c:v>3920</c:v>
                </c:pt>
                <c:pt idx="183">
                  <c:v>3920</c:v>
                </c:pt>
                <c:pt idx="184">
                  <c:v>3920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駐輪場代集計!$E$26</c:f>
              <c:strCache>
                <c:ptCount val="1"/>
                <c:pt idx="0">
                  <c:v>定期</c:v>
                </c:pt>
              </c:strCache>
            </c:strRef>
          </c:tx>
          <c:spPr>
            <a:ln w="9525" cap="flat" cmpd="sng" algn="ctr">
              <a:solidFill>
                <a:srgbClr val="EB4E47">
                  <a:shade val="80000"/>
                </a:srgbClr>
              </a:solidFill>
              <a:prstDash val="solid"/>
            </a:ln>
            <a:effectLst>
              <a:outerShdw blurRad="50800" dist="38100" dir="5400000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駐輪場代集計!$B$27:$B$211</c:f>
              <c:numCache>
                <c:formatCode>aaa\ \-\ yyyy"年"\ m"月"\ d"日"</c:formatCode>
                <c:ptCount val="185"/>
                <c:pt idx="0">
                  <c:v>44268</c:v>
                </c:pt>
                <c:pt idx="1">
                  <c:v>44269</c:v>
                </c:pt>
                <c:pt idx="2">
                  <c:v>44270</c:v>
                </c:pt>
                <c:pt idx="3">
                  <c:v>44271</c:v>
                </c:pt>
                <c:pt idx="4">
                  <c:v>44272</c:v>
                </c:pt>
                <c:pt idx="5">
                  <c:v>44273</c:v>
                </c:pt>
                <c:pt idx="6">
                  <c:v>44274</c:v>
                </c:pt>
                <c:pt idx="7">
                  <c:v>44275</c:v>
                </c:pt>
                <c:pt idx="8">
                  <c:v>44276</c:v>
                </c:pt>
                <c:pt idx="9">
                  <c:v>44277</c:v>
                </c:pt>
                <c:pt idx="10">
                  <c:v>44278</c:v>
                </c:pt>
                <c:pt idx="11">
                  <c:v>44279</c:v>
                </c:pt>
                <c:pt idx="12">
                  <c:v>44280</c:v>
                </c:pt>
                <c:pt idx="13">
                  <c:v>44281</c:v>
                </c:pt>
                <c:pt idx="14">
                  <c:v>44282</c:v>
                </c:pt>
                <c:pt idx="15">
                  <c:v>44283</c:v>
                </c:pt>
                <c:pt idx="16">
                  <c:v>44284</c:v>
                </c:pt>
                <c:pt idx="17">
                  <c:v>44285</c:v>
                </c:pt>
                <c:pt idx="18">
                  <c:v>44286</c:v>
                </c:pt>
                <c:pt idx="19">
                  <c:v>44287</c:v>
                </c:pt>
                <c:pt idx="20">
                  <c:v>44288</c:v>
                </c:pt>
                <c:pt idx="21">
                  <c:v>44289</c:v>
                </c:pt>
                <c:pt idx="22">
                  <c:v>44290</c:v>
                </c:pt>
                <c:pt idx="23">
                  <c:v>44291</c:v>
                </c:pt>
                <c:pt idx="24">
                  <c:v>44292</c:v>
                </c:pt>
                <c:pt idx="25">
                  <c:v>44293</c:v>
                </c:pt>
                <c:pt idx="26">
                  <c:v>44294</c:v>
                </c:pt>
                <c:pt idx="27">
                  <c:v>44295</c:v>
                </c:pt>
                <c:pt idx="28">
                  <c:v>44296</c:v>
                </c:pt>
                <c:pt idx="29">
                  <c:v>44297</c:v>
                </c:pt>
                <c:pt idx="30">
                  <c:v>44298</c:v>
                </c:pt>
                <c:pt idx="31">
                  <c:v>44299</c:v>
                </c:pt>
                <c:pt idx="32">
                  <c:v>44300</c:v>
                </c:pt>
                <c:pt idx="33">
                  <c:v>44301</c:v>
                </c:pt>
                <c:pt idx="34">
                  <c:v>44302</c:v>
                </c:pt>
                <c:pt idx="35">
                  <c:v>44303</c:v>
                </c:pt>
                <c:pt idx="36">
                  <c:v>44304</c:v>
                </c:pt>
                <c:pt idx="37">
                  <c:v>44305</c:v>
                </c:pt>
                <c:pt idx="38">
                  <c:v>44306</c:v>
                </c:pt>
                <c:pt idx="39">
                  <c:v>44307</c:v>
                </c:pt>
                <c:pt idx="40">
                  <c:v>44308</c:v>
                </c:pt>
                <c:pt idx="41">
                  <c:v>44309</c:v>
                </c:pt>
                <c:pt idx="42">
                  <c:v>44310</c:v>
                </c:pt>
                <c:pt idx="43">
                  <c:v>44311</c:v>
                </c:pt>
                <c:pt idx="44">
                  <c:v>44312</c:v>
                </c:pt>
                <c:pt idx="45">
                  <c:v>44313</c:v>
                </c:pt>
                <c:pt idx="46">
                  <c:v>44314</c:v>
                </c:pt>
                <c:pt idx="47">
                  <c:v>44315</c:v>
                </c:pt>
                <c:pt idx="48">
                  <c:v>44316</c:v>
                </c:pt>
                <c:pt idx="49">
                  <c:v>44317</c:v>
                </c:pt>
                <c:pt idx="50">
                  <c:v>44318</c:v>
                </c:pt>
                <c:pt idx="51">
                  <c:v>44319</c:v>
                </c:pt>
                <c:pt idx="52">
                  <c:v>44320</c:v>
                </c:pt>
                <c:pt idx="53">
                  <c:v>44321</c:v>
                </c:pt>
                <c:pt idx="54">
                  <c:v>44322</c:v>
                </c:pt>
                <c:pt idx="55">
                  <c:v>44323</c:v>
                </c:pt>
                <c:pt idx="56">
                  <c:v>44324</c:v>
                </c:pt>
                <c:pt idx="57">
                  <c:v>44325</c:v>
                </c:pt>
                <c:pt idx="58">
                  <c:v>44326</c:v>
                </c:pt>
                <c:pt idx="59">
                  <c:v>44327</c:v>
                </c:pt>
                <c:pt idx="60">
                  <c:v>44328</c:v>
                </c:pt>
                <c:pt idx="61">
                  <c:v>44329</c:v>
                </c:pt>
                <c:pt idx="62">
                  <c:v>44330</c:v>
                </c:pt>
                <c:pt idx="63">
                  <c:v>44331</c:v>
                </c:pt>
                <c:pt idx="64">
                  <c:v>44332</c:v>
                </c:pt>
                <c:pt idx="65">
                  <c:v>44333</c:v>
                </c:pt>
                <c:pt idx="66">
                  <c:v>44334</c:v>
                </c:pt>
                <c:pt idx="67">
                  <c:v>44335</c:v>
                </c:pt>
                <c:pt idx="68">
                  <c:v>44336</c:v>
                </c:pt>
                <c:pt idx="69">
                  <c:v>44337</c:v>
                </c:pt>
                <c:pt idx="70">
                  <c:v>44338</c:v>
                </c:pt>
                <c:pt idx="71">
                  <c:v>44339</c:v>
                </c:pt>
                <c:pt idx="72">
                  <c:v>44340</c:v>
                </c:pt>
                <c:pt idx="73">
                  <c:v>44341</c:v>
                </c:pt>
                <c:pt idx="74">
                  <c:v>44342</c:v>
                </c:pt>
                <c:pt idx="75">
                  <c:v>44343</c:v>
                </c:pt>
                <c:pt idx="76">
                  <c:v>44344</c:v>
                </c:pt>
                <c:pt idx="77">
                  <c:v>44345</c:v>
                </c:pt>
                <c:pt idx="78">
                  <c:v>44346</c:v>
                </c:pt>
                <c:pt idx="79">
                  <c:v>44347</c:v>
                </c:pt>
                <c:pt idx="80">
                  <c:v>44348</c:v>
                </c:pt>
                <c:pt idx="81">
                  <c:v>44349</c:v>
                </c:pt>
                <c:pt idx="82">
                  <c:v>44350</c:v>
                </c:pt>
                <c:pt idx="83">
                  <c:v>44351</c:v>
                </c:pt>
                <c:pt idx="84">
                  <c:v>44352</c:v>
                </c:pt>
                <c:pt idx="85">
                  <c:v>44353</c:v>
                </c:pt>
                <c:pt idx="86">
                  <c:v>44354</c:v>
                </c:pt>
                <c:pt idx="87">
                  <c:v>44355</c:v>
                </c:pt>
                <c:pt idx="88">
                  <c:v>44356</c:v>
                </c:pt>
                <c:pt idx="89">
                  <c:v>44357</c:v>
                </c:pt>
                <c:pt idx="90">
                  <c:v>44358</c:v>
                </c:pt>
                <c:pt idx="91">
                  <c:v>44359</c:v>
                </c:pt>
                <c:pt idx="92">
                  <c:v>44360</c:v>
                </c:pt>
                <c:pt idx="93">
                  <c:v>44361</c:v>
                </c:pt>
                <c:pt idx="94">
                  <c:v>44362</c:v>
                </c:pt>
                <c:pt idx="95">
                  <c:v>44363</c:v>
                </c:pt>
                <c:pt idx="96">
                  <c:v>44364</c:v>
                </c:pt>
                <c:pt idx="97">
                  <c:v>44365</c:v>
                </c:pt>
                <c:pt idx="98">
                  <c:v>44366</c:v>
                </c:pt>
                <c:pt idx="99">
                  <c:v>44367</c:v>
                </c:pt>
                <c:pt idx="100">
                  <c:v>44368</c:v>
                </c:pt>
                <c:pt idx="101">
                  <c:v>44369</c:v>
                </c:pt>
                <c:pt idx="102">
                  <c:v>44370</c:v>
                </c:pt>
                <c:pt idx="103">
                  <c:v>44371</c:v>
                </c:pt>
                <c:pt idx="104">
                  <c:v>44372</c:v>
                </c:pt>
                <c:pt idx="105">
                  <c:v>44373</c:v>
                </c:pt>
                <c:pt idx="106">
                  <c:v>44374</c:v>
                </c:pt>
                <c:pt idx="107">
                  <c:v>44375</c:v>
                </c:pt>
                <c:pt idx="108">
                  <c:v>44376</c:v>
                </c:pt>
                <c:pt idx="109">
                  <c:v>44377</c:v>
                </c:pt>
                <c:pt idx="110">
                  <c:v>44378</c:v>
                </c:pt>
                <c:pt idx="111">
                  <c:v>44379</c:v>
                </c:pt>
                <c:pt idx="112">
                  <c:v>44380</c:v>
                </c:pt>
                <c:pt idx="113">
                  <c:v>44381</c:v>
                </c:pt>
                <c:pt idx="114">
                  <c:v>44382</c:v>
                </c:pt>
                <c:pt idx="115">
                  <c:v>44383</c:v>
                </c:pt>
                <c:pt idx="116">
                  <c:v>44384</c:v>
                </c:pt>
                <c:pt idx="117">
                  <c:v>44385</c:v>
                </c:pt>
                <c:pt idx="118">
                  <c:v>44386</c:v>
                </c:pt>
                <c:pt idx="119">
                  <c:v>44387</c:v>
                </c:pt>
                <c:pt idx="120">
                  <c:v>44388</c:v>
                </c:pt>
                <c:pt idx="121">
                  <c:v>44389</c:v>
                </c:pt>
                <c:pt idx="122">
                  <c:v>44390</c:v>
                </c:pt>
                <c:pt idx="123">
                  <c:v>44391</c:v>
                </c:pt>
                <c:pt idx="124">
                  <c:v>44392</c:v>
                </c:pt>
                <c:pt idx="125">
                  <c:v>44393</c:v>
                </c:pt>
                <c:pt idx="126">
                  <c:v>44394</c:v>
                </c:pt>
                <c:pt idx="127">
                  <c:v>44395</c:v>
                </c:pt>
                <c:pt idx="128">
                  <c:v>44396</c:v>
                </c:pt>
                <c:pt idx="129">
                  <c:v>44397</c:v>
                </c:pt>
                <c:pt idx="130">
                  <c:v>44398</c:v>
                </c:pt>
                <c:pt idx="131">
                  <c:v>44399</c:v>
                </c:pt>
                <c:pt idx="132">
                  <c:v>44400</c:v>
                </c:pt>
                <c:pt idx="133">
                  <c:v>44401</c:v>
                </c:pt>
                <c:pt idx="134">
                  <c:v>44402</c:v>
                </c:pt>
                <c:pt idx="135">
                  <c:v>44403</c:v>
                </c:pt>
                <c:pt idx="136">
                  <c:v>44404</c:v>
                </c:pt>
                <c:pt idx="137">
                  <c:v>44405</c:v>
                </c:pt>
                <c:pt idx="138">
                  <c:v>44406</c:v>
                </c:pt>
                <c:pt idx="139">
                  <c:v>44407</c:v>
                </c:pt>
                <c:pt idx="140">
                  <c:v>44408</c:v>
                </c:pt>
                <c:pt idx="141">
                  <c:v>44409</c:v>
                </c:pt>
                <c:pt idx="142">
                  <c:v>44410</c:v>
                </c:pt>
                <c:pt idx="143">
                  <c:v>44411</c:v>
                </c:pt>
                <c:pt idx="144">
                  <c:v>44412</c:v>
                </c:pt>
                <c:pt idx="145">
                  <c:v>44413</c:v>
                </c:pt>
                <c:pt idx="146">
                  <c:v>44414</c:v>
                </c:pt>
                <c:pt idx="147">
                  <c:v>44415</c:v>
                </c:pt>
                <c:pt idx="148">
                  <c:v>44416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44422</c:v>
                </c:pt>
                <c:pt idx="155">
                  <c:v>44423</c:v>
                </c:pt>
                <c:pt idx="156">
                  <c:v>44424</c:v>
                </c:pt>
                <c:pt idx="157">
                  <c:v>44425</c:v>
                </c:pt>
                <c:pt idx="158">
                  <c:v>44426</c:v>
                </c:pt>
                <c:pt idx="159">
                  <c:v>44427</c:v>
                </c:pt>
                <c:pt idx="160">
                  <c:v>44428</c:v>
                </c:pt>
                <c:pt idx="161">
                  <c:v>44429</c:v>
                </c:pt>
                <c:pt idx="162">
                  <c:v>44430</c:v>
                </c:pt>
                <c:pt idx="163">
                  <c:v>44431</c:v>
                </c:pt>
                <c:pt idx="164">
                  <c:v>44432</c:v>
                </c:pt>
                <c:pt idx="165">
                  <c:v>44433</c:v>
                </c:pt>
                <c:pt idx="166">
                  <c:v>44434</c:v>
                </c:pt>
                <c:pt idx="167">
                  <c:v>44435</c:v>
                </c:pt>
                <c:pt idx="168">
                  <c:v>44436</c:v>
                </c:pt>
                <c:pt idx="169">
                  <c:v>44437</c:v>
                </c:pt>
                <c:pt idx="170">
                  <c:v>44438</c:v>
                </c:pt>
                <c:pt idx="171">
                  <c:v>44439</c:v>
                </c:pt>
                <c:pt idx="172">
                  <c:v>44440</c:v>
                </c:pt>
                <c:pt idx="173">
                  <c:v>44441</c:v>
                </c:pt>
                <c:pt idx="174">
                  <c:v>44442</c:v>
                </c:pt>
                <c:pt idx="175">
                  <c:v>44443</c:v>
                </c:pt>
                <c:pt idx="176">
                  <c:v>44444</c:v>
                </c:pt>
                <c:pt idx="177">
                  <c:v>44445</c:v>
                </c:pt>
                <c:pt idx="178">
                  <c:v>44446</c:v>
                </c:pt>
                <c:pt idx="179">
                  <c:v>44447</c:v>
                </c:pt>
                <c:pt idx="180">
                  <c:v>44448</c:v>
                </c:pt>
                <c:pt idx="181">
                  <c:v>44449</c:v>
                </c:pt>
                <c:pt idx="182">
                  <c:v>44450</c:v>
                </c:pt>
                <c:pt idx="183">
                  <c:v>44451</c:v>
                </c:pt>
                <c:pt idx="184">
                  <c:v>44452</c:v>
                </c:pt>
              </c:numCache>
            </c:numRef>
          </c:cat>
          <c:val>
            <c:numRef>
              <c:f>駐輪場代集計!$E$27:$E$211</c:f>
              <c:numCache>
                <c:formatCode>#,##0"円"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484.77272727272725</c:v>
                </c:pt>
                <c:pt idx="3">
                  <c:v>969.5454545454545</c:v>
                </c:pt>
                <c:pt idx="4">
                  <c:v>1454.3181818181818</c:v>
                </c:pt>
                <c:pt idx="5">
                  <c:v>1939.090909090909</c:v>
                </c:pt>
                <c:pt idx="6">
                  <c:v>2423.863636363636</c:v>
                </c:pt>
                <c:pt idx="7">
                  <c:v>2423.863636363636</c:v>
                </c:pt>
                <c:pt idx="8">
                  <c:v>2423.863636363636</c:v>
                </c:pt>
                <c:pt idx="9">
                  <c:v>2908.6363636363635</c:v>
                </c:pt>
                <c:pt idx="10">
                  <c:v>3393.409090909091</c:v>
                </c:pt>
                <c:pt idx="11">
                  <c:v>3878.181818181818</c:v>
                </c:pt>
                <c:pt idx="12">
                  <c:v>4362.954545454545</c:v>
                </c:pt>
                <c:pt idx="13">
                  <c:v>4847.7272727272721</c:v>
                </c:pt>
                <c:pt idx="14">
                  <c:v>4847.7272727272721</c:v>
                </c:pt>
                <c:pt idx="15">
                  <c:v>4847.7272727272721</c:v>
                </c:pt>
                <c:pt idx="16">
                  <c:v>5332.5</c:v>
                </c:pt>
                <c:pt idx="17">
                  <c:v>5817.272727272727</c:v>
                </c:pt>
                <c:pt idx="18">
                  <c:v>6302.045454545454</c:v>
                </c:pt>
                <c:pt idx="19">
                  <c:v>6786.818181818182</c:v>
                </c:pt>
                <c:pt idx="20">
                  <c:v>7271.590909090909</c:v>
                </c:pt>
                <c:pt idx="21">
                  <c:v>7271.590909090909</c:v>
                </c:pt>
                <c:pt idx="22">
                  <c:v>7271.590909090909</c:v>
                </c:pt>
                <c:pt idx="23">
                  <c:v>7756.363636363636</c:v>
                </c:pt>
                <c:pt idx="24">
                  <c:v>8241.136363636364</c:v>
                </c:pt>
                <c:pt idx="25">
                  <c:v>8725.9090909090901</c:v>
                </c:pt>
                <c:pt idx="26">
                  <c:v>9210.681818181818</c:v>
                </c:pt>
                <c:pt idx="27">
                  <c:v>9695.4545454545441</c:v>
                </c:pt>
                <c:pt idx="28">
                  <c:v>9695.4545454545441</c:v>
                </c:pt>
                <c:pt idx="29">
                  <c:v>9695.4545454545441</c:v>
                </c:pt>
                <c:pt idx="30">
                  <c:v>10180.227272727272</c:v>
                </c:pt>
                <c:pt idx="31">
                  <c:v>10665</c:v>
                </c:pt>
                <c:pt idx="32">
                  <c:v>11149.772727272726</c:v>
                </c:pt>
                <c:pt idx="33">
                  <c:v>11634.545454545454</c:v>
                </c:pt>
                <c:pt idx="34">
                  <c:v>12119.318181818182</c:v>
                </c:pt>
                <c:pt idx="35">
                  <c:v>12119.318181818182</c:v>
                </c:pt>
                <c:pt idx="36">
                  <c:v>12119.318181818182</c:v>
                </c:pt>
                <c:pt idx="37">
                  <c:v>12119.318181818182</c:v>
                </c:pt>
                <c:pt idx="38">
                  <c:v>12119.318181818182</c:v>
                </c:pt>
                <c:pt idx="39">
                  <c:v>12119.318181818182</c:v>
                </c:pt>
                <c:pt idx="40">
                  <c:v>12119.318181818182</c:v>
                </c:pt>
                <c:pt idx="41">
                  <c:v>12119.318181818182</c:v>
                </c:pt>
                <c:pt idx="42">
                  <c:v>12119.318181818182</c:v>
                </c:pt>
                <c:pt idx="43">
                  <c:v>12119.318181818182</c:v>
                </c:pt>
                <c:pt idx="44">
                  <c:v>12119.318181818182</c:v>
                </c:pt>
                <c:pt idx="45">
                  <c:v>12119.318181818182</c:v>
                </c:pt>
                <c:pt idx="46">
                  <c:v>12119.318181818182</c:v>
                </c:pt>
                <c:pt idx="47">
                  <c:v>12119.318181818182</c:v>
                </c:pt>
                <c:pt idx="48">
                  <c:v>12119.318181818182</c:v>
                </c:pt>
                <c:pt idx="49">
                  <c:v>12119.318181818182</c:v>
                </c:pt>
                <c:pt idx="50">
                  <c:v>12119.318181818182</c:v>
                </c:pt>
                <c:pt idx="51">
                  <c:v>12119.318181818182</c:v>
                </c:pt>
                <c:pt idx="52">
                  <c:v>12119.318181818182</c:v>
                </c:pt>
                <c:pt idx="53">
                  <c:v>12119.318181818182</c:v>
                </c:pt>
                <c:pt idx="54">
                  <c:v>12119.318181818182</c:v>
                </c:pt>
                <c:pt idx="55">
                  <c:v>12119.318181818182</c:v>
                </c:pt>
                <c:pt idx="56">
                  <c:v>12119.318181818182</c:v>
                </c:pt>
                <c:pt idx="57">
                  <c:v>12119.318181818182</c:v>
                </c:pt>
                <c:pt idx="58">
                  <c:v>12119.318181818182</c:v>
                </c:pt>
                <c:pt idx="59">
                  <c:v>12119.318181818182</c:v>
                </c:pt>
                <c:pt idx="60">
                  <c:v>12119.318181818182</c:v>
                </c:pt>
                <c:pt idx="61">
                  <c:v>12119.318181818182</c:v>
                </c:pt>
                <c:pt idx="62">
                  <c:v>12119.318181818182</c:v>
                </c:pt>
                <c:pt idx="63">
                  <c:v>12119.318181818182</c:v>
                </c:pt>
                <c:pt idx="64">
                  <c:v>12119.318181818182</c:v>
                </c:pt>
                <c:pt idx="65">
                  <c:v>12119.318181818182</c:v>
                </c:pt>
                <c:pt idx="66">
                  <c:v>12119.318181818182</c:v>
                </c:pt>
                <c:pt idx="67">
                  <c:v>12119.318181818182</c:v>
                </c:pt>
                <c:pt idx="68">
                  <c:v>12119.318181818182</c:v>
                </c:pt>
                <c:pt idx="69">
                  <c:v>12119.318181818182</c:v>
                </c:pt>
                <c:pt idx="70">
                  <c:v>12119.318181818182</c:v>
                </c:pt>
                <c:pt idx="71">
                  <c:v>12119.318181818182</c:v>
                </c:pt>
                <c:pt idx="72">
                  <c:v>12119.318181818182</c:v>
                </c:pt>
                <c:pt idx="73">
                  <c:v>12119.318181818182</c:v>
                </c:pt>
                <c:pt idx="74">
                  <c:v>12119.318181818182</c:v>
                </c:pt>
                <c:pt idx="75">
                  <c:v>12119.318181818182</c:v>
                </c:pt>
                <c:pt idx="76">
                  <c:v>12119.318181818182</c:v>
                </c:pt>
                <c:pt idx="77">
                  <c:v>12119.318181818182</c:v>
                </c:pt>
                <c:pt idx="78">
                  <c:v>12119.318181818182</c:v>
                </c:pt>
                <c:pt idx="79">
                  <c:v>12119.318181818182</c:v>
                </c:pt>
                <c:pt idx="80">
                  <c:v>12119.318181818182</c:v>
                </c:pt>
                <c:pt idx="81">
                  <c:v>12119.318181818182</c:v>
                </c:pt>
                <c:pt idx="82">
                  <c:v>12119.318181818182</c:v>
                </c:pt>
                <c:pt idx="83">
                  <c:v>12119.318181818182</c:v>
                </c:pt>
                <c:pt idx="84">
                  <c:v>12119.318181818182</c:v>
                </c:pt>
                <c:pt idx="85">
                  <c:v>12119.318181818182</c:v>
                </c:pt>
                <c:pt idx="86">
                  <c:v>12119.318181818182</c:v>
                </c:pt>
                <c:pt idx="87">
                  <c:v>12119.318181818182</c:v>
                </c:pt>
                <c:pt idx="88">
                  <c:v>12119.318181818182</c:v>
                </c:pt>
                <c:pt idx="89">
                  <c:v>12119.318181818182</c:v>
                </c:pt>
                <c:pt idx="90">
                  <c:v>12119.318181818182</c:v>
                </c:pt>
                <c:pt idx="91">
                  <c:v>12119.318181818182</c:v>
                </c:pt>
                <c:pt idx="92">
                  <c:v>12119.318181818182</c:v>
                </c:pt>
                <c:pt idx="93">
                  <c:v>12119.318181818182</c:v>
                </c:pt>
                <c:pt idx="94">
                  <c:v>12119.318181818182</c:v>
                </c:pt>
                <c:pt idx="95">
                  <c:v>12119.318181818182</c:v>
                </c:pt>
                <c:pt idx="96">
                  <c:v>12119.318181818182</c:v>
                </c:pt>
                <c:pt idx="97">
                  <c:v>12119.318181818182</c:v>
                </c:pt>
                <c:pt idx="98">
                  <c:v>12119.318181818182</c:v>
                </c:pt>
                <c:pt idx="99">
                  <c:v>12119.318181818182</c:v>
                </c:pt>
                <c:pt idx="100">
                  <c:v>12119.318181818182</c:v>
                </c:pt>
                <c:pt idx="101">
                  <c:v>12119.318181818182</c:v>
                </c:pt>
                <c:pt idx="102">
                  <c:v>12119.318181818182</c:v>
                </c:pt>
                <c:pt idx="103">
                  <c:v>12119.318181818182</c:v>
                </c:pt>
                <c:pt idx="104">
                  <c:v>12119.318181818182</c:v>
                </c:pt>
                <c:pt idx="105">
                  <c:v>12119.318181818182</c:v>
                </c:pt>
                <c:pt idx="106">
                  <c:v>12119.318181818182</c:v>
                </c:pt>
                <c:pt idx="107">
                  <c:v>12119.318181818182</c:v>
                </c:pt>
                <c:pt idx="108">
                  <c:v>12119.318181818182</c:v>
                </c:pt>
                <c:pt idx="109">
                  <c:v>12119.318181818182</c:v>
                </c:pt>
                <c:pt idx="110">
                  <c:v>12119.318181818182</c:v>
                </c:pt>
                <c:pt idx="111">
                  <c:v>12119.318181818182</c:v>
                </c:pt>
                <c:pt idx="112">
                  <c:v>12119.318181818182</c:v>
                </c:pt>
                <c:pt idx="113">
                  <c:v>12119.318181818182</c:v>
                </c:pt>
                <c:pt idx="114">
                  <c:v>12119.318181818182</c:v>
                </c:pt>
                <c:pt idx="115">
                  <c:v>12119.318181818182</c:v>
                </c:pt>
                <c:pt idx="116">
                  <c:v>12119.318181818182</c:v>
                </c:pt>
                <c:pt idx="117">
                  <c:v>12119.318181818182</c:v>
                </c:pt>
                <c:pt idx="118">
                  <c:v>12119.318181818182</c:v>
                </c:pt>
                <c:pt idx="119">
                  <c:v>12119.318181818182</c:v>
                </c:pt>
                <c:pt idx="120">
                  <c:v>12119.318181818182</c:v>
                </c:pt>
                <c:pt idx="121">
                  <c:v>12119.318181818182</c:v>
                </c:pt>
                <c:pt idx="122">
                  <c:v>12119.318181818182</c:v>
                </c:pt>
                <c:pt idx="123">
                  <c:v>12119.318181818182</c:v>
                </c:pt>
                <c:pt idx="124">
                  <c:v>12119.318181818182</c:v>
                </c:pt>
                <c:pt idx="125">
                  <c:v>12119.318181818182</c:v>
                </c:pt>
                <c:pt idx="126">
                  <c:v>12119.318181818182</c:v>
                </c:pt>
                <c:pt idx="127">
                  <c:v>12119.318181818182</c:v>
                </c:pt>
                <c:pt idx="128">
                  <c:v>12119.318181818182</c:v>
                </c:pt>
                <c:pt idx="129">
                  <c:v>12119.318181818182</c:v>
                </c:pt>
                <c:pt idx="130">
                  <c:v>12119.318181818182</c:v>
                </c:pt>
                <c:pt idx="131">
                  <c:v>12119.318181818182</c:v>
                </c:pt>
                <c:pt idx="132">
                  <c:v>12119.318181818182</c:v>
                </c:pt>
                <c:pt idx="133">
                  <c:v>12119.318181818182</c:v>
                </c:pt>
                <c:pt idx="134">
                  <c:v>12119.318181818182</c:v>
                </c:pt>
                <c:pt idx="135">
                  <c:v>12119.318181818182</c:v>
                </c:pt>
                <c:pt idx="136">
                  <c:v>12119.318181818182</c:v>
                </c:pt>
                <c:pt idx="137">
                  <c:v>12119.318181818182</c:v>
                </c:pt>
                <c:pt idx="138">
                  <c:v>12119.318181818182</c:v>
                </c:pt>
                <c:pt idx="139">
                  <c:v>12119.318181818182</c:v>
                </c:pt>
                <c:pt idx="140">
                  <c:v>12119.318181818182</c:v>
                </c:pt>
                <c:pt idx="141">
                  <c:v>12119.318181818182</c:v>
                </c:pt>
                <c:pt idx="142">
                  <c:v>12119.318181818182</c:v>
                </c:pt>
                <c:pt idx="143">
                  <c:v>12119.318181818182</c:v>
                </c:pt>
                <c:pt idx="144">
                  <c:v>12119.318181818182</c:v>
                </c:pt>
                <c:pt idx="145">
                  <c:v>12119.318181818182</c:v>
                </c:pt>
                <c:pt idx="146">
                  <c:v>12119.318181818182</c:v>
                </c:pt>
                <c:pt idx="147">
                  <c:v>12119.318181818182</c:v>
                </c:pt>
                <c:pt idx="148">
                  <c:v>12119.318181818182</c:v>
                </c:pt>
                <c:pt idx="149">
                  <c:v>12119.318181818182</c:v>
                </c:pt>
                <c:pt idx="150">
                  <c:v>12119.318181818182</c:v>
                </c:pt>
                <c:pt idx="151">
                  <c:v>12119.318181818182</c:v>
                </c:pt>
                <c:pt idx="152">
                  <c:v>12119.318181818182</c:v>
                </c:pt>
                <c:pt idx="153">
                  <c:v>12119.318181818182</c:v>
                </c:pt>
                <c:pt idx="154">
                  <c:v>12119.318181818182</c:v>
                </c:pt>
                <c:pt idx="155">
                  <c:v>12119.318181818182</c:v>
                </c:pt>
                <c:pt idx="156">
                  <c:v>12119.318181818182</c:v>
                </c:pt>
                <c:pt idx="157">
                  <c:v>12119.318181818182</c:v>
                </c:pt>
                <c:pt idx="158">
                  <c:v>12119.318181818182</c:v>
                </c:pt>
                <c:pt idx="159">
                  <c:v>12119.318181818182</c:v>
                </c:pt>
                <c:pt idx="160">
                  <c:v>12119.318181818182</c:v>
                </c:pt>
                <c:pt idx="161">
                  <c:v>12119.318181818182</c:v>
                </c:pt>
                <c:pt idx="162">
                  <c:v>12119.318181818182</c:v>
                </c:pt>
                <c:pt idx="163">
                  <c:v>12119.318181818182</c:v>
                </c:pt>
                <c:pt idx="164">
                  <c:v>12119.318181818182</c:v>
                </c:pt>
                <c:pt idx="165">
                  <c:v>12119.318181818182</c:v>
                </c:pt>
                <c:pt idx="166">
                  <c:v>12119.318181818182</c:v>
                </c:pt>
                <c:pt idx="167">
                  <c:v>12119.318181818182</c:v>
                </c:pt>
                <c:pt idx="168">
                  <c:v>12119.318181818182</c:v>
                </c:pt>
                <c:pt idx="169">
                  <c:v>12119.318181818182</c:v>
                </c:pt>
                <c:pt idx="170">
                  <c:v>12119.318181818182</c:v>
                </c:pt>
                <c:pt idx="171">
                  <c:v>12119.318181818182</c:v>
                </c:pt>
                <c:pt idx="172">
                  <c:v>12119.318181818182</c:v>
                </c:pt>
                <c:pt idx="173">
                  <c:v>12119.318181818182</c:v>
                </c:pt>
                <c:pt idx="174">
                  <c:v>12119.318181818182</c:v>
                </c:pt>
                <c:pt idx="175">
                  <c:v>12119.318181818182</c:v>
                </c:pt>
                <c:pt idx="176">
                  <c:v>12119.318181818182</c:v>
                </c:pt>
                <c:pt idx="177">
                  <c:v>12119.318181818182</c:v>
                </c:pt>
                <c:pt idx="178">
                  <c:v>12119.318181818182</c:v>
                </c:pt>
                <c:pt idx="179">
                  <c:v>12119.318181818182</c:v>
                </c:pt>
                <c:pt idx="180">
                  <c:v>12119.318181818182</c:v>
                </c:pt>
                <c:pt idx="181">
                  <c:v>12119.318181818182</c:v>
                </c:pt>
                <c:pt idx="182">
                  <c:v>12119.318181818182</c:v>
                </c:pt>
                <c:pt idx="183">
                  <c:v>12119.318181818182</c:v>
                </c:pt>
                <c:pt idx="184">
                  <c:v>12119.318181818182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920"/>
        <c:axId val="214557440"/>
      </c:lineChart>
      <c:dateAx>
        <c:axId val="213969920"/>
        <c:scaling>
          <c:orientation val="minMax"/>
        </c:scaling>
        <c:delete val="0"/>
        <c:axPos val="b"/>
        <c:numFmt formatCode="m&quot;月&quot;;@" sourceLinked="0"/>
        <c:majorTickMark val="none"/>
        <c:minorTickMark val="none"/>
        <c:tickLblPos val="nextTo"/>
        <c:spPr>
          <a:ln w="12700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ja-JP"/>
          </a:p>
        </c:txPr>
        <c:crossAx val="214557440"/>
        <c:crosses val="autoZero"/>
        <c:auto val="1"/>
        <c:lblOffset val="100"/>
        <c:baseTimeUnit val="days"/>
        <c:majorUnit val="1"/>
        <c:majorTimeUnit val="months"/>
      </c:dateAx>
      <c:valAx>
        <c:axId val="214557440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金額</a:t>
                </a:r>
              </a:p>
            </c:rich>
          </c:tx>
          <c:layout/>
          <c:overlay val="0"/>
        </c:title>
        <c:numFmt formatCode="#,##0&quot;円&quot;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213969920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156206</xdr:colOff>
      <xdr:row>0</xdr:row>
      <xdr:rowOff>60960</xdr:rowOff>
    </xdr:from>
    <xdr:to>
      <xdr:col>13</xdr:col>
      <xdr:colOff>0</xdr:colOff>
      <xdr:row>5</xdr:row>
      <xdr:rowOff>1905</xdr:rowOff>
    </xdr:to>
    <xdr:sp macro="" textlink="">
      <xdr:nvSpPr>
        <xdr:cNvPr id="4" name="タイトルのアートワーク" descr="グラデーションで塗りつぶされた角の丸い四角形" title="ランニング ログ (タイトル)"/>
        <xdr:cNvSpPr/>
      </xdr:nvSpPr>
      <xdr:spPr>
        <a:xfrm>
          <a:off x="156206" y="60960"/>
          <a:ext cx="10374634" cy="664845"/>
        </a:xfrm>
        <a:prstGeom prst="round2SameRect">
          <a:avLst/>
        </a:prstGeom>
        <a:gradFill>
          <a:gsLst>
            <a:gs pos="0">
              <a:schemeClr val="accent1"/>
            </a:gs>
            <a:gs pos="100000">
              <a:schemeClr val="accent1">
                <a:lumMod val="60000"/>
                <a:lumOff val="40000"/>
              </a:schemeClr>
            </a:gs>
          </a:gsLst>
        </a:gradFill>
        <a:ln>
          <a:noFill/>
        </a:ln>
        <a:effectLst>
          <a:outerShdw blurRad="38100" dist="25400" dir="16200000" rotWithShape="0">
            <a:prstClr val="black">
              <a:alpha val="15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8700000"/>
          </a:lightRig>
        </a:scene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lIns="64008" tIns="0" rIns="0" bIns="0" rtlCol="0" anchor="ctr"/>
        <a:lstStyle/>
        <a:p>
          <a:pPr algn="l"/>
          <a:r>
            <a:rPr lang="ja-JP" altLang="en-US" sz="2500">
              <a:solidFill>
                <a:schemeClr val="tx1">
                  <a:lumMod val="75000"/>
                  <a:lumOff val="2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駐輪場代と定期代</a:t>
          </a:r>
          <a:endParaRPr lang="en-US" sz="2500">
            <a:solidFill>
              <a:schemeClr val="tx1">
                <a:lumMod val="75000"/>
                <a:lumOff val="2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15240</xdr:colOff>
      <xdr:row>5</xdr:row>
      <xdr:rowOff>12929</xdr:rowOff>
    </xdr:from>
    <xdr:to>
      <xdr:col>13</xdr:col>
      <xdr:colOff>13800</xdr:colOff>
      <xdr:row>20</xdr:row>
      <xdr:rowOff>137609</xdr:rowOff>
    </xdr:to>
    <xdr:graphicFrame macro="">
      <xdr:nvGraphicFramePr>
        <xdr:cNvPr id="8" name="駐輪場代と定期代の比較" descr="多段組みの線グラフは、ペースを距離 (マイル) に対する分で示します。" title="ランニング距離とペースのグラフ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5</xdr:row>
      <xdr:rowOff>95250</xdr:rowOff>
    </xdr:from>
    <xdr:to>
      <xdr:col>4</xdr:col>
      <xdr:colOff>1447800</xdr:colOff>
      <xdr:row>7</xdr:row>
      <xdr:rowOff>314325</xdr:rowOff>
    </xdr:to>
    <xdr:sp macro="" textlink="">
      <xdr:nvSpPr>
        <xdr:cNvPr id="2" name="ランニングの概要のヒント" descr="[ランニングの概要] に月と目標距離を入力します。[ランニング ログ] にエントリーを追加すると、[ランニングの回数] と [総距離] が自動的に計算されます。" title="ランニングの概要のヒント"/>
        <xdr:cNvSpPr txBox="1"/>
      </xdr:nvSpPr>
      <xdr:spPr>
        <a:xfrm>
          <a:off x="3228975" y="952500"/>
          <a:ext cx="2543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駐輪代概要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に月と計画を入力します。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駐輪代集計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金額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を追加すると、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累積金額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と 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定期代</a:t>
          </a:r>
          <a:r>
            <a:rPr lang="en-US" altLang="ja-JP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800" spc="1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が自動的に計算されます。</a:t>
          </a:r>
          <a:endParaRPr lang="en-US" sz="800" spc="10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ログ" displayName="ログ" ref="B26:E211" totalsRowShown="0" headerRowDxfId="16" dataDxfId="15">
  <autoFilter ref="B26:E211"/>
  <tableColumns count="4">
    <tableColumn id="1" name="データ" dataDxfId="14" dataCellStyle="Dates"/>
    <tableColumn id="2" name="駐輪代" dataDxfId="13" dataCellStyle="Time"/>
    <tableColumn id="3" name="自転車" dataDxfId="12" dataCellStyle="Distance / Goal">
      <calculatedColumnFormula>SUM($C$27:$C27)</calculatedColumnFormula>
    </tableColumn>
    <tableColumn id="4" name="定期" dataDxfId="11" dataCellStyle="Distance / Goal">
      <calculatedColumnFormula>COUNTA($C$27:$C27)*484</calculatedColumnFormula>
    </tableColumn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ランニング ログ" altTextSummary="各回の日付、時間、距離、ペースなどの_x000d__x000a_ランニング データです。この_x000d__x000a_テーブルに入力されるデータは、[ランニングの概要] _x000d__x000a_テーブルの計算に使用されます。 "/>
    </ext>
  </extLst>
</table>
</file>

<file path=xl/tables/table2.xml><?xml version="1.0" encoding="utf-8"?>
<table xmlns="http://schemas.openxmlformats.org/spreadsheetml/2006/main" id="2" name="概要" displayName="概要" ref="B9:E21" totalsRowShown="0" headerRowDxfId="10" dataDxfId="9">
  <autoFilter ref="B9:E21"/>
  <tableColumns count="4">
    <tableColumn id="1" name="日時" dataDxfId="8"/>
    <tableColumn id="2" name="日数" dataDxfId="7">
      <calculatedColumnFormula>IFERROR(SUMPRODUCT( (MONTH(ログ[データ])=MONTH(概要[[#This Row],[日時]]))*(YEAR(ログ[データ])=YEAR(概要[[#This Row],[日時]])) ),"日付エントリーをチェック")</calculatedColumnFormula>
    </tableColumn>
    <tableColumn id="3" name="金額" dataDxfId="6">
      <calculatedColumnFormula>IFERROR(SUMPRODUCT( (MONTH(ログ[データ])=MONTH(概要[[#This Row],[日時]]))*(YEAR(ログ[データ])=YEAR(概要[[#This Row],[日時]])),ログ[駐輪代] ),"日付エントリーをチェック")</calculatedColumnFormula>
    </tableColumn>
    <tableColumn id="4" name="計画" dataDxfId="5"/>
  </tableColumns>
  <tableStyleInfo name="Custom Table Style" showFirstColumn="0" showLastColumn="0" showRowStripes="0" showColumnStripes="0"/>
  <extLst>
    <ext xmlns:x14="http://schemas.microsoft.com/office/spreadsheetml/2009/9/main" uri="{504A1905-F514-4f6f-8877-14C23A59335A}">
      <x14:table altText="ランニングの概要" altTextSummary="[ランニング ログ] 表に入力されたランニング データに基いて、1 か月の合計を要約します。計算された合計には、ランニングの回数とマイル単位の合計距離が含まれます。表の最後の列に、各月の目標距離をマイル単位で入力します。"/>
    </ext>
  </extLst>
</table>
</file>

<file path=xl/tables/table3.xml><?xml version="1.0" encoding="utf-8"?>
<table xmlns="http://schemas.openxmlformats.org/spreadsheetml/2006/main" id="3" name="テーブル3" displayName="テーブル3" ref="F22:H25" totalsRowShown="0" headerRowDxfId="4" dataDxfId="3">
  <autoFilter ref="F22:H25"/>
  <tableColumns count="3">
    <tableColumn id="1" name="　" dataDxfId="2"/>
    <tableColumn id="2" name="６ヶ月" dataDxfId="1"/>
    <tableColumn id="3" name="１ヶ月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Running Log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alorie Amoritization Schedule">
    <a:dk1>
      <a:sysClr val="windowText" lastClr="000000"/>
    </a:dk1>
    <a:lt1>
      <a:sysClr val="window" lastClr="FFFFFF"/>
    </a:lt1>
    <a:dk2>
      <a:srgbClr val="404040"/>
    </a:dk2>
    <a:lt2>
      <a:srgbClr val="F2F2F2"/>
    </a:lt2>
    <a:accent1>
      <a:srgbClr val="F8C400"/>
    </a:accent1>
    <a:accent2>
      <a:srgbClr val="3E9FE6"/>
    </a:accent2>
    <a:accent3>
      <a:srgbClr val="FA9029"/>
    </a:accent3>
    <a:accent4>
      <a:srgbClr val="7CBC42"/>
    </a:accent4>
    <a:accent5>
      <a:srgbClr val="EB4E47"/>
    </a:accent5>
    <a:accent6>
      <a:srgbClr val="9560B4"/>
    </a:accent6>
    <a:hlink>
      <a:srgbClr val="3F9FE6"/>
    </a:hlink>
    <a:folHlink>
      <a:srgbClr val="9560B4"/>
    </a:folHlink>
  </a:clrScheme>
  <a:fontScheme name="Calorie Amoritization Schedule">
    <a:majorFont>
      <a:latin typeface="Franklin Gothic Medium"/>
      <a:ea typeface=""/>
      <a:cs typeface=""/>
    </a:majorFont>
    <a:minorFont>
      <a:latin typeface="Euphemia"/>
      <a:ea typeface=""/>
      <a:cs typeface=""/>
    </a:minorFont>
  </a:fontScheme>
  <a:fmtScheme name="Foundry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80000"/>
            </a:schemeClr>
          </a:gs>
          <a:gs pos="62000">
            <a:schemeClr val="phClr">
              <a:tint val="30000"/>
              <a:satMod val="180000"/>
            </a:schemeClr>
          </a:gs>
          <a:gs pos="100000">
            <a:schemeClr val="phClr">
              <a:tint val="22000"/>
              <a:satMod val="18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58000"/>
              <a:satMod val="150000"/>
            </a:schemeClr>
          </a:gs>
          <a:gs pos="72000">
            <a:schemeClr val="phClr">
              <a:tint val="90000"/>
              <a:satMod val="135000"/>
            </a:schemeClr>
          </a:gs>
          <a:gs pos="100000">
            <a:schemeClr val="phClr">
              <a:tint val="80000"/>
              <a:satMod val="15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80000"/>
          </a:schemeClr>
        </a:solidFill>
        <a:prstDash val="solid"/>
      </a:ln>
      <a:ln w="381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43137"/>
            </a:srgbClr>
          </a:outerShdw>
        </a:effectLst>
        <a:scene3d>
          <a:camera prst="orthographicFront" fov="0">
            <a:rot lat="0" lon="0" rev="0"/>
          </a:camera>
          <a:lightRig rig="soft" dir="tl">
            <a:rot lat="0" lon="0" rev="20000000"/>
          </a:lightRig>
        </a:scene3d>
        <a:sp3d prstMaterial="matte">
          <a:bevelT w="63500" h="6350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6:M223"/>
  <sheetViews>
    <sheetView showGridLines="0" tabSelected="1" zoomScaleNormal="100" workbookViewId="0">
      <selection activeCell="H1" sqref="H1"/>
    </sheetView>
  </sheetViews>
  <sheetFormatPr defaultColWidth="9.28515625" defaultRowHeight="11.4"/>
  <cols>
    <col min="1" max="1" width="3" style="2" customWidth="1"/>
    <col min="2" max="2" width="21.42578125" style="2" customWidth="1"/>
    <col min="3" max="3" width="24.7109375" style="2" customWidth="1"/>
    <col min="4" max="4" width="26.42578125" style="2" customWidth="1"/>
    <col min="5" max="5" width="25.85546875" style="2" customWidth="1"/>
    <col min="6" max="8" width="15.5703125" style="2" customWidth="1"/>
    <col min="9" max="14" width="9.85546875" style="2" customWidth="1"/>
    <col min="15" max="15" width="9.42578125" style="2" customWidth="1"/>
    <col min="16" max="16" width="3" style="2" customWidth="1"/>
    <col min="17" max="16384" width="9.28515625" style="2"/>
  </cols>
  <sheetData>
    <row r="6" spans="2:5" ht="24.6">
      <c r="B6" s="1"/>
      <c r="C6" s="1"/>
      <c r="D6" s="1"/>
      <c r="E6" s="1"/>
    </row>
    <row r="7" spans="2:5" ht="11.25" customHeight="1">
      <c r="B7" s="3" t="s">
        <v>15</v>
      </c>
      <c r="C7" s="4"/>
      <c r="D7" s="4"/>
      <c r="E7" s="4"/>
    </row>
    <row r="8" spans="2:5" ht="28.5" customHeight="1">
      <c r="B8" s="11" t="s">
        <v>16</v>
      </c>
      <c r="C8" s="4"/>
      <c r="D8" s="4"/>
      <c r="E8" s="4"/>
    </row>
    <row r="9" spans="2:5" ht="19.5" customHeight="1">
      <c r="B9" s="5" t="s">
        <v>1</v>
      </c>
      <c r="C9" s="5" t="s">
        <v>2</v>
      </c>
      <c r="D9" s="5" t="s">
        <v>3</v>
      </c>
      <c r="E9" s="5" t="s">
        <v>10</v>
      </c>
    </row>
    <row r="10" spans="2:5">
      <c r="B10" s="6">
        <v>44256</v>
      </c>
      <c r="C10" s="7">
        <f>IFERROR(SUMPRODUCT( (MONTH(ログ[データ])=MONTH(概要[[#This Row],[日時]]))*(YEAR(ログ[データ])=YEAR(概要[[#This Row],[日時]])) ),"日付エントリーをチェック")</f>
        <v>19</v>
      </c>
      <c r="D10" s="22">
        <f>IFERROR(SUMPRODUCT( (MONTH(ログ[データ])=MONTH(概要[[#This Row],[日時]]))*(YEAR(ログ[データ])=YEAR(概要[[#This Row],[日時]])),ログ[駐輪代] ),"日付エントリーをチェック")</f>
        <v>1800</v>
      </c>
      <c r="E10" s="29">
        <f>$H$23*概要[[#This Row],[日数]]/30</f>
        <v>6754.5</v>
      </c>
    </row>
    <row r="11" spans="2:5">
      <c r="B11" s="6">
        <v>44287</v>
      </c>
      <c r="C11" s="7">
        <f>IFERROR(SUMPRODUCT( (MONTH(ログ[データ])=MONTH(概要[[#This Row],[日時]]))*(YEAR(ログ[データ])=YEAR(概要[[#This Row],[日時]])) ),"日付エントリーをチェック")</f>
        <v>30</v>
      </c>
      <c r="D11" s="22">
        <f>IFERROR(SUMPRODUCT( (MONTH(ログ[データ])=MONTH(概要[[#This Row],[日時]]))*(YEAR(ログ[データ])=YEAR(概要[[#This Row],[日時]])),ログ[駐輪代] ),"日付エントリーをチェック")</f>
        <v>2120</v>
      </c>
      <c r="E11" s="29">
        <f>$H$23*概要[[#This Row],[日数]]/30</f>
        <v>10665</v>
      </c>
    </row>
    <row r="12" spans="2:5">
      <c r="B12" s="6">
        <v>44317</v>
      </c>
      <c r="C12" s="7">
        <f>IFERROR(SUMPRODUCT( (MONTH(ログ[データ])=MONTH(概要[[#This Row],[日時]]))*(YEAR(ログ[データ])=YEAR(概要[[#This Row],[日時]])) ),"日付エントリーをチェック")</f>
        <v>31</v>
      </c>
      <c r="D12" s="22">
        <f>IFERROR(SUMPRODUCT( (MONTH(ログ[データ])=MONTH(概要[[#This Row],[日時]]))*(YEAR(ログ[データ])=YEAR(概要[[#This Row],[日時]])),ログ[駐輪代] ),"日付エントリーをチェック")</f>
        <v>0</v>
      </c>
      <c r="E12" s="29">
        <f>$H$23*概要[[#This Row],[日数]]/30</f>
        <v>11020.5</v>
      </c>
    </row>
    <row r="13" spans="2:5">
      <c r="B13" s="6">
        <v>44348</v>
      </c>
      <c r="C13" s="7">
        <f>IFERROR(SUMPRODUCT( (MONTH(ログ[データ])=MONTH(概要[[#This Row],[日時]]))*(YEAR(ログ[データ])=YEAR(概要[[#This Row],[日時]])) ),"日付エントリーをチェック")</f>
        <v>30</v>
      </c>
      <c r="D13" s="22">
        <f>IFERROR(SUMPRODUCT( (MONTH(ログ[データ])=MONTH(概要[[#This Row],[日時]]))*(YEAR(ログ[データ])=YEAR(概要[[#This Row],[日時]])),ログ[駐輪代] ),"日付エントリーをチェック")</f>
        <v>0</v>
      </c>
      <c r="E13" s="29">
        <f>$H$23*概要[[#This Row],[日数]]/30</f>
        <v>10665</v>
      </c>
    </row>
    <row r="14" spans="2:5">
      <c r="B14" s="6">
        <v>44378</v>
      </c>
      <c r="C14" s="7">
        <f>IFERROR(SUMPRODUCT( (MONTH(ログ[データ])=MONTH(概要[[#This Row],[日時]]))*(YEAR(ログ[データ])=YEAR(概要[[#This Row],[日時]])) ),"日付エントリーをチェック")</f>
        <v>31</v>
      </c>
      <c r="D14" s="22">
        <f>IFERROR(SUMPRODUCT( (MONTH(ログ[データ])=MONTH(概要[[#This Row],[日時]]))*(YEAR(ログ[データ])=YEAR(概要[[#This Row],[日時]])),ログ[駐輪代] ),"日付エントリーをチェック")</f>
        <v>0</v>
      </c>
      <c r="E14" s="29">
        <f>$H$23*概要[[#This Row],[日数]]/30</f>
        <v>11020.5</v>
      </c>
    </row>
    <row r="15" spans="2:5">
      <c r="B15" s="6">
        <v>44409</v>
      </c>
      <c r="C15" s="7">
        <f>IFERROR(SUMPRODUCT( (MONTH(ログ[データ])=MONTH(概要[[#This Row],[日時]]))*(YEAR(ログ[データ])=YEAR(概要[[#This Row],[日時]])) ),"日付エントリーをチェック")</f>
        <v>31</v>
      </c>
      <c r="D15" s="22">
        <f>IFERROR(SUMPRODUCT( (MONTH(ログ[データ])=MONTH(概要[[#This Row],[日時]]))*(YEAR(ログ[データ])=YEAR(概要[[#This Row],[日時]])),ログ[駐輪代] ),"日付エントリーをチェック")</f>
        <v>0</v>
      </c>
      <c r="E15" s="29">
        <f>$H$23*概要[[#This Row],[日数]]/30</f>
        <v>11020.5</v>
      </c>
    </row>
    <row r="16" spans="2:5">
      <c r="B16" s="6">
        <v>44440</v>
      </c>
      <c r="C16" s="7">
        <f>IFERROR(SUMPRODUCT( (MONTH(ログ[データ])=MONTH(概要[[#This Row],[日時]]))*(YEAR(ログ[データ])=YEAR(概要[[#This Row],[日時]])) ),"日付エントリーをチェック")</f>
        <v>13</v>
      </c>
      <c r="D16" s="22">
        <f>IFERROR(SUMPRODUCT( (MONTH(ログ[データ])=MONTH(概要[[#This Row],[日時]]))*(YEAR(ログ[データ])=YEAR(概要[[#This Row],[日時]])),ログ[駐輪代] ),"日付エントリーをチェック")</f>
        <v>0</v>
      </c>
      <c r="E16" s="29">
        <f>$H$23*概要[[#This Row],[日数]]/30</f>
        <v>4621.5</v>
      </c>
    </row>
    <row r="17" spans="2:13" ht="11.25" customHeight="1">
      <c r="B17" s="6">
        <v>44470</v>
      </c>
      <c r="C17" s="7">
        <f>IFERROR(SUMPRODUCT( (MONTH(ログ[データ])=MONTH(概要[[#This Row],[日時]]))*(YEAR(ログ[データ])=YEAR(概要[[#This Row],[日時]])) ),"日付エントリーをチェック")</f>
        <v>0</v>
      </c>
      <c r="D17" s="22">
        <f>IFERROR(SUMPRODUCT( (MONTH(ログ[データ])=MONTH(概要[[#This Row],[日時]]))*(YEAR(ログ[データ])=YEAR(概要[[#This Row],[日時]])),ログ[駐輪代] ),"日付エントリーをチェック")</f>
        <v>0</v>
      </c>
      <c r="E17" s="29">
        <f>$H$23*概要[[#This Row],[日数]]/30</f>
        <v>0</v>
      </c>
    </row>
    <row r="18" spans="2:13">
      <c r="B18" s="6">
        <v>44501</v>
      </c>
      <c r="C18" s="7">
        <f>IFERROR(SUMPRODUCT( (MONTH(ログ[データ])=MONTH(概要[[#This Row],[日時]]))*(YEAR(ログ[データ])=YEAR(概要[[#This Row],[日時]])) ),"日付エントリーをチェック")</f>
        <v>0</v>
      </c>
      <c r="D18" s="22">
        <f>IFERROR(SUMPRODUCT( (MONTH(ログ[データ])=MONTH(概要[[#This Row],[日時]]))*(YEAR(ログ[データ])=YEAR(概要[[#This Row],[日時]])),ログ[駐輪代] ),"日付エントリーをチェック")</f>
        <v>0</v>
      </c>
      <c r="E18" s="29">
        <f>$H$23*概要[[#This Row],[日数]]/30</f>
        <v>0</v>
      </c>
    </row>
    <row r="19" spans="2:13">
      <c r="B19" s="6">
        <v>44531</v>
      </c>
      <c r="C19" s="7">
        <f>IFERROR(SUMPRODUCT( (MONTH(ログ[データ])=MONTH(概要[[#This Row],[日時]]))*(YEAR(ログ[データ])=YEAR(概要[[#This Row],[日時]])) ),"日付エントリーをチェック")</f>
        <v>0</v>
      </c>
      <c r="D19" s="22">
        <f>IFERROR(SUMPRODUCT( (MONTH(ログ[データ])=MONTH(概要[[#This Row],[日時]]))*(YEAR(ログ[データ])=YEAR(概要[[#This Row],[日時]])),ログ[駐輪代] ),"日付エントリーをチェック")</f>
        <v>0</v>
      </c>
      <c r="E19" s="29">
        <f>$H$23*概要[[#This Row],[日数]]/30</f>
        <v>0</v>
      </c>
    </row>
    <row r="20" spans="2:13">
      <c r="B20" s="6">
        <v>44562</v>
      </c>
      <c r="C20" s="7">
        <f>IFERROR(SUMPRODUCT( (MONTH(ログ[データ])=MONTH(概要[[#This Row],[日時]]))*(YEAR(ログ[データ])=YEAR(概要[[#This Row],[日時]])) ),"日付エントリーをチェック")</f>
        <v>0</v>
      </c>
      <c r="D20" s="22">
        <f>IFERROR(SUMPRODUCT( (MONTH(ログ[データ])=MONTH(概要[[#This Row],[日時]]))*(YEAR(ログ[データ])=YEAR(概要[[#This Row],[日時]])),ログ[駐輪代] ),"日付エントリーをチェック")</f>
        <v>0</v>
      </c>
      <c r="E20" s="29">
        <f>$H$23*概要[[#This Row],[日数]]/30</f>
        <v>0</v>
      </c>
    </row>
    <row r="21" spans="2:13">
      <c r="B21" s="6">
        <v>44593</v>
      </c>
      <c r="C21" s="8">
        <f>IFERROR(SUMPRODUCT( (MONTH(ログ[データ])=MONTH(概要[[#This Row],[日時]]))*(YEAR(ログ[データ])=YEAR(概要[[#This Row],[日時]])) ),"日付エントリーをチェック")</f>
        <v>0</v>
      </c>
      <c r="D21" s="22">
        <f>IFERROR(SUMPRODUCT( (MONTH(ログ[データ])=MONTH(概要[[#This Row],[日時]]))*(YEAR(ログ[データ])=YEAR(概要[[#This Row],[日時]])),ログ[駐輪代] ),"日付エントリーをチェック")</f>
        <v>0</v>
      </c>
      <c r="E21" s="29">
        <f>$H$23*概要[[#This Row],[日数]]/30</f>
        <v>0</v>
      </c>
    </row>
    <row r="22" spans="2:13" ht="13.2" customHeight="1">
      <c r="B22" s="34"/>
      <c r="C22" s="34"/>
      <c r="D22" s="34"/>
      <c r="E22" s="34"/>
      <c r="F22" s="24" t="s">
        <v>13</v>
      </c>
      <c r="G22" s="23" t="s">
        <v>11</v>
      </c>
      <c r="H22" s="23" t="s">
        <v>12</v>
      </c>
      <c r="I22" s="21"/>
      <c r="J22" s="21"/>
      <c r="K22" s="21"/>
      <c r="L22" s="21"/>
      <c r="M22" s="21"/>
    </row>
    <row r="23" spans="2:13" ht="24.6">
      <c r="B23" s="11"/>
      <c r="C23" s="11"/>
      <c r="D23" s="11"/>
      <c r="E23" s="11"/>
      <c r="F23" s="26" t="s">
        <v>4</v>
      </c>
      <c r="G23" s="30">
        <v>63990</v>
      </c>
      <c r="H23" s="27">
        <f>G23/6</f>
        <v>10665</v>
      </c>
      <c r="I23" s="21"/>
      <c r="J23" s="25" t="s">
        <v>7</v>
      </c>
      <c r="K23" s="21"/>
      <c r="L23" s="21"/>
      <c r="M23" s="21"/>
    </row>
    <row r="24" spans="2:13" ht="11.25" customHeight="1">
      <c r="B24" s="3" t="s">
        <v>14</v>
      </c>
      <c r="C24" s="4"/>
      <c r="D24" s="4"/>
      <c r="E24" s="4"/>
      <c r="F24" s="26" t="s">
        <v>5</v>
      </c>
      <c r="G24" s="30">
        <v>54344</v>
      </c>
      <c r="H24" s="27">
        <f>G24/6</f>
        <v>9057.3333333333339</v>
      </c>
      <c r="I24" s="21"/>
      <c r="J24" s="21" t="str">
        <f>"1ヶ月で約"&amp;TEXT(H26,"#,##0")&amp;"円の償却で計算すると"</f>
        <v>1ヶ月で約6,945円の償却で計算すると</v>
      </c>
      <c r="K24" s="21"/>
      <c r="L24" s="21"/>
      <c r="M24" s="21"/>
    </row>
    <row r="25" spans="2:13" ht="28.5" customHeight="1">
      <c r="B25" s="11" t="s">
        <v>9</v>
      </c>
      <c r="C25" s="4"/>
      <c r="D25" s="4"/>
      <c r="E25" s="4"/>
      <c r="F25" s="26" t="s">
        <v>6</v>
      </c>
      <c r="G25" s="27">
        <f>H25*6</f>
        <v>22319.999999999996</v>
      </c>
      <c r="H25" s="27">
        <f>SUM(C29:C59)/COUNTA(C29:C59)*23</f>
        <v>3719.9999999999995</v>
      </c>
      <c r="I25" s="21"/>
      <c r="J25" s="28">
        <f>G24/(H26)</f>
        <v>7.8249100071994242</v>
      </c>
      <c r="K25" s="21" t="s">
        <v>8</v>
      </c>
      <c r="L25" s="21"/>
      <c r="M25" s="21"/>
    </row>
    <row r="26" spans="2:13" ht="19.5" customHeight="1">
      <c r="B26" s="9" t="s">
        <v>0</v>
      </c>
      <c r="C26" s="9" t="s">
        <v>18</v>
      </c>
      <c r="D26" s="9" t="s">
        <v>20</v>
      </c>
      <c r="E26" s="9" t="s">
        <v>19</v>
      </c>
      <c r="F26" s="32" t="s">
        <v>17</v>
      </c>
      <c r="G26" s="33"/>
      <c r="H26" s="33">
        <f>H23-H25</f>
        <v>6945</v>
      </c>
      <c r="I26" s="31"/>
      <c r="J26" s="21"/>
      <c r="K26" s="21"/>
      <c r="L26" s="21"/>
      <c r="M26" s="21"/>
    </row>
    <row r="27" spans="2:13">
      <c r="B27" s="12">
        <v>44268</v>
      </c>
      <c r="C27" s="15"/>
      <c r="D27" s="16">
        <f>SUM($C$27:$C27)</f>
        <v>0</v>
      </c>
      <c r="E27" s="16">
        <f>COUNTA($C$27:$C27)*($H$23/22)</f>
        <v>0</v>
      </c>
      <c r="F27" s="21"/>
      <c r="G27" s="21"/>
      <c r="H27" s="21"/>
      <c r="I27" s="21"/>
      <c r="J27" s="21"/>
      <c r="K27" s="21"/>
      <c r="L27" s="21"/>
      <c r="M27" s="21"/>
    </row>
    <row r="28" spans="2:13">
      <c r="B28" s="12">
        <v>44269</v>
      </c>
      <c r="C28" s="15"/>
      <c r="D28" s="16">
        <f>SUM($C$27:$C28)</f>
        <v>0</v>
      </c>
      <c r="E28" s="16">
        <f>COUNTA($C$27:$C28)*($H$23/22)</f>
        <v>0</v>
      </c>
    </row>
    <row r="29" spans="2:13">
      <c r="B29" s="12">
        <v>44270</v>
      </c>
      <c r="C29" s="16">
        <v>100</v>
      </c>
      <c r="D29" s="16">
        <f>SUM($C$27:$C29)</f>
        <v>100</v>
      </c>
      <c r="E29" s="16">
        <f>COUNTA($C$27:$C29)*($H$23/22)</f>
        <v>484.77272727272725</v>
      </c>
    </row>
    <row r="30" spans="2:13">
      <c r="B30" s="12">
        <v>44271</v>
      </c>
      <c r="C30" s="16">
        <v>600</v>
      </c>
      <c r="D30" s="16">
        <f>SUM($C$27:$C30)</f>
        <v>700</v>
      </c>
      <c r="E30" s="16">
        <f>COUNTA($C$27:$C30)*($H$23/22)</f>
        <v>969.5454545454545</v>
      </c>
    </row>
    <row r="31" spans="2:13">
      <c r="B31" s="12">
        <v>44272</v>
      </c>
      <c r="C31" s="16">
        <v>100</v>
      </c>
      <c r="D31" s="16">
        <f>SUM($C$27:$C31)</f>
        <v>800</v>
      </c>
      <c r="E31" s="16">
        <f>COUNTA($C$27:$C31)*($H$23/22)</f>
        <v>1454.3181818181818</v>
      </c>
    </row>
    <row r="32" spans="2:13">
      <c r="B32" s="12">
        <v>44273</v>
      </c>
      <c r="C32" s="17">
        <v>100</v>
      </c>
      <c r="D32" s="16">
        <f>SUM($C$27:$C32)</f>
        <v>900</v>
      </c>
      <c r="E32" s="16">
        <f>COUNTA($C$27:$C32)*($H$23/22)</f>
        <v>1939.090909090909</v>
      </c>
    </row>
    <row r="33" spans="2:5">
      <c r="B33" s="12">
        <v>44274</v>
      </c>
      <c r="C33" s="18">
        <v>100</v>
      </c>
      <c r="D33" s="16">
        <f>SUM($C$27:$C33)</f>
        <v>1000</v>
      </c>
      <c r="E33" s="16">
        <f>COUNTA($C$27:$C33)*($H$23/22)</f>
        <v>2423.863636363636</v>
      </c>
    </row>
    <row r="34" spans="2:5">
      <c r="B34" s="12">
        <v>44275</v>
      </c>
      <c r="C34" s="18"/>
      <c r="D34" s="18">
        <f>SUM($C$27:$C34)</f>
        <v>1000</v>
      </c>
      <c r="E34" s="16">
        <f>COUNTA($C$27:$C34)*($H$23/22)</f>
        <v>2423.863636363636</v>
      </c>
    </row>
    <row r="35" spans="2:5">
      <c r="B35" s="12">
        <v>44276</v>
      </c>
      <c r="C35" s="18"/>
      <c r="D35" s="18">
        <f>SUM($C$27:$C35)</f>
        <v>1000</v>
      </c>
      <c r="E35" s="16">
        <f>COUNTA($C$27:$C35)*($H$23/22)</f>
        <v>2423.863636363636</v>
      </c>
    </row>
    <row r="36" spans="2:5">
      <c r="B36" s="12">
        <v>44277</v>
      </c>
      <c r="C36" s="18">
        <v>100</v>
      </c>
      <c r="D36" s="18">
        <f>SUM($C$27:$C36)</f>
        <v>1100</v>
      </c>
      <c r="E36" s="16">
        <f>COUNTA($C$27:$C36)*($H$23/22)</f>
        <v>2908.6363636363635</v>
      </c>
    </row>
    <row r="37" spans="2:5">
      <c r="B37" s="12">
        <v>44278</v>
      </c>
      <c r="C37" s="17">
        <v>100</v>
      </c>
      <c r="D37" s="17">
        <f>SUM($C$27:$C37)</f>
        <v>1200</v>
      </c>
      <c r="E37" s="16">
        <f>COUNTA($C$27:$C37)*($H$23/22)</f>
        <v>3393.409090909091</v>
      </c>
    </row>
    <row r="38" spans="2:5">
      <c r="B38" s="12">
        <v>44279</v>
      </c>
      <c r="C38" s="18">
        <v>100</v>
      </c>
      <c r="D38" s="18">
        <f>SUM($C$27:$C38)</f>
        <v>1300</v>
      </c>
      <c r="E38" s="16">
        <f>COUNTA($C$27:$C38)*($H$23/22)</f>
        <v>3878.181818181818</v>
      </c>
    </row>
    <row r="39" spans="2:5">
      <c r="B39" s="12">
        <v>44280</v>
      </c>
      <c r="C39" s="18">
        <v>100</v>
      </c>
      <c r="D39" s="18">
        <f>SUM($C$27:$C39)</f>
        <v>1400</v>
      </c>
      <c r="E39" s="16">
        <f>COUNTA($C$27:$C39)*($H$23/22)</f>
        <v>4362.954545454545</v>
      </c>
    </row>
    <row r="40" spans="2:5">
      <c r="B40" s="12">
        <v>44281</v>
      </c>
      <c r="C40" s="18">
        <v>100</v>
      </c>
      <c r="D40" s="18">
        <f>SUM($C$27:$C40)</f>
        <v>1500</v>
      </c>
      <c r="E40" s="16">
        <f>COUNTA($C$27:$C40)*($H$23/22)</f>
        <v>4847.7272727272721</v>
      </c>
    </row>
    <row r="41" spans="2:5">
      <c r="B41" s="12">
        <v>44282</v>
      </c>
      <c r="C41" s="18"/>
      <c r="D41" s="18">
        <f>SUM($C$27:$C41)</f>
        <v>1500</v>
      </c>
      <c r="E41" s="16">
        <f>COUNTA($C$27:$C41)*($H$23/22)</f>
        <v>4847.7272727272721</v>
      </c>
    </row>
    <row r="42" spans="2:5">
      <c r="B42" s="12">
        <v>44283</v>
      </c>
      <c r="C42" s="18"/>
      <c r="D42" s="18">
        <f>SUM($C$27:$C42)</f>
        <v>1500</v>
      </c>
      <c r="E42" s="16">
        <f>COUNTA($C$27:$C42)*($H$23/22)</f>
        <v>4847.7272727272721</v>
      </c>
    </row>
    <row r="43" spans="2:5">
      <c r="B43" s="12">
        <v>44284</v>
      </c>
      <c r="C43" s="18">
        <v>100</v>
      </c>
      <c r="D43" s="18">
        <f>SUM($C$27:$C43)</f>
        <v>1600</v>
      </c>
      <c r="E43" s="16">
        <f>COUNTA($C$27:$C43)*($H$23/22)</f>
        <v>5332.5</v>
      </c>
    </row>
    <row r="44" spans="2:5">
      <c r="B44" s="12">
        <v>44285</v>
      </c>
      <c r="C44" s="18">
        <v>100</v>
      </c>
      <c r="D44" s="18">
        <f>SUM($C$27:$C44)</f>
        <v>1700</v>
      </c>
      <c r="E44" s="16">
        <f>COUNTA($C$27:$C44)*($H$23/22)</f>
        <v>5817.272727272727</v>
      </c>
    </row>
    <row r="45" spans="2:5">
      <c r="B45" s="12">
        <v>44286</v>
      </c>
      <c r="C45" s="18">
        <v>100</v>
      </c>
      <c r="D45" s="18">
        <f>SUM($C$27:$C45)</f>
        <v>1800</v>
      </c>
      <c r="E45" s="16">
        <f>COUNTA($C$27:$C45)*($H$23/22)</f>
        <v>6302.045454545454</v>
      </c>
    </row>
    <row r="46" spans="2:5">
      <c r="B46" s="12">
        <v>44287</v>
      </c>
      <c r="C46" s="18">
        <v>100</v>
      </c>
      <c r="D46" s="18">
        <f>SUM($C$27:$C46)</f>
        <v>1900</v>
      </c>
      <c r="E46" s="16">
        <f>COUNTA($C$27:$C46)*($H$23/22)</f>
        <v>6786.818181818182</v>
      </c>
    </row>
    <row r="47" spans="2:5">
      <c r="B47" s="12">
        <v>44288</v>
      </c>
      <c r="C47" s="18">
        <v>100</v>
      </c>
      <c r="D47" s="18">
        <f>SUM($C$27:$C47)</f>
        <v>2000</v>
      </c>
      <c r="E47" s="16">
        <f>COUNTA($C$27:$C47)*($H$23/22)</f>
        <v>7271.590909090909</v>
      </c>
    </row>
    <row r="48" spans="2:5">
      <c r="B48" s="12">
        <v>44289</v>
      </c>
      <c r="C48" s="18"/>
      <c r="D48" s="18">
        <f>SUM($C$27:$C48)</f>
        <v>2000</v>
      </c>
      <c r="E48" s="16">
        <f>COUNTA($C$27:$C48)*($H$23/22)</f>
        <v>7271.590909090909</v>
      </c>
    </row>
    <row r="49" spans="2:5">
      <c r="B49" s="12">
        <v>44290</v>
      </c>
      <c r="C49" s="19"/>
      <c r="D49" s="18">
        <f>SUM($C$27:$C49)</f>
        <v>2000</v>
      </c>
      <c r="E49" s="16">
        <f>COUNTA($C$27:$C49)*($H$23/22)</f>
        <v>7271.590909090909</v>
      </c>
    </row>
    <row r="50" spans="2:5">
      <c r="B50" s="12">
        <v>44291</v>
      </c>
      <c r="C50" s="19">
        <v>100</v>
      </c>
      <c r="D50" s="18">
        <f>SUM($C$27:$C50)</f>
        <v>2100</v>
      </c>
      <c r="E50" s="16">
        <f>COUNTA($C$27:$C50)*($H$23/22)</f>
        <v>7756.363636363636</v>
      </c>
    </row>
    <row r="51" spans="2:5">
      <c r="B51" s="12">
        <v>44292</v>
      </c>
      <c r="C51" s="19">
        <v>100</v>
      </c>
      <c r="D51" s="18">
        <f>SUM($C$27:$C51)</f>
        <v>2200</v>
      </c>
      <c r="E51" s="16">
        <f>COUNTA($C$27:$C51)*($H$23/22)</f>
        <v>8241.136363636364</v>
      </c>
    </row>
    <row r="52" spans="2:5">
      <c r="B52" s="12">
        <v>44293</v>
      </c>
      <c r="C52" s="19">
        <v>100</v>
      </c>
      <c r="D52" s="18">
        <f>SUM($C$27:$C52)</f>
        <v>2300</v>
      </c>
      <c r="E52" s="16">
        <f>COUNTA($C$27:$C52)*($H$23/22)</f>
        <v>8725.9090909090901</v>
      </c>
    </row>
    <row r="53" spans="2:5">
      <c r="B53" s="12">
        <v>44294</v>
      </c>
      <c r="C53" s="19">
        <v>100</v>
      </c>
      <c r="D53" s="18">
        <f>SUM($C$27:$C53)</f>
        <v>2400</v>
      </c>
      <c r="E53" s="16">
        <f>COUNTA($C$27:$C53)*($H$23/22)</f>
        <v>9210.681818181818</v>
      </c>
    </row>
    <row r="54" spans="2:5">
      <c r="B54" s="12">
        <v>44295</v>
      </c>
      <c r="C54" s="19">
        <v>100</v>
      </c>
      <c r="D54" s="18">
        <f>SUM($C$27:$C54)</f>
        <v>2500</v>
      </c>
      <c r="E54" s="16">
        <f>COUNTA($C$27:$C54)*($H$23/22)</f>
        <v>9695.4545454545441</v>
      </c>
    </row>
    <row r="55" spans="2:5">
      <c r="B55" s="12">
        <v>44296</v>
      </c>
      <c r="C55" s="19"/>
      <c r="D55" s="18">
        <f>SUM($C$27:$C55)</f>
        <v>2500</v>
      </c>
      <c r="E55" s="16">
        <f>COUNTA($C$27:$C55)*($H$23/22)</f>
        <v>9695.4545454545441</v>
      </c>
    </row>
    <row r="56" spans="2:5">
      <c r="B56" s="12">
        <v>44297</v>
      </c>
      <c r="C56" s="19"/>
      <c r="D56" s="18">
        <f>SUM($C$27:$C56)</f>
        <v>2500</v>
      </c>
      <c r="E56" s="16">
        <f>COUNTA($C$27:$C56)*($H$23/22)</f>
        <v>9695.4545454545441</v>
      </c>
    </row>
    <row r="57" spans="2:5">
      <c r="B57" s="12">
        <v>44298</v>
      </c>
      <c r="C57" s="19">
        <v>520</v>
      </c>
      <c r="D57" s="18">
        <f>SUM($C$27:$C57)</f>
        <v>3020</v>
      </c>
      <c r="E57" s="16">
        <f>COUNTA($C$27:$C57)*($H$23/22)</f>
        <v>10180.227272727272</v>
      </c>
    </row>
    <row r="58" spans="2:5">
      <c r="B58" s="12">
        <v>44299</v>
      </c>
      <c r="C58" s="19">
        <v>600</v>
      </c>
      <c r="D58" s="18">
        <f>SUM($C$27:$C58)</f>
        <v>3620</v>
      </c>
      <c r="E58" s="16">
        <f>COUNTA($C$27:$C58)*($H$23/22)</f>
        <v>10665</v>
      </c>
    </row>
    <row r="59" spans="2:5">
      <c r="B59" s="12">
        <v>44300</v>
      </c>
      <c r="C59" s="19">
        <v>100</v>
      </c>
      <c r="D59" s="18">
        <f>SUM($C$27:$C59)</f>
        <v>3720</v>
      </c>
      <c r="E59" s="16">
        <f>COUNTA($C$27:$C59)*($H$23/22)</f>
        <v>11149.772727272726</v>
      </c>
    </row>
    <row r="60" spans="2:5">
      <c r="B60" s="12">
        <v>44301</v>
      </c>
      <c r="C60" s="19">
        <v>100</v>
      </c>
      <c r="D60" s="18">
        <f>SUM($C$27:$C60)</f>
        <v>3820</v>
      </c>
      <c r="E60" s="16">
        <f>COUNTA($C$27:$C60)*($H$23/22)</f>
        <v>11634.545454545454</v>
      </c>
    </row>
    <row r="61" spans="2:5">
      <c r="B61" s="12">
        <v>44302</v>
      </c>
      <c r="C61" s="19">
        <v>100</v>
      </c>
      <c r="D61" s="18">
        <f>SUM($C$27:$C61)</f>
        <v>3920</v>
      </c>
      <c r="E61" s="16">
        <f>COUNTA($C$27:$C61)*($H$23/22)</f>
        <v>12119.318181818182</v>
      </c>
    </row>
    <row r="62" spans="2:5">
      <c r="B62" s="12">
        <v>44303</v>
      </c>
      <c r="C62" s="19"/>
      <c r="D62" s="18">
        <f>SUM($C$27:$C62)</f>
        <v>3920</v>
      </c>
      <c r="E62" s="16">
        <f>COUNTA($C$27:$C62)*($H$23/22)</f>
        <v>12119.318181818182</v>
      </c>
    </row>
    <row r="63" spans="2:5">
      <c r="B63" s="12">
        <v>44304</v>
      </c>
      <c r="C63" s="19"/>
      <c r="D63" s="18">
        <f>SUM($C$27:$C63)</f>
        <v>3920</v>
      </c>
      <c r="E63" s="16">
        <f>COUNTA($C$27:$C63)*($H$23/22)</f>
        <v>12119.318181818182</v>
      </c>
    </row>
    <row r="64" spans="2:5">
      <c r="B64" s="12">
        <v>44305</v>
      </c>
      <c r="C64" s="19"/>
      <c r="D64" s="18">
        <f>SUM($C$27:$C64)</f>
        <v>3920</v>
      </c>
      <c r="E64" s="16">
        <f>COUNTA($C$27:$C64)*($H$23/22)</f>
        <v>12119.318181818182</v>
      </c>
    </row>
    <row r="65" spans="2:5">
      <c r="B65" s="12">
        <v>44306</v>
      </c>
      <c r="C65" s="19"/>
      <c r="D65" s="18">
        <f>SUM($C$27:$C65)</f>
        <v>3920</v>
      </c>
      <c r="E65" s="16">
        <f>COUNTA($C$27:$C65)*($H$23/22)</f>
        <v>12119.318181818182</v>
      </c>
    </row>
    <row r="66" spans="2:5">
      <c r="B66" s="12">
        <v>44307</v>
      </c>
      <c r="C66" s="19"/>
      <c r="D66" s="18">
        <f>SUM($C$27:$C66)</f>
        <v>3920</v>
      </c>
      <c r="E66" s="16">
        <f>COUNTA($C$27:$C66)*($H$23/22)</f>
        <v>12119.318181818182</v>
      </c>
    </row>
    <row r="67" spans="2:5">
      <c r="B67" s="12">
        <v>44308</v>
      </c>
      <c r="C67" s="19"/>
      <c r="D67" s="18">
        <f>SUM($C$27:$C67)</f>
        <v>3920</v>
      </c>
      <c r="E67" s="16">
        <f>COUNTA($C$27:$C67)*($H$23/22)</f>
        <v>12119.318181818182</v>
      </c>
    </row>
    <row r="68" spans="2:5">
      <c r="B68" s="12">
        <v>44309</v>
      </c>
      <c r="C68" s="19"/>
      <c r="D68" s="18">
        <f>SUM($C$27:$C68)</f>
        <v>3920</v>
      </c>
      <c r="E68" s="16">
        <f>COUNTA($C$27:$C68)*($H$23/22)</f>
        <v>12119.318181818182</v>
      </c>
    </row>
    <row r="69" spans="2:5">
      <c r="B69" s="12">
        <v>44310</v>
      </c>
      <c r="C69" s="19"/>
      <c r="D69" s="18">
        <f>SUM($C$27:$C69)</f>
        <v>3920</v>
      </c>
      <c r="E69" s="16">
        <f>COUNTA($C$27:$C69)*($H$23/22)</f>
        <v>12119.318181818182</v>
      </c>
    </row>
    <row r="70" spans="2:5">
      <c r="B70" s="12">
        <v>44311</v>
      </c>
      <c r="C70" s="19"/>
      <c r="D70" s="18">
        <f>SUM($C$27:$C70)</f>
        <v>3920</v>
      </c>
      <c r="E70" s="16">
        <f>COUNTA($C$27:$C70)*($H$23/22)</f>
        <v>12119.318181818182</v>
      </c>
    </row>
    <row r="71" spans="2:5">
      <c r="B71" s="12">
        <v>44312</v>
      </c>
      <c r="C71" s="19"/>
      <c r="D71" s="18">
        <f>SUM($C$27:$C71)</f>
        <v>3920</v>
      </c>
      <c r="E71" s="16">
        <f>COUNTA($C$27:$C71)*($H$23/22)</f>
        <v>12119.318181818182</v>
      </c>
    </row>
    <row r="72" spans="2:5">
      <c r="B72" s="12">
        <v>44313</v>
      </c>
      <c r="C72" s="19"/>
      <c r="D72" s="18">
        <f>SUM($C$27:$C72)</f>
        <v>3920</v>
      </c>
      <c r="E72" s="16">
        <f>COUNTA($C$27:$C72)*($H$23/22)</f>
        <v>12119.318181818182</v>
      </c>
    </row>
    <row r="73" spans="2:5">
      <c r="B73" s="12">
        <v>44314</v>
      </c>
      <c r="C73" s="19"/>
      <c r="D73" s="18">
        <f>SUM($C$27:$C73)</f>
        <v>3920</v>
      </c>
      <c r="E73" s="16">
        <f>COUNTA($C$27:$C73)*($H$23/22)</f>
        <v>12119.318181818182</v>
      </c>
    </row>
    <row r="74" spans="2:5">
      <c r="B74" s="12">
        <v>44315</v>
      </c>
      <c r="C74" s="19"/>
      <c r="D74" s="18">
        <f>SUM($C$27:$C74)</f>
        <v>3920</v>
      </c>
      <c r="E74" s="16">
        <f>COUNTA($C$27:$C74)*($H$23/22)</f>
        <v>12119.318181818182</v>
      </c>
    </row>
    <row r="75" spans="2:5">
      <c r="B75" s="12">
        <v>44316</v>
      </c>
      <c r="C75" s="19"/>
      <c r="D75" s="18">
        <f>SUM($C$27:$C75)</f>
        <v>3920</v>
      </c>
      <c r="E75" s="16">
        <f>COUNTA($C$27:$C75)*($H$23/22)</f>
        <v>12119.318181818182</v>
      </c>
    </row>
    <row r="76" spans="2:5">
      <c r="B76" s="12">
        <v>44317</v>
      </c>
      <c r="C76" s="19"/>
      <c r="D76" s="18">
        <f>SUM($C$27:$C76)</f>
        <v>3920</v>
      </c>
      <c r="E76" s="16">
        <f>COUNTA($C$27:$C76)*($H$23/22)</f>
        <v>12119.318181818182</v>
      </c>
    </row>
    <row r="77" spans="2:5">
      <c r="B77" s="12">
        <v>44318</v>
      </c>
      <c r="C77" s="19"/>
      <c r="D77" s="18">
        <f>SUM($C$27:$C77)</f>
        <v>3920</v>
      </c>
      <c r="E77" s="16">
        <f>COUNTA($C$27:$C77)*($H$23/22)</f>
        <v>12119.318181818182</v>
      </c>
    </row>
    <row r="78" spans="2:5">
      <c r="B78" s="12">
        <v>44319</v>
      </c>
      <c r="C78" s="20"/>
      <c r="D78" s="17">
        <f>SUM($C$27:$C78)</f>
        <v>3920</v>
      </c>
      <c r="E78" s="16">
        <f>COUNTA($C$27:$C78)*($H$23/22)</f>
        <v>12119.318181818182</v>
      </c>
    </row>
    <row r="79" spans="2:5">
      <c r="B79" s="12">
        <v>44320</v>
      </c>
      <c r="C79" s="19"/>
      <c r="D79" s="18">
        <f>SUM($C$27:$C79)</f>
        <v>3920</v>
      </c>
      <c r="E79" s="16">
        <f>COUNTA($C$27:$C79)*($H$23/22)</f>
        <v>12119.318181818182</v>
      </c>
    </row>
    <row r="80" spans="2:5">
      <c r="B80" s="12">
        <v>44321</v>
      </c>
      <c r="C80" s="19"/>
      <c r="D80" s="18">
        <f>SUM($C$27:$C80)</f>
        <v>3920</v>
      </c>
      <c r="E80" s="16">
        <f>COUNTA($C$27:$C80)*($H$23/22)</f>
        <v>12119.318181818182</v>
      </c>
    </row>
    <row r="81" spans="2:5">
      <c r="B81" s="12">
        <v>44322</v>
      </c>
      <c r="C81" s="19"/>
      <c r="D81" s="18">
        <f>SUM($C$27:$C81)</f>
        <v>3920</v>
      </c>
      <c r="E81" s="16">
        <f>COUNTA($C$27:$C81)*($H$23/22)</f>
        <v>12119.318181818182</v>
      </c>
    </row>
    <row r="82" spans="2:5">
      <c r="B82" s="12">
        <v>44323</v>
      </c>
      <c r="C82" s="19"/>
      <c r="D82" s="18">
        <f>SUM($C$27:$C82)</f>
        <v>3920</v>
      </c>
      <c r="E82" s="16">
        <f>COUNTA($C$27:$C82)*($H$23/22)</f>
        <v>12119.318181818182</v>
      </c>
    </row>
    <row r="83" spans="2:5">
      <c r="B83" s="12">
        <v>44324</v>
      </c>
      <c r="C83" s="19"/>
      <c r="D83" s="18">
        <f>SUM($C$27:$C83)</f>
        <v>3920</v>
      </c>
      <c r="E83" s="16">
        <f>COUNTA($C$27:$C83)*($H$23/22)</f>
        <v>12119.318181818182</v>
      </c>
    </row>
    <row r="84" spans="2:5">
      <c r="B84" s="12">
        <v>44325</v>
      </c>
      <c r="C84" s="19"/>
      <c r="D84" s="18">
        <f>SUM($C$27:$C84)</f>
        <v>3920</v>
      </c>
      <c r="E84" s="16">
        <f>COUNTA($C$27:$C84)*($H$23/22)</f>
        <v>12119.318181818182</v>
      </c>
    </row>
    <row r="85" spans="2:5">
      <c r="B85" s="12">
        <v>44326</v>
      </c>
      <c r="C85" s="19"/>
      <c r="D85" s="18">
        <f>SUM($C$27:$C85)</f>
        <v>3920</v>
      </c>
      <c r="E85" s="16">
        <f>COUNTA($C$27:$C85)*($H$23/22)</f>
        <v>12119.318181818182</v>
      </c>
    </row>
    <row r="86" spans="2:5">
      <c r="B86" s="12">
        <v>44327</v>
      </c>
      <c r="C86" s="19"/>
      <c r="D86" s="18">
        <f>SUM($C$27:$C86)</f>
        <v>3920</v>
      </c>
      <c r="E86" s="16">
        <f>COUNTA($C$27:$C86)*($H$23/22)</f>
        <v>12119.318181818182</v>
      </c>
    </row>
    <row r="87" spans="2:5">
      <c r="B87" s="12">
        <v>44328</v>
      </c>
      <c r="C87" s="19"/>
      <c r="D87" s="18">
        <f>SUM($C$27:$C87)</f>
        <v>3920</v>
      </c>
      <c r="E87" s="16">
        <f>COUNTA($C$27:$C87)*($H$23/22)</f>
        <v>12119.318181818182</v>
      </c>
    </row>
    <row r="88" spans="2:5">
      <c r="B88" s="12">
        <v>44329</v>
      </c>
      <c r="C88" s="19"/>
      <c r="D88" s="18">
        <f>SUM($C$27:$C88)</f>
        <v>3920</v>
      </c>
      <c r="E88" s="16">
        <f>COUNTA($C$27:$C88)*($H$23/22)</f>
        <v>12119.318181818182</v>
      </c>
    </row>
    <row r="89" spans="2:5">
      <c r="B89" s="12">
        <v>44330</v>
      </c>
      <c r="C89" s="19"/>
      <c r="D89" s="18">
        <f>SUM($C$27:$C89)</f>
        <v>3920</v>
      </c>
      <c r="E89" s="16">
        <f>COUNTA($C$27:$C89)*($H$23/22)</f>
        <v>12119.318181818182</v>
      </c>
    </row>
    <row r="90" spans="2:5">
      <c r="B90" s="12">
        <v>44331</v>
      </c>
      <c r="C90" s="19"/>
      <c r="D90" s="18">
        <f>SUM($C$27:$C90)</f>
        <v>3920</v>
      </c>
      <c r="E90" s="16">
        <f>COUNTA($C$27:$C90)*($H$23/22)</f>
        <v>12119.318181818182</v>
      </c>
    </row>
    <row r="91" spans="2:5">
      <c r="B91" s="12">
        <v>44332</v>
      </c>
      <c r="C91" s="19"/>
      <c r="D91" s="18">
        <f>SUM($C$27:$C91)</f>
        <v>3920</v>
      </c>
      <c r="E91" s="16">
        <f>COUNTA($C$27:$C91)*($H$23/22)</f>
        <v>12119.318181818182</v>
      </c>
    </row>
    <row r="92" spans="2:5">
      <c r="B92" s="12">
        <v>44333</v>
      </c>
      <c r="C92" s="19"/>
      <c r="D92" s="18">
        <f>SUM($C$27:$C92)</f>
        <v>3920</v>
      </c>
      <c r="E92" s="16">
        <f>COUNTA($C$27:$C92)*($H$23/22)</f>
        <v>12119.318181818182</v>
      </c>
    </row>
    <row r="93" spans="2:5">
      <c r="B93" s="12">
        <v>44334</v>
      </c>
      <c r="C93" s="19"/>
      <c r="D93" s="18">
        <f>SUM($C$27:$C93)</f>
        <v>3920</v>
      </c>
      <c r="E93" s="16">
        <f>COUNTA($C$27:$C93)*($H$23/22)</f>
        <v>12119.318181818182</v>
      </c>
    </row>
    <row r="94" spans="2:5">
      <c r="B94" s="12">
        <v>44335</v>
      </c>
      <c r="C94" s="19"/>
      <c r="D94" s="18">
        <f>SUM($C$27:$C94)</f>
        <v>3920</v>
      </c>
      <c r="E94" s="16">
        <f>COUNTA($C$27:$C94)*($H$23/22)</f>
        <v>12119.318181818182</v>
      </c>
    </row>
    <row r="95" spans="2:5">
      <c r="B95" s="12">
        <v>44336</v>
      </c>
      <c r="C95" s="19"/>
      <c r="D95" s="18">
        <f>SUM($C$27:$C95)</f>
        <v>3920</v>
      </c>
      <c r="E95" s="16">
        <f>COUNTA($C$27:$C95)*($H$23/22)</f>
        <v>12119.318181818182</v>
      </c>
    </row>
    <row r="96" spans="2:5">
      <c r="B96" s="12">
        <v>44337</v>
      </c>
      <c r="C96" s="19"/>
      <c r="D96" s="18">
        <f>SUM($C$27:$C96)</f>
        <v>3920</v>
      </c>
      <c r="E96" s="16">
        <f>COUNTA($C$27:$C96)*($H$23/22)</f>
        <v>12119.318181818182</v>
      </c>
    </row>
    <row r="97" spans="2:5">
      <c r="B97" s="12">
        <v>44338</v>
      </c>
      <c r="C97" s="19"/>
      <c r="D97" s="18">
        <f>SUM($C$27:$C97)</f>
        <v>3920</v>
      </c>
      <c r="E97" s="16">
        <f>COUNTA($C$27:$C97)*($H$23/22)</f>
        <v>12119.318181818182</v>
      </c>
    </row>
    <row r="98" spans="2:5">
      <c r="B98" s="12">
        <v>44339</v>
      </c>
      <c r="C98" s="19"/>
      <c r="D98" s="18">
        <f>SUM($C$27:$C98)</f>
        <v>3920</v>
      </c>
      <c r="E98" s="16">
        <f>COUNTA($C$27:$C98)*($H$23/22)</f>
        <v>12119.318181818182</v>
      </c>
    </row>
    <row r="99" spans="2:5">
      <c r="B99" s="12">
        <v>44340</v>
      </c>
      <c r="C99" s="19"/>
      <c r="D99" s="18">
        <f>SUM($C$27:$C99)</f>
        <v>3920</v>
      </c>
      <c r="E99" s="16">
        <f>COUNTA($C$27:$C99)*($H$23/22)</f>
        <v>12119.318181818182</v>
      </c>
    </row>
    <row r="100" spans="2:5">
      <c r="B100" s="12">
        <v>44341</v>
      </c>
      <c r="C100" s="19"/>
      <c r="D100" s="18">
        <f>SUM($C$27:$C100)</f>
        <v>3920</v>
      </c>
      <c r="E100" s="16">
        <f>COUNTA($C$27:$C100)*($H$23/22)</f>
        <v>12119.318181818182</v>
      </c>
    </row>
    <row r="101" spans="2:5">
      <c r="B101" s="12">
        <v>44342</v>
      </c>
      <c r="C101" s="19"/>
      <c r="D101" s="18">
        <f>SUM($C$27:$C101)</f>
        <v>3920</v>
      </c>
      <c r="E101" s="16">
        <f>COUNTA($C$27:$C101)*($H$23/22)</f>
        <v>12119.318181818182</v>
      </c>
    </row>
    <row r="102" spans="2:5">
      <c r="B102" s="12">
        <v>44343</v>
      </c>
      <c r="C102" s="19"/>
      <c r="D102" s="18">
        <f>SUM($C$27:$C102)</f>
        <v>3920</v>
      </c>
      <c r="E102" s="16">
        <f>COUNTA($C$27:$C102)*($H$23/22)</f>
        <v>12119.318181818182</v>
      </c>
    </row>
    <row r="103" spans="2:5">
      <c r="B103" s="12">
        <v>44344</v>
      </c>
      <c r="C103" s="19"/>
      <c r="D103" s="18">
        <f>SUM($C$27:$C103)</f>
        <v>3920</v>
      </c>
      <c r="E103" s="16">
        <f>COUNTA($C$27:$C103)*($H$23/22)</f>
        <v>12119.318181818182</v>
      </c>
    </row>
    <row r="104" spans="2:5">
      <c r="B104" s="12">
        <v>44345</v>
      </c>
      <c r="C104" s="19"/>
      <c r="D104" s="18">
        <f>SUM($C$27:$C104)</f>
        <v>3920</v>
      </c>
      <c r="E104" s="16">
        <f>COUNTA($C$27:$C104)*($H$23/22)</f>
        <v>12119.318181818182</v>
      </c>
    </row>
    <row r="105" spans="2:5">
      <c r="B105" s="12">
        <v>44346</v>
      </c>
      <c r="C105" s="19"/>
      <c r="D105" s="18">
        <f>SUM($C$27:$C105)</f>
        <v>3920</v>
      </c>
      <c r="E105" s="16">
        <f>COUNTA($C$27:$C105)*($H$23/22)</f>
        <v>12119.318181818182</v>
      </c>
    </row>
    <row r="106" spans="2:5">
      <c r="B106" s="12">
        <v>44347</v>
      </c>
      <c r="C106" s="19"/>
      <c r="D106" s="18">
        <f>SUM($C$27:$C106)</f>
        <v>3920</v>
      </c>
      <c r="E106" s="16">
        <f>COUNTA($C$27:$C106)*($H$23/22)</f>
        <v>12119.318181818182</v>
      </c>
    </row>
    <row r="107" spans="2:5">
      <c r="B107" s="12">
        <v>44348</v>
      </c>
      <c r="C107" s="19"/>
      <c r="D107" s="18">
        <f>SUM($C$27:$C107)</f>
        <v>3920</v>
      </c>
      <c r="E107" s="16">
        <f>COUNTA($C$27:$C107)*($H$23/22)</f>
        <v>12119.318181818182</v>
      </c>
    </row>
    <row r="108" spans="2:5">
      <c r="B108" s="12">
        <v>44349</v>
      </c>
      <c r="C108" s="19"/>
      <c r="D108" s="18">
        <f>SUM($C$27:$C108)</f>
        <v>3920</v>
      </c>
      <c r="E108" s="16">
        <f>COUNTA($C$27:$C108)*($H$23/22)</f>
        <v>12119.318181818182</v>
      </c>
    </row>
    <row r="109" spans="2:5">
      <c r="B109" s="12">
        <v>44350</v>
      </c>
      <c r="C109" s="19"/>
      <c r="D109" s="18">
        <f>SUM($C$27:$C109)</f>
        <v>3920</v>
      </c>
      <c r="E109" s="16">
        <f>COUNTA($C$27:$C109)*($H$23/22)</f>
        <v>12119.318181818182</v>
      </c>
    </row>
    <row r="110" spans="2:5">
      <c r="B110" s="12">
        <v>44351</v>
      </c>
      <c r="C110" s="19"/>
      <c r="D110" s="18">
        <f>SUM($C$27:$C110)</f>
        <v>3920</v>
      </c>
      <c r="E110" s="16">
        <f>COUNTA($C$27:$C110)*($H$23/22)</f>
        <v>12119.318181818182</v>
      </c>
    </row>
    <row r="111" spans="2:5">
      <c r="B111" s="12">
        <v>44352</v>
      </c>
      <c r="C111" s="19"/>
      <c r="D111" s="18">
        <f>SUM($C$27:$C111)</f>
        <v>3920</v>
      </c>
      <c r="E111" s="16">
        <f>COUNTA($C$27:$C111)*($H$23/22)</f>
        <v>12119.318181818182</v>
      </c>
    </row>
    <row r="112" spans="2:5">
      <c r="B112" s="12">
        <v>44353</v>
      </c>
      <c r="C112" s="19"/>
      <c r="D112" s="18">
        <f>SUM($C$27:$C112)</f>
        <v>3920</v>
      </c>
      <c r="E112" s="16">
        <f>COUNTA($C$27:$C112)*($H$23/22)</f>
        <v>12119.318181818182</v>
      </c>
    </row>
    <row r="113" spans="2:5">
      <c r="B113" s="12">
        <v>44354</v>
      </c>
      <c r="C113" s="19"/>
      <c r="D113" s="18">
        <f>SUM($C$27:$C113)</f>
        <v>3920</v>
      </c>
      <c r="E113" s="16">
        <f>COUNTA($C$27:$C113)*($H$23/22)</f>
        <v>12119.318181818182</v>
      </c>
    </row>
    <row r="114" spans="2:5">
      <c r="B114" s="12">
        <v>44355</v>
      </c>
      <c r="C114" s="19"/>
      <c r="D114" s="18">
        <f>SUM($C$27:$C114)</f>
        <v>3920</v>
      </c>
      <c r="E114" s="16">
        <f>COUNTA($C$27:$C114)*($H$23/22)</f>
        <v>12119.318181818182</v>
      </c>
    </row>
    <row r="115" spans="2:5">
      <c r="B115" s="12">
        <v>44356</v>
      </c>
      <c r="C115" s="19"/>
      <c r="D115" s="18">
        <f>SUM($C$27:$C115)</f>
        <v>3920</v>
      </c>
      <c r="E115" s="16">
        <f>COUNTA($C$27:$C115)*($H$23/22)</f>
        <v>12119.318181818182</v>
      </c>
    </row>
    <row r="116" spans="2:5">
      <c r="B116" s="12">
        <v>44357</v>
      </c>
      <c r="C116" s="19"/>
      <c r="D116" s="18">
        <f>SUM($C$27:$C116)</f>
        <v>3920</v>
      </c>
      <c r="E116" s="16">
        <f>COUNTA($C$27:$C116)*($H$23/22)</f>
        <v>12119.318181818182</v>
      </c>
    </row>
    <row r="117" spans="2:5">
      <c r="B117" s="12">
        <v>44358</v>
      </c>
      <c r="C117" s="19"/>
      <c r="D117" s="18">
        <f>SUM($C$27:$C117)</f>
        <v>3920</v>
      </c>
      <c r="E117" s="16">
        <f>COUNTA($C$27:$C117)*($H$23/22)</f>
        <v>12119.318181818182</v>
      </c>
    </row>
    <row r="118" spans="2:5">
      <c r="B118" s="12">
        <v>44359</v>
      </c>
      <c r="C118" s="19"/>
      <c r="D118" s="18">
        <f>SUM($C$27:$C118)</f>
        <v>3920</v>
      </c>
      <c r="E118" s="16">
        <f>COUNTA($C$27:$C118)*($H$23/22)</f>
        <v>12119.318181818182</v>
      </c>
    </row>
    <row r="119" spans="2:5">
      <c r="B119" s="12">
        <v>44360</v>
      </c>
      <c r="C119" s="19"/>
      <c r="D119" s="18">
        <f>SUM($C$27:$C119)</f>
        <v>3920</v>
      </c>
      <c r="E119" s="16">
        <f>COUNTA($C$27:$C119)*($H$23/22)</f>
        <v>12119.318181818182</v>
      </c>
    </row>
    <row r="120" spans="2:5">
      <c r="B120" s="12">
        <v>44361</v>
      </c>
      <c r="C120" s="19"/>
      <c r="D120" s="18">
        <f>SUM($C$27:$C120)</f>
        <v>3920</v>
      </c>
      <c r="E120" s="16">
        <f>COUNTA($C$27:$C120)*($H$23/22)</f>
        <v>12119.318181818182</v>
      </c>
    </row>
    <row r="121" spans="2:5">
      <c r="B121" s="12">
        <v>44362</v>
      </c>
      <c r="C121" s="19"/>
      <c r="D121" s="18">
        <f>SUM($C$27:$C121)</f>
        <v>3920</v>
      </c>
      <c r="E121" s="16">
        <f>COUNTA($C$27:$C121)*($H$23/22)</f>
        <v>12119.318181818182</v>
      </c>
    </row>
    <row r="122" spans="2:5">
      <c r="B122" s="12">
        <v>44363</v>
      </c>
      <c r="C122" s="19"/>
      <c r="D122" s="18">
        <f>SUM($C$27:$C122)</f>
        <v>3920</v>
      </c>
      <c r="E122" s="16">
        <f>COUNTA($C$27:$C122)*($H$23/22)</f>
        <v>12119.318181818182</v>
      </c>
    </row>
    <row r="123" spans="2:5">
      <c r="B123" s="12">
        <v>44364</v>
      </c>
      <c r="C123" s="19"/>
      <c r="D123" s="18">
        <f>SUM($C$27:$C123)</f>
        <v>3920</v>
      </c>
      <c r="E123" s="16">
        <f>COUNTA($C$27:$C123)*($H$23/22)</f>
        <v>12119.318181818182</v>
      </c>
    </row>
    <row r="124" spans="2:5">
      <c r="B124" s="12">
        <v>44365</v>
      </c>
      <c r="C124" s="19"/>
      <c r="D124" s="18">
        <f>SUM($C$27:$C124)</f>
        <v>3920</v>
      </c>
      <c r="E124" s="16">
        <f>COUNTA($C$27:$C124)*($H$23/22)</f>
        <v>12119.318181818182</v>
      </c>
    </row>
    <row r="125" spans="2:5">
      <c r="B125" s="12">
        <v>44366</v>
      </c>
      <c r="C125" s="19"/>
      <c r="D125" s="18">
        <f>SUM($C$27:$C125)</f>
        <v>3920</v>
      </c>
      <c r="E125" s="16">
        <f>COUNTA($C$27:$C125)*($H$23/22)</f>
        <v>12119.318181818182</v>
      </c>
    </row>
    <row r="126" spans="2:5">
      <c r="B126" s="12">
        <v>44367</v>
      </c>
      <c r="C126" s="19"/>
      <c r="D126" s="18">
        <f>SUM($C$27:$C126)</f>
        <v>3920</v>
      </c>
      <c r="E126" s="16">
        <f>COUNTA($C$27:$C126)*($H$23/22)</f>
        <v>12119.318181818182</v>
      </c>
    </row>
    <row r="127" spans="2:5">
      <c r="B127" s="12">
        <v>44368</v>
      </c>
      <c r="C127" s="19"/>
      <c r="D127" s="18">
        <f>SUM($C$27:$C127)</f>
        <v>3920</v>
      </c>
      <c r="E127" s="16">
        <f>COUNTA($C$27:$C127)*($H$23/22)</f>
        <v>12119.318181818182</v>
      </c>
    </row>
    <row r="128" spans="2:5">
      <c r="B128" s="12">
        <v>44369</v>
      </c>
      <c r="C128" s="19"/>
      <c r="D128" s="18">
        <f>SUM($C$27:$C128)</f>
        <v>3920</v>
      </c>
      <c r="E128" s="16">
        <f>COUNTA($C$27:$C128)*($H$23/22)</f>
        <v>12119.318181818182</v>
      </c>
    </row>
    <row r="129" spans="2:5">
      <c r="B129" s="12">
        <v>44370</v>
      </c>
      <c r="C129" s="19"/>
      <c r="D129" s="18">
        <f>SUM($C$27:$C129)</f>
        <v>3920</v>
      </c>
      <c r="E129" s="16">
        <f>COUNTA($C$27:$C129)*($H$23/22)</f>
        <v>12119.318181818182</v>
      </c>
    </row>
    <row r="130" spans="2:5">
      <c r="B130" s="12">
        <v>44371</v>
      </c>
      <c r="C130" s="19"/>
      <c r="D130" s="18">
        <f>SUM($C$27:$C130)</f>
        <v>3920</v>
      </c>
      <c r="E130" s="16">
        <f>COUNTA($C$27:$C130)*($H$23/22)</f>
        <v>12119.318181818182</v>
      </c>
    </row>
    <row r="131" spans="2:5">
      <c r="B131" s="12">
        <v>44372</v>
      </c>
      <c r="C131" s="19"/>
      <c r="D131" s="18">
        <f>SUM($C$27:$C131)</f>
        <v>3920</v>
      </c>
      <c r="E131" s="16">
        <f>COUNTA($C$27:$C131)*($H$23/22)</f>
        <v>12119.318181818182</v>
      </c>
    </row>
    <row r="132" spans="2:5">
      <c r="B132" s="12">
        <v>44373</v>
      </c>
      <c r="C132" s="19"/>
      <c r="D132" s="18">
        <f>SUM($C$27:$C132)</f>
        <v>3920</v>
      </c>
      <c r="E132" s="16">
        <f>COUNTA($C$27:$C132)*($H$23/22)</f>
        <v>12119.318181818182</v>
      </c>
    </row>
    <row r="133" spans="2:5">
      <c r="B133" s="12">
        <v>44374</v>
      </c>
      <c r="C133" s="19"/>
      <c r="D133" s="18">
        <f>SUM($C$27:$C133)</f>
        <v>3920</v>
      </c>
      <c r="E133" s="16">
        <f>COUNTA($C$27:$C133)*($H$23/22)</f>
        <v>12119.318181818182</v>
      </c>
    </row>
    <row r="134" spans="2:5">
      <c r="B134" s="12">
        <v>44375</v>
      </c>
      <c r="C134" s="19"/>
      <c r="D134" s="18">
        <f>SUM($C$27:$C134)</f>
        <v>3920</v>
      </c>
      <c r="E134" s="16">
        <f>COUNTA($C$27:$C134)*($H$23/22)</f>
        <v>12119.318181818182</v>
      </c>
    </row>
    <row r="135" spans="2:5">
      <c r="B135" s="12">
        <v>44376</v>
      </c>
      <c r="C135" s="19"/>
      <c r="D135" s="18">
        <f>SUM($C$27:$C135)</f>
        <v>3920</v>
      </c>
      <c r="E135" s="16">
        <f>COUNTA($C$27:$C135)*($H$23/22)</f>
        <v>12119.318181818182</v>
      </c>
    </row>
    <row r="136" spans="2:5">
      <c r="B136" s="12">
        <v>44377</v>
      </c>
      <c r="C136" s="19"/>
      <c r="D136" s="18">
        <f>SUM($C$27:$C136)</f>
        <v>3920</v>
      </c>
      <c r="E136" s="16">
        <f>COUNTA($C$27:$C136)*($H$23/22)</f>
        <v>12119.318181818182</v>
      </c>
    </row>
    <row r="137" spans="2:5">
      <c r="B137" s="12">
        <v>44378</v>
      </c>
      <c r="C137" s="19"/>
      <c r="D137" s="18">
        <f>SUM($C$27:$C137)</f>
        <v>3920</v>
      </c>
      <c r="E137" s="16">
        <f>COUNTA($C$27:$C137)*($H$23/22)</f>
        <v>12119.318181818182</v>
      </c>
    </row>
    <row r="138" spans="2:5">
      <c r="B138" s="12">
        <v>44379</v>
      </c>
      <c r="C138" s="19"/>
      <c r="D138" s="18">
        <f>SUM($C$27:$C138)</f>
        <v>3920</v>
      </c>
      <c r="E138" s="16">
        <f>COUNTA($C$27:$C138)*($H$23/22)</f>
        <v>12119.318181818182</v>
      </c>
    </row>
    <row r="139" spans="2:5">
      <c r="B139" s="12">
        <v>44380</v>
      </c>
      <c r="C139" s="19"/>
      <c r="D139" s="18">
        <f>SUM($C$27:$C139)</f>
        <v>3920</v>
      </c>
      <c r="E139" s="16">
        <f>COUNTA($C$27:$C139)*($H$23/22)</f>
        <v>12119.318181818182</v>
      </c>
    </row>
    <row r="140" spans="2:5">
      <c r="B140" s="12">
        <v>44381</v>
      </c>
      <c r="C140" s="19"/>
      <c r="D140" s="18">
        <f>SUM($C$27:$C140)</f>
        <v>3920</v>
      </c>
      <c r="E140" s="16">
        <f>COUNTA($C$27:$C140)*($H$23/22)</f>
        <v>12119.318181818182</v>
      </c>
    </row>
    <row r="141" spans="2:5">
      <c r="B141" s="12">
        <v>44382</v>
      </c>
      <c r="C141" s="19"/>
      <c r="D141" s="18">
        <f>SUM($C$27:$C141)</f>
        <v>3920</v>
      </c>
      <c r="E141" s="16">
        <f>COUNTA($C$27:$C141)*($H$23/22)</f>
        <v>12119.318181818182</v>
      </c>
    </row>
    <row r="142" spans="2:5">
      <c r="B142" s="12">
        <v>44383</v>
      </c>
      <c r="C142" s="19"/>
      <c r="D142" s="18">
        <f>SUM($C$27:$C142)</f>
        <v>3920</v>
      </c>
      <c r="E142" s="16">
        <f>COUNTA($C$27:$C142)*($H$23/22)</f>
        <v>12119.318181818182</v>
      </c>
    </row>
    <row r="143" spans="2:5">
      <c r="B143" s="12">
        <v>44384</v>
      </c>
      <c r="C143" s="19"/>
      <c r="D143" s="18">
        <f>SUM($C$27:$C143)</f>
        <v>3920</v>
      </c>
      <c r="E143" s="16">
        <f>COUNTA($C$27:$C143)*($H$23/22)</f>
        <v>12119.318181818182</v>
      </c>
    </row>
    <row r="144" spans="2:5">
      <c r="B144" s="12">
        <v>44385</v>
      </c>
      <c r="C144" s="19"/>
      <c r="D144" s="18">
        <f>SUM($C$27:$C144)</f>
        <v>3920</v>
      </c>
      <c r="E144" s="16">
        <f>COUNTA($C$27:$C144)*($H$23/22)</f>
        <v>12119.318181818182</v>
      </c>
    </row>
    <row r="145" spans="2:5">
      <c r="B145" s="12">
        <v>44386</v>
      </c>
      <c r="C145" s="19"/>
      <c r="D145" s="18">
        <f>SUM($C$27:$C145)</f>
        <v>3920</v>
      </c>
      <c r="E145" s="16">
        <f>COUNTA($C$27:$C145)*($H$23/22)</f>
        <v>12119.318181818182</v>
      </c>
    </row>
    <row r="146" spans="2:5">
      <c r="B146" s="12">
        <v>44387</v>
      </c>
      <c r="C146" s="19"/>
      <c r="D146" s="18">
        <f>SUM($C$27:$C146)</f>
        <v>3920</v>
      </c>
      <c r="E146" s="16">
        <f>COUNTA($C$27:$C146)*($H$23/22)</f>
        <v>12119.318181818182</v>
      </c>
    </row>
    <row r="147" spans="2:5">
      <c r="B147" s="12">
        <v>44388</v>
      </c>
      <c r="C147" s="19"/>
      <c r="D147" s="18">
        <f>SUM($C$27:$C147)</f>
        <v>3920</v>
      </c>
      <c r="E147" s="16">
        <f>COUNTA($C$27:$C147)*($H$23/22)</f>
        <v>12119.318181818182</v>
      </c>
    </row>
    <row r="148" spans="2:5">
      <c r="B148" s="12">
        <v>44389</v>
      </c>
      <c r="C148" s="19"/>
      <c r="D148" s="18">
        <f>SUM($C$27:$C148)</f>
        <v>3920</v>
      </c>
      <c r="E148" s="16">
        <f>COUNTA($C$27:$C148)*($H$23/22)</f>
        <v>12119.318181818182</v>
      </c>
    </row>
    <row r="149" spans="2:5">
      <c r="B149" s="12">
        <v>44390</v>
      </c>
      <c r="C149" s="19"/>
      <c r="D149" s="18">
        <f>SUM($C$27:$C149)</f>
        <v>3920</v>
      </c>
      <c r="E149" s="16">
        <f>COUNTA($C$27:$C149)*($H$23/22)</f>
        <v>12119.318181818182</v>
      </c>
    </row>
    <row r="150" spans="2:5">
      <c r="B150" s="12">
        <v>44391</v>
      </c>
      <c r="C150" s="19"/>
      <c r="D150" s="18">
        <f>SUM($C$27:$C150)</f>
        <v>3920</v>
      </c>
      <c r="E150" s="16">
        <f>COUNTA($C$27:$C150)*($H$23/22)</f>
        <v>12119.318181818182</v>
      </c>
    </row>
    <row r="151" spans="2:5">
      <c r="B151" s="12">
        <v>44392</v>
      </c>
      <c r="C151" s="19"/>
      <c r="D151" s="18">
        <f>SUM($C$27:$C151)</f>
        <v>3920</v>
      </c>
      <c r="E151" s="16">
        <f>COUNTA($C$27:$C151)*($H$23/22)</f>
        <v>12119.318181818182</v>
      </c>
    </row>
    <row r="152" spans="2:5">
      <c r="B152" s="12">
        <v>44393</v>
      </c>
      <c r="C152" s="19"/>
      <c r="D152" s="18">
        <f>SUM($C$27:$C152)</f>
        <v>3920</v>
      </c>
      <c r="E152" s="16">
        <f>COUNTA($C$27:$C152)*($H$23/22)</f>
        <v>12119.318181818182</v>
      </c>
    </row>
    <row r="153" spans="2:5">
      <c r="B153" s="12">
        <v>44394</v>
      </c>
      <c r="C153" s="19"/>
      <c r="D153" s="18">
        <f>SUM($C$27:$C153)</f>
        <v>3920</v>
      </c>
      <c r="E153" s="16">
        <f>COUNTA($C$27:$C153)*($H$23/22)</f>
        <v>12119.318181818182</v>
      </c>
    </row>
    <row r="154" spans="2:5">
      <c r="B154" s="12">
        <v>44395</v>
      </c>
      <c r="C154" s="19"/>
      <c r="D154" s="18">
        <f>SUM($C$27:$C154)</f>
        <v>3920</v>
      </c>
      <c r="E154" s="16">
        <f>COUNTA($C$27:$C154)*($H$23/22)</f>
        <v>12119.318181818182</v>
      </c>
    </row>
    <row r="155" spans="2:5">
      <c r="B155" s="12">
        <v>44396</v>
      </c>
      <c r="C155" s="19"/>
      <c r="D155" s="18">
        <f>SUM($C$27:$C155)</f>
        <v>3920</v>
      </c>
      <c r="E155" s="16">
        <f>COUNTA($C$27:$C155)*($H$23/22)</f>
        <v>12119.318181818182</v>
      </c>
    </row>
    <row r="156" spans="2:5">
      <c r="B156" s="12">
        <v>44397</v>
      </c>
      <c r="C156" s="19"/>
      <c r="D156" s="18">
        <f>SUM($C$27:$C156)</f>
        <v>3920</v>
      </c>
      <c r="E156" s="16">
        <f>COUNTA($C$27:$C156)*($H$23/22)</f>
        <v>12119.318181818182</v>
      </c>
    </row>
    <row r="157" spans="2:5">
      <c r="B157" s="12">
        <v>44398</v>
      </c>
      <c r="C157" s="19"/>
      <c r="D157" s="18">
        <f>SUM($C$27:$C157)</f>
        <v>3920</v>
      </c>
      <c r="E157" s="16">
        <f>COUNTA($C$27:$C157)*($H$23/22)</f>
        <v>12119.318181818182</v>
      </c>
    </row>
    <row r="158" spans="2:5">
      <c r="B158" s="12">
        <v>44399</v>
      </c>
      <c r="C158" s="19"/>
      <c r="D158" s="18">
        <f>SUM($C$27:$C158)</f>
        <v>3920</v>
      </c>
      <c r="E158" s="16">
        <f>COUNTA($C$27:$C158)*($H$23/22)</f>
        <v>12119.318181818182</v>
      </c>
    </row>
    <row r="159" spans="2:5">
      <c r="B159" s="12">
        <v>44400</v>
      </c>
      <c r="C159" s="19"/>
      <c r="D159" s="18">
        <f>SUM($C$27:$C159)</f>
        <v>3920</v>
      </c>
      <c r="E159" s="16">
        <f>COUNTA($C$27:$C159)*($H$23/22)</f>
        <v>12119.318181818182</v>
      </c>
    </row>
    <row r="160" spans="2:5">
      <c r="B160" s="12">
        <v>44401</v>
      </c>
      <c r="C160" s="19"/>
      <c r="D160" s="18">
        <f>SUM($C$27:$C160)</f>
        <v>3920</v>
      </c>
      <c r="E160" s="16">
        <f>COUNTA($C$27:$C160)*($H$23/22)</f>
        <v>12119.318181818182</v>
      </c>
    </row>
    <row r="161" spans="2:5">
      <c r="B161" s="12">
        <v>44402</v>
      </c>
      <c r="C161" s="19"/>
      <c r="D161" s="18">
        <f>SUM($C$27:$C161)</f>
        <v>3920</v>
      </c>
      <c r="E161" s="16">
        <f>COUNTA($C$27:$C161)*($H$23/22)</f>
        <v>12119.318181818182</v>
      </c>
    </row>
    <row r="162" spans="2:5">
      <c r="B162" s="12">
        <v>44403</v>
      </c>
      <c r="C162" s="19"/>
      <c r="D162" s="18">
        <f>SUM($C$27:$C162)</f>
        <v>3920</v>
      </c>
      <c r="E162" s="16">
        <f>COUNTA($C$27:$C162)*($H$23/22)</f>
        <v>12119.318181818182</v>
      </c>
    </row>
    <row r="163" spans="2:5">
      <c r="B163" s="12">
        <v>44404</v>
      </c>
      <c r="C163" s="19"/>
      <c r="D163" s="18">
        <f>SUM($C$27:$C163)</f>
        <v>3920</v>
      </c>
      <c r="E163" s="16">
        <f>COUNTA($C$27:$C163)*($H$23/22)</f>
        <v>12119.318181818182</v>
      </c>
    </row>
    <row r="164" spans="2:5">
      <c r="B164" s="12">
        <v>44405</v>
      </c>
      <c r="C164" s="19"/>
      <c r="D164" s="18">
        <f>SUM($C$27:$C164)</f>
        <v>3920</v>
      </c>
      <c r="E164" s="16">
        <f>COUNTA($C$27:$C164)*($H$23/22)</f>
        <v>12119.318181818182</v>
      </c>
    </row>
    <row r="165" spans="2:5">
      <c r="B165" s="12">
        <v>44406</v>
      </c>
      <c r="C165" s="19"/>
      <c r="D165" s="18">
        <f>SUM($C$27:$C165)</f>
        <v>3920</v>
      </c>
      <c r="E165" s="16">
        <f>COUNTA($C$27:$C165)*($H$23/22)</f>
        <v>12119.318181818182</v>
      </c>
    </row>
    <row r="166" spans="2:5">
      <c r="B166" s="12">
        <v>44407</v>
      </c>
      <c r="C166" s="19"/>
      <c r="D166" s="18">
        <f>SUM($C$27:$C166)</f>
        <v>3920</v>
      </c>
      <c r="E166" s="16">
        <f>COUNTA($C$27:$C166)*($H$23/22)</f>
        <v>12119.318181818182</v>
      </c>
    </row>
    <row r="167" spans="2:5">
      <c r="B167" s="12">
        <v>44408</v>
      </c>
      <c r="C167" s="19"/>
      <c r="D167" s="18">
        <f>SUM($C$27:$C167)</f>
        <v>3920</v>
      </c>
      <c r="E167" s="16">
        <f>COUNTA($C$27:$C167)*($H$23/22)</f>
        <v>12119.318181818182</v>
      </c>
    </row>
    <row r="168" spans="2:5">
      <c r="B168" s="12">
        <v>44409</v>
      </c>
      <c r="C168" s="19"/>
      <c r="D168" s="18">
        <f>SUM($C$27:$C168)</f>
        <v>3920</v>
      </c>
      <c r="E168" s="16">
        <f>COUNTA($C$27:$C168)*($H$23/22)</f>
        <v>12119.318181818182</v>
      </c>
    </row>
    <row r="169" spans="2:5">
      <c r="B169" s="12">
        <v>44410</v>
      </c>
      <c r="C169" s="19"/>
      <c r="D169" s="18">
        <f>SUM($C$27:$C169)</f>
        <v>3920</v>
      </c>
      <c r="E169" s="16">
        <f>COUNTA($C$27:$C169)*($H$23/22)</f>
        <v>12119.318181818182</v>
      </c>
    </row>
    <row r="170" spans="2:5">
      <c r="B170" s="12">
        <v>44411</v>
      </c>
      <c r="C170" s="19"/>
      <c r="D170" s="18">
        <f>SUM($C$27:$C170)</f>
        <v>3920</v>
      </c>
      <c r="E170" s="16">
        <f>COUNTA($C$27:$C170)*($H$23/22)</f>
        <v>12119.318181818182</v>
      </c>
    </row>
    <row r="171" spans="2:5">
      <c r="B171" s="12">
        <v>44412</v>
      </c>
      <c r="C171" s="19"/>
      <c r="D171" s="18">
        <f>SUM($C$27:$C171)</f>
        <v>3920</v>
      </c>
      <c r="E171" s="16">
        <f>COUNTA($C$27:$C171)*($H$23/22)</f>
        <v>12119.318181818182</v>
      </c>
    </row>
    <row r="172" spans="2:5">
      <c r="B172" s="12">
        <v>44413</v>
      </c>
      <c r="C172" s="19"/>
      <c r="D172" s="18">
        <f>SUM($C$27:$C172)</f>
        <v>3920</v>
      </c>
      <c r="E172" s="16">
        <f>COUNTA($C$27:$C172)*($H$23/22)</f>
        <v>12119.318181818182</v>
      </c>
    </row>
    <row r="173" spans="2:5">
      <c r="B173" s="12">
        <v>44414</v>
      </c>
      <c r="C173" s="19"/>
      <c r="D173" s="18">
        <f>SUM($C$27:$C173)</f>
        <v>3920</v>
      </c>
      <c r="E173" s="16">
        <f>COUNTA($C$27:$C173)*($H$23/22)</f>
        <v>12119.318181818182</v>
      </c>
    </row>
    <row r="174" spans="2:5">
      <c r="B174" s="12">
        <v>44415</v>
      </c>
      <c r="C174" s="19"/>
      <c r="D174" s="18">
        <f>SUM($C$27:$C174)</f>
        <v>3920</v>
      </c>
      <c r="E174" s="16">
        <f>COUNTA($C$27:$C174)*($H$23/22)</f>
        <v>12119.318181818182</v>
      </c>
    </row>
    <row r="175" spans="2:5">
      <c r="B175" s="12">
        <v>44416</v>
      </c>
      <c r="C175" s="19"/>
      <c r="D175" s="18">
        <f>SUM($C$27:$C175)</f>
        <v>3920</v>
      </c>
      <c r="E175" s="16">
        <f>COUNTA($C$27:$C175)*($H$23/22)</f>
        <v>12119.318181818182</v>
      </c>
    </row>
    <row r="176" spans="2:5">
      <c r="B176" s="12">
        <v>44417</v>
      </c>
      <c r="C176" s="19"/>
      <c r="D176" s="18">
        <f>SUM($C$27:$C176)</f>
        <v>3920</v>
      </c>
      <c r="E176" s="16">
        <f>COUNTA($C$27:$C176)*($H$23/22)</f>
        <v>12119.318181818182</v>
      </c>
    </row>
    <row r="177" spans="2:5">
      <c r="B177" s="12">
        <v>44418</v>
      </c>
      <c r="C177" s="19"/>
      <c r="D177" s="18">
        <f>SUM($C$27:$C177)</f>
        <v>3920</v>
      </c>
      <c r="E177" s="16">
        <f>COUNTA($C$27:$C177)*($H$23/22)</f>
        <v>12119.318181818182</v>
      </c>
    </row>
    <row r="178" spans="2:5">
      <c r="B178" s="12">
        <v>44419</v>
      </c>
      <c r="C178" s="19"/>
      <c r="D178" s="18">
        <f>SUM($C$27:$C178)</f>
        <v>3920</v>
      </c>
      <c r="E178" s="16">
        <f>COUNTA($C$27:$C178)*($H$23/22)</f>
        <v>12119.318181818182</v>
      </c>
    </row>
    <row r="179" spans="2:5">
      <c r="B179" s="12">
        <v>44420</v>
      </c>
      <c r="C179" s="19"/>
      <c r="D179" s="18">
        <f>SUM($C$27:$C179)</f>
        <v>3920</v>
      </c>
      <c r="E179" s="16">
        <f>COUNTA($C$27:$C179)*($H$23/22)</f>
        <v>12119.318181818182</v>
      </c>
    </row>
    <row r="180" spans="2:5">
      <c r="B180" s="12">
        <v>44421</v>
      </c>
      <c r="C180" s="19"/>
      <c r="D180" s="18">
        <f>SUM($C$27:$C180)</f>
        <v>3920</v>
      </c>
      <c r="E180" s="16">
        <f>COUNTA($C$27:$C180)*($H$23/22)</f>
        <v>12119.318181818182</v>
      </c>
    </row>
    <row r="181" spans="2:5">
      <c r="B181" s="12">
        <v>44422</v>
      </c>
      <c r="C181" s="19"/>
      <c r="D181" s="18">
        <f>SUM($C$27:$C181)</f>
        <v>3920</v>
      </c>
      <c r="E181" s="16">
        <f>COUNTA($C$27:$C181)*($H$23/22)</f>
        <v>12119.318181818182</v>
      </c>
    </row>
    <row r="182" spans="2:5">
      <c r="B182" s="12">
        <v>44423</v>
      </c>
      <c r="C182" s="19"/>
      <c r="D182" s="18">
        <f>SUM($C$27:$C182)</f>
        <v>3920</v>
      </c>
      <c r="E182" s="16">
        <f>COUNTA($C$27:$C182)*($H$23/22)</f>
        <v>12119.318181818182</v>
      </c>
    </row>
    <row r="183" spans="2:5">
      <c r="B183" s="12">
        <v>44424</v>
      </c>
      <c r="C183" s="19"/>
      <c r="D183" s="18">
        <f>SUM($C$27:$C183)</f>
        <v>3920</v>
      </c>
      <c r="E183" s="16">
        <f>COUNTA($C$27:$C183)*($H$23/22)</f>
        <v>12119.318181818182</v>
      </c>
    </row>
    <row r="184" spans="2:5">
      <c r="B184" s="12">
        <v>44425</v>
      </c>
      <c r="C184" s="19"/>
      <c r="D184" s="18">
        <f>SUM($C$27:$C184)</f>
        <v>3920</v>
      </c>
      <c r="E184" s="16">
        <f>COUNTA($C$27:$C184)*($H$23/22)</f>
        <v>12119.318181818182</v>
      </c>
    </row>
    <row r="185" spans="2:5">
      <c r="B185" s="12">
        <v>44426</v>
      </c>
      <c r="C185" s="19"/>
      <c r="D185" s="18">
        <f>SUM($C$27:$C185)</f>
        <v>3920</v>
      </c>
      <c r="E185" s="16">
        <f>COUNTA($C$27:$C185)*($H$23/22)</f>
        <v>12119.318181818182</v>
      </c>
    </row>
    <row r="186" spans="2:5">
      <c r="B186" s="12">
        <v>44427</v>
      </c>
      <c r="C186" s="19"/>
      <c r="D186" s="18">
        <f>SUM($C$27:$C186)</f>
        <v>3920</v>
      </c>
      <c r="E186" s="16">
        <f>COUNTA($C$27:$C186)*($H$23/22)</f>
        <v>12119.318181818182</v>
      </c>
    </row>
    <row r="187" spans="2:5">
      <c r="B187" s="12">
        <v>44428</v>
      </c>
      <c r="C187" s="19"/>
      <c r="D187" s="18">
        <f>SUM($C$27:$C187)</f>
        <v>3920</v>
      </c>
      <c r="E187" s="16">
        <f>COUNTA($C$27:$C187)*($H$23/22)</f>
        <v>12119.318181818182</v>
      </c>
    </row>
    <row r="188" spans="2:5">
      <c r="B188" s="12">
        <v>44429</v>
      </c>
      <c r="C188" s="19"/>
      <c r="D188" s="18">
        <f>SUM($C$27:$C188)</f>
        <v>3920</v>
      </c>
      <c r="E188" s="16">
        <f>COUNTA($C$27:$C188)*($H$23/22)</f>
        <v>12119.318181818182</v>
      </c>
    </row>
    <row r="189" spans="2:5">
      <c r="B189" s="12">
        <v>44430</v>
      </c>
      <c r="C189" s="19"/>
      <c r="D189" s="18">
        <f>SUM($C$27:$C189)</f>
        <v>3920</v>
      </c>
      <c r="E189" s="16">
        <f>COUNTA($C$27:$C189)*($H$23/22)</f>
        <v>12119.318181818182</v>
      </c>
    </row>
    <row r="190" spans="2:5">
      <c r="B190" s="12">
        <v>44431</v>
      </c>
      <c r="C190" s="19"/>
      <c r="D190" s="18">
        <f>SUM($C$27:$C190)</f>
        <v>3920</v>
      </c>
      <c r="E190" s="16">
        <f>COUNTA($C$27:$C190)*($H$23/22)</f>
        <v>12119.318181818182</v>
      </c>
    </row>
    <row r="191" spans="2:5">
      <c r="B191" s="12">
        <v>44432</v>
      </c>
      <c r="C191" s="19"/>
      <c r="D191" s="18">
        <f>SUM($C$27:$C191)</f>
        <v>3920</v>
      </c>
      <c r="E191" s="16">
        <f>COUNTA($C$27:$C191)*($H$23/22)</f>
        <v>12119.318181818182</v>
      </c>
    </row>
    <row r="192" spans="2:5">
      <c r="B192" s="12">
        <v>44433</v>
      </c>
      <c r="C192" s="19"/>
      <c r="D192" s="18">
        <f>SUM($C$27:$C192)</f>
        <v>3920</v>
      </c>
      <c r="E192" s="16">
        <f>COUNTA($C$27:$C192)*($H$23/22)</f>
        <v>12119.318181818182</v>
      </c>
    </row>
    <row r="193" spans="2:5">
      <c r="B193" s="12">
        <v>44434</v>
      </c>
      <c r="C193" s="19"/>
      <c r="D193" s="18">
        <f>SUM($C$27:$C193)</f>
        <v>3920</v>
      </c>
      <c r="E193" s="16">
        <f>COUNTA($C$27:$C193)*($H$23/22)</f>
        <v>12119.318181818182</v>
      </c>
    </row>
    <row r="194" spans="2:5">
      <c r="B194" s="12">
        <v>44435</v>
      </c>
      <c r="C194" s="19"/>
      <c r="D194" s="18">
        <f>SUM($C$27:$C194)</f>
        <v>3920</v>
      </c>
      <c r="E194" s="16">
        <f>COUNTA($C$27:$C194)*($H$23/22)</f>
        <v>12119.318181818182</v>
      </c>
    </row>
    <row r="195" spans="2:5">
      <c r="B195" s="12">
        <v>44436</v>
      </c>
      <c r="C195" s="19"/>
      <c r="D195" s="18">
        <f>SUM($C$27:$C195)</f>
        <v>3920</v>
      </c>
      <c r="E195" s="16">
        <f>COUNTA($C$27:$C195)*($H$23/22)</f>
        <v>12119.318181818182</v>
      </c>
    </row>
    <row r="196" spans="2:5">
      <c r="B196" s="12">
        <v>44437</v>
      </c>
      <c r="C196" s="19"/>
      <c r="D196" s="18">
        <f>SUM($C$27:$C196)</f>
        <v>3920</v>
      </c>
      <c r="E196" s="16">
        <f>COUNTA($C$27:$C196)*($H$23/22)</f>
        <v>12119.318181818182</v>
      </c>
    </row>
    <row r="197" spans="2:5">
      <c r="B197" s="12">
        <v>44438</v>
      </c>
      <c r="C197" s="19"/>
      <c r="D197" s="18">
        <f>SUM($C$27:$C197)</f>
        <v>3920</v>
      </c>
      <c r="E197" s="16">
        <f>COUNTA($C$27:$C197)*($H$23/22)</f>
        <v>12119.318181818182</v>
      </c>
    </row>
    <row r="198" spans="2:5">
      <c r="B198" s="12">
        <v>44439</v>
      </c>
      <c r="C198" s="19"/>
      <c r="D198" s="18">
        <f>SUM($C$27:$C198)</f>
        <v>3920</v>
      </c>
      <c r="E198" s="16">
        <f>COUNTA($C$27:$C198)*($H$23/22)</f>
        <v>12119.318181818182</v>
      </c>
    </row>
    <row r="199" spans="2:5">
      <c r="B199" s="12">
        <v>44440</v>
      </c>
      <c r="C199" s="19"/>
      <c r="D199" s="18">
        <f>SUM($C$27:$C199)</f>
        <v>3920</v>
      </c>
      <c r="E199" s="16">
        <f>COUNTA($C$27:$C199)*($H$23/22)</f>
        <v>12119.318181818182</v>
      </c>
    </row>
    <row r="200" spans="2:5">
      <c r="B200" s="12">
        <v>44441</v>
      </c>
      <c r="C200" s="19"/>
      <c r="D200" s="18">
        <f>SUM($C$27:$C200)</f>
        <v>3920</v>
      </c>
      <c r="E200" s="16">
        <f>COUNTA($C$27:$C200)*($H$23/22)</f>
        <v>12119.318181818182</v>
      </c>
    </row>
    <row r="201" spans="2:5">
      <c r="B201" s="12">
        <v>44442</v>
      </c>
      <c r="C201" s="19"/>
      <c r="D201" s="18">
        <f>SUM($C$27:$C201)</f>
        <v>3920</v>
      </c>
      <c r="E201" s="16">
        <f>COUNTA($C$27:$C201)*($H$23/22)</f>
        <v>12119.318181818182</v>
      </c>
    </row>
    <row r="202" spans="2:5">
      <c r="B202" s="12">
        <v>44443</v>
      </c>
      <c r="C202" s="19"/>
      <c r="D202" s="18">
        <f>SUM($C$27:$C202)</f>
        <v>3920</v>
      </c>
      <c r="E202" s="16">
        <f>COUNTA($C$27:$C202)*($H$23/22)</f>
        <v>12119.318181818182</v>
      </c>
    </row>
    <row r="203" spans="2:5">
      <c r="B203" s="12">
        <v>44444</v>
      </c>
      <c r="C203" s="19"/>
      <c r="D203" s="18">
        <f>SUM($C$27:$C203)</f>
        <v>3920</v>
      </c>
      <c r="E203" s="16">
        <f>COUNTA($C$27:$C203)*($H$23/22)</f>
        <v>12119.318181818182</v>
      </c>
    </row>
    <row r="204" spans="2:5">
      <c r="B204" s="12">
        <v>44445</v>
      </c>
      <c r="C204" s="19"/>
      <c r="D204" s="18">
        <f>SUM($C$27:$C204)</f>
        <v>3920</v>
      </c>
      <c r="E204" s="16">
        <f>COUNTA($C$27:$C204)*($H$23/22)</f>
        <v>12119.318181818182</v>
      </c>
    </row>
    <row r="205" spans="2:5">
      <c r="B205" s="12">
        <v>44446</v>
      </c>
      <c r="C205" s="19"/>
      <c r="D205" s="18">
        <f>SUM($C$27:$C205)</f>
        <v>3920</v>
      </c>
      <c r="E205" s="16">
        <f>COUNTA($C$27:$C205)*($H$23/22)</f>
        <v>12119.318181818182</v>
      </c>
    </row>
    <row r="206" spans="2:5">
      <c r="B206" s="12">
        <v>44447</v>
      </c>
      <c r="C206" s="19"/>
      <c r="D206" s="18">
        <f>SUM($C$27:$C206)</f>
        <v>3920</v>
      </c>
      <c r="E206" s="16">
        <f>COUNTA($C$27:$C206)*($H$23/22)</f>
        <v>12119.318181818182</v>
      </c>
    </row>
    <row r="207" spans="2:5">
      <c r="B207" s="12">
        <v>44448</v>
      </c>
      <c r="C207" s="19"/>
      <c r="D207" s="18">
        <f>SUM($C$27:$C207)</f>
        <v>3920</v>
      </c>
      <c r="E207" s="16">
        <f>COUNTA($C$27:$C207)*($H$23/22)</f>
        <v>12119.318181818182</v>
      </c>
    </row>
    <row r="208" spans="2:5">
      <c r="B208" s="12">
        <v>44449</v>
      </c>
      <c r="C208" s="19"/>
      <c r="D208" s="18">
        <f>SUM($C$27:$C208)</f>
        <v>3920</v>
      </c>
      <c r="E208" s="16">
        <f>COUNTA($C$27:$C208)*($H$23/22)</f>
        <v>12119.318181818182</v>
      </c>
    </row>
    <row r="209" spans="2:5">
      <c r="B209" s="12">
        <v>44450</v>
      </c>
      <c r="C209" s="19"/>
      <c r="D209" s="18">
        <f>SUM($C$27:$C209)</f>
        <v>3920</v>
      </c>
      <c r="E209" s="16">
        <f>COUNTA($C$27:$C209)*($H$23/22)</f>
        <v>12119.318181818182</v>
      </c>
    </row>
    <row r="210" spans="2:5">
      <c r="B210" s="12">
        <v>44451</v>
      </c>
      <c r="C210" s="19"/>
      <c r="D210" s="18">
        <f>SUM($C$27:$C210)</f>
        <v>3920</v>
      </c>
      <c r="E210" s="16">
        <f>COUNTA($C$27:$C210)*($H$23/22)</f>
        <v>12119.318181818182</v>
      </c>
    </row>
    <row r="211" spans="2:5">
      <c r="B211" s="12">
        <v>44452</v>
      </c>
      <c r="C211" s="19"/>
      <c r="D211" s="18">
        <f>SUM($C$27:$C211)</f>
        <v>3920</v>
      </c>
      <c r="E211" s="16">
        <f>COUNTA($C$27:$C211)*($H$23/22)</f>
        <v>12119.318181818182</v>
      </c>
    </row>
    <row r="212" spans="2:5">
      <c r="B212" s="12"/>
      <c r="C212" s="13"/>
      <c r="D212" s="14"/>
      <c r="E212" s="10"/>
    </row>
    <row r="213" spans="2:5">
      <c r="B213" s="12"/>
      <c r="C213" s="13"/>
      <c r="D213" s="14"/>
      <c r="E213" s="10"/>
    </row>
    <row r="214" spans="2:5">
      <c r="B214" s="12"/>
      <c r="C214" s="13"/>
      <c r="D214" s="14"/>
      <c r="E214" s="10"/>
    </row>
    <row r="215" spans="2:5">
      <c r="B215" s="12"/>
      <c r="C215" s="13"/>
      <c r="D215" s="14"/>
      <c r="E215" s="10"/>
    </row>
    <row r="216" spans="2:5">
      <c r="B216" s="12"/>
      <c r="C216" s="13"/>
      <c r="D216" s="14"/>
      <c r="E216" s="10"/>
    </row>
    <row r="217" spans="2:5">
      <c r="B217" s="12"/>
      <c r="C217" s="13"/>
      <c r="D217" s="14"/>
      <c r="E217" s="10"/>
    </row>
    <row r="218" spans="2:5">
      <c r="B218" s="12"/>
      <c r="C218" s="13"/>
      <c r="D218" s="14"/>
      <c r="E218" s="10"/>
    </row>
    <row r="219" spans="2:5">
      <c r="B219" s="12"/>
      <c r="C219" s="13"/>
      <c r="D219" s="14"/>
      <c r="E219" s="10"/>
    </row>
    <row r="220" spans="2:5">
      <c r="B220" s="12"/>
      <c r="C220" s="13"/>
      <c r="D220" s="14"/>
      <c r="E220" s="10"/>
    </row>
    <row r="221" spans="2:5">
      <c r="B221" s="12"/>
      <c r="C221" s="13"/>
      <c r="D221" s="14"/>
      <c r="E221" s="10"/>
    </row>
    <row r="222" spans="2:5">
      <c r="B222" s="12"/>
      <c r="C222" s="13"/>
      <c r="D222" s="14"/>
      <c r="E222" s="10"/>
    </row>
    <row r="223" spans="2:5">
      <c r="B223" s="12"/>
      <c r="C223" s="13"/>
      <c r="D223" s="14"/>
      <c r="E223" s="10"/>
    </row>
  </sheetData>
  <mergeCells count="1">
    <mergeCell ref="B22:E22"/>
  </mergeCells>
  <phoneticPr fontId="8"/>
  <dataValidations xWindow="1477" yWindow="460" count="2">
    <dataValidation allowBlank="1" showInputMessage="1" promptTitle="データ入力" prompt="短い日付形式 (例: yyyy/mm/dd) で日付を入力します。" sqref="B27:B211"/>
    <dataValidation allowBlank="1" showInputMessage="1" promptTitle="日付の入力" prompt="短い日付形式 (例: yyyy/mm/dd) で月の最初の日を入力します。" sqref="B10:B21"/>
  </dataValidations>
  <printOptions horizontalCentered="1"/>
  <pageMargins left="0.25" right="0.25" top="0.5" bottom="0.5" header="0.3" footer="0.3"/>
  <pageSetup scale="78" fitToHeight="0" orientation="landscape" r:id="rId1"/>
  <headerFooter differentFirst="1">
    <oddFooter>Page &amp;P of &amp;N</oddFooter>
  </headerFooter>
  <drawing r:id="rId2"/>
  <picture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1119c2e5-8fb9-4d5f-baf1-202c530f2c34" xsi:nil="true"/>
    <AssetExpire xmlns="1119c2e5-8fb9-4d5f-baf1-202c530f2c34">2029-01-01T08:00:00+00:00</AssetExpire>
    <CampaignTagsTaxHTField0 xmlns="1119c2e5-8fb9-4d5f-baf1-202c530f2c34">
      <Terms xmlns="http://schemas.microsoft.com/office/infopath/2007/PartnerControls"/>
    </CampaignTagsTaxHTField0>
    <IntlLangReviewDate xmlns="1119c2e5-8fb9-4d5f-baf1-202c530f2c34" xsi:nil="true"/>
    <TPFriendlyName xmlns="1119c2e5-8fb9-4d5f-baf1-202c530f2c34" xsi:nil="true"/>
    <IntlLangReview xmlns="1119c2e5-8fb9-4d5f-baf1-202c530f2c34">false</IntlLangReview>
    <LocLastLocAttemptVersionLookup xmlns="1119c2e5-8fb9-4d5f-baf1-202c530f2c34">854972</LocLastLocAttemptVersionLookup>
    <PolicheckWords xmlns="1119c2e5-8fb9-4d5f-baf1-202c530f2c34" xsi:nil="true"/>
    <SubmitterId xmlns="1119c2e5-8fb9-4d5f-baf1-202c530f2c34" xsi:nil="true"/>
    <AcquiredFrom xmlns="1119c2e5-8fb9-4d5f-baf1-202c530f2c34">Internal MS</AcquiredFrom>
    <EditorialStatus xmlns="1119c2e5-8fb9-4d5f-baf1-202c530f2c34">Complete</EditorialStatus>
    <Markets xmlns="1119c2e5-8fb9-4d5f-baf1-202c530f2c34"/>
    <OriginAsset xmlns="1119c2e5-8fb9-4d5f-baf1-202c530f2c34" xsi:nil="true"/>
    <AssetStart xmlns="1119c2e5-8fb9-4d5f-baf1-202c530f2c34">2012-08-31T05:26:00+00:00</AssetStart>
    <FriendlyTitle xmlns="1119c2e5-8fb9-4d5f-baf1-202c530f2c34" xsi:nil="true"/>
    <MarketSpecific xmlns="1119c2e5-8fb9-4d5f-baf1-202c530f2c34">false</MarketSpecific>
    <TPNamespace xmlns="1119c2e5-8fb9-4d5f-baf1-202c530f2c34" xsi:nil="true"/>
    <PublishStatusLookup xmlns="1119c2e5-8fb9-4d5f-baf1-202c530f2c34">
      <Value>622850</Value>
    </PublishStatusLookup>
    <APAuthor xmlns="1119c2e5-8fb9-4d5f-baf1-202c530f2c34">
      <UserInfo>
        <DisplayName>REDMOND\matthos</DisplayName>
        <AccountId>59</AccountId>
        <AccountType/>
      </UserInfo>
    </APAuthor>
    <TPCommandLine xmlns="1119c2e5-8fb9-4d5f-baf1-202c530f2c34" xsi:nil="true"/>
    <IntlLangReviewer xmlns="1119c2e5-8fb9-4d5f-baf1-202c530f2c34" xsi:nil="true"/>
    <OpenTemplate xmlns="1119c2e5-8fb9-4d5f-baf1-202c530f2c34">true</OpenTemplate>
    <CSXSubmissionDate xmlns="1119c2e5-8fb9-4d5f-baf1-202c530f2c34" xsi:nil="true"/>
    <TaxCatchAll xmlns="1119c2e5-8fb9-4d5f-baf1-202c530f2c34"/>
    <Manager xmlns="1119c2e5-8fb9-4d5f-baf1-202c530f2c34" xsi:nil="true"/>
    <NumericId xmlns="1119c2e5-8fb9-4d5f-baf1-202c530f2c34" xsi:nil="true"/>
    <ParentAssetId xmlns="1119c2e5-8fb9-4d5f-baf1-202c530f2c34" xsi:nil="true"/>
    <OriginalSourceMarket xmlns="1119c2e5-8fb9-4d5f-baf1-202c530f2c34">english</OriginalSourceMarket>
    <ApprovalStatus xmlns="1119c2e5-8fb9-4d5f-baf1-202c530f2c34">InProgress</ApprovalStatus>
    <TPComponent xmlns="1119c2e5-8fb9-4d5f-baf1-202c530f2c34" xsi:nil="true"/>
    <EditorialTags xmlns="1119c2e5-8fb9-4d5f-baf1-202c530f2c34" xsi:nil="true"/>
    <TPExecutable xmlns="1119c2e5-8fb9-4d5f-baf1-202c530f2c34" xsi:nil="true"/>
    <TPLaunchHelpLink xmlns="1119c2e5-8fb9-4d5f-baf1-202c530f2c34" xsi:nil="true"/>
    <LocComments xmlns="1119c2e5-8fb9-4d5f-baf1-202c530f2c34" xsi:nil="true"/>
    <LocRecommendedHandoff xmlns="1119c2e5-8fb9-4d5f-baf1-202c530f2c34" xsi:nil="true"/>
    <SourceTitle xmlns="1119c2e5-8fb9-4d5f-baf1-202c530f2c34" xsi:nil="true"/>
    <CSXUpdate xmlns="1119c2e5-8fb9-4d5f-baf1-202c530f2c34">false</CSXUpdate>
    <IntlLocPriority xmlns="1119c2e5-8fb9-4d5f-baf1-202c530f2c34" xsi:nil="true"/>
    <UAProjectedTotalWords xmlns="1119c2e5-8fb9-4d5f-baf1-202c530f2c34" xsi:nil="true"/>
    <AssetType xmlns="1119c2e5-8fb9-4d5f-baf1-202c530f2c34">TP</AssetType>
    <MachineTranslated xmlns="1119c2e5-8fb9-4d5f-baf1-202c530f2c34">false</MachineTranslated>
    <OutputCachingOn xmlns="1119c2e5-8fb9-4d5f-baf1-202c530f2c34">false</OutputCachingOn>
    <TemplateStatus xmlns="1119c2e5-8fb9-4d5f-baf1-202c530f2c34">Complete</TemplateStatus>
    <IsSearchable xmlns="1119c2e5-8fb9-4d5f-baf1-202c530f2c34">true</IsSearchable>
    <ContentItem xmlns="1119c2e5-8fb9-4d5f-baf1-202c530f2c34" xsi:nil="true"/>
    <HandoffToMSDN xmlns="1119c2e5-8fb9-4d5f-baf1-202c530f2c34" xsi:nil="true"/>
    <ShowIn xmlns="1119c2e5-8fb9-4d5f-baf1-202c530f2c34">Show everywhere</ShowIn>
    <ThumbnailAssetId xmlns="1119c2e5-8fb9-4d5f-baf1-202c530f2c34" xsi:nil="true"/>
    <UALocComments xmlns="1119c2e5-8fb9-4d5f-baf1-202c530f2c34" xsi:nil="true"/>
    <UALocRecommendation xmlns="1119c2e5-8fb9-4d5f-baf1-202c530f2c34">Localize</UALocRecommendation>
    <LastModifiedDateTime xmlns="1119c2e5-8fb9-4d5f-baf1-202c530f2c34" xsi:nil="true"/>
    <LegacyData xmlns="1119c2e5-8fb9-4d5f-baf1-202c530f2c34" xsi:nil="true"/>
    <LocManualTestRequired xmlns="1119c2e5-8fb9-4d5f-baf1-202c530f2c34">false</LocManualTestRequired>
    <LocMarketGroupTiers2 xmlns="1119c2e5-8fb9-4d5f-baf1-202c530f2c34" xsi:nil="true"/>
    <ClipArtFilename xmlns="1119c2e5-8fb9-4d5f-baf1-202c530f2c34" xsi:nil="true"/>
    <TPApplication xmlns="1119c2e5-8fb9-4d5f-baf1-202c530f2c34" xsi:nil="true"/>
    <CSXHash xmlns="1119c2e5-8fb9-4d5f-baf1-202c530f2c34" xsi:nil="true"/>
    <DirectSourceMarket xmlns="1119c2e5-8fb9-4d5f-baf1-202c530f2c34">english</DirectSourceMarket>
    <PrimaryImageGen xmlns="1119c2e5-8fb9-4d5f-baf1-202c530f2c34">false</PrimaryImageGen>
    <PlannedPubDate xmlns="1119c2e5-8fb9-4d5f-baf1-202c530f2c34" xsi:nil="true"/>
    <CSXSubmissionMarket xmlns="1119c2e5-8fb9-4d5f-baf1-202c530f2c34" xsi:nil="true"/>
    <Downloads xmlns="1119c2e5-8fb9-4d5f-baf1-202c530f2c34">0</Downloads>
    <ArtSampleDocs xmlns="1119c2e5-8fb9-4d5f-baf1-202c530f2c34" xsi:nil="true"/>
    <TrustLevel xmlns="1119c2e5-8fb9-4d5f-baf1-202c530f2c34">1 Microsoft Managed Content</TrustLevel>
    <BlockPublish xmlns="1119c2e5-8fb9-4d5f-baf1-202c530f2c34">false</BlockPublish>
    <TPLaunchHelpLinkType xmlns="1119c2e5-8fb9-4d5f-baf1-202c530f2c34">Template</TPLaunchHelpLinkType>
    <LocalizationTagsTaxHTField0 xmlns="1119c2e5-8fb9-4d5f-baf1-202c530f2c34">
      <Terms xmlns="http://schemas.microsoft.com/office/infopath/2007/PartnerControls"/>
    </LocalizationTagsTaxHTField0>
    <BusinessGroup xmlns="1119c2e5-8fb9-4d5f-baf1-202c530f2c34" xsi:nil="true"/>
    <Providers xmlns="1119c2e5-8fb9-4d5f-baf1-202c530f2c34" xsi:nil="true"/>
    <TemplateTemplateType xmlns="1119c2e5-8fb9-4d5f-baf1-202c530f2c34">Excel Spreadsheet Template</TemplateTemplateType>
    <TimesCloned xmlns="1119c2e5-8fb9-4d5f-baf1-202c530f2c34" xsi:nil="true"/>
    <TPAppVersion xmlns="1119c2e5-8fb9-4d5f-baf1-202c530f2c34" xsi:nil="true"/>
    <VoteCount xmlns="1119c2e5-8fb9-4d5f-baf1-202c530f2c34" xsi:nil="true"/>
    <AverageRating xmlns="1119c2e5-8fb9-4d5f-baf1-202c530f2c34" xsi:nil="true"/>
    <FeatureTagsTaxHTField0 xmlns="1119c2e5-8fb9-4d5f-baf1-202c530f2c34">
      <Terms xmlns="http://schemas.microsoft.com/office/infopath/2007/PartnerControls"/>
    </FeatureTagsTaxHTField0>
    <Provider xmlns="1119c2e5-8fb9-4d5f-baf1-202c530f2c34" xsi:nil="true"/>
    <UACurrentWords xmlns="1119c2e5-8fb9-4d5f-baf1-202c530f2c34" xsi:nil="true"/>
    <AssetId xmlns="1119c2e5-8fb9-4d5f-baf1-202c530f2c34">TP103429703</AssetId>
    <TPClientViewer xmlns="1119c2e5-8fb9-4d5f-baf1-202c530f2c34" xsi:nil="true"/>
    <DSATActionTaken xmlns="1119c2e5-8fb9-4d5f-baf1-202c530f2c34" xsi:nil="true"/>
    <APEditor xmlns="1119c2e5-8fb9-4d5f-baf1-202c530f2c34">
      <UserInfo>
        <DisplayName/>
        <AccountId xsi:nil="true"/>
        <AccountType/>
      </UserInfo>
    </APEditor>
    <TPInstallLocation xmlns="1119c2e5-8fb9-4d5f-baf1-202c530f2c34" xsi:nil="true"/>
    <OOCacheId xmlns="1119c2e5-8fb9-4d5f-baf1-202c530f2c34" xsi:nil="true"/>
    <IsDeleted xmlns="1119c2e5-8fb9-4d5f-baf1-202c530f2c34">false</IsDeleted>
    <PublishTargets xmlns="1119c2e5-8fb9-4d5f-baf1-202c530f2c34">OfficeOnlineVNext</PublishTargets>
    <ApprovalLog xmlns="1119c2e5-8fb9-4d5f-baf1-202c530f2c34" xsi:nil="true"/>
    <BugNumber xmlns="1119c2e5-8fb9-4d5f-baf1-202c530f2c34" xsi:nil="true"/>
    <CrawlForDependencies xmlns="1119c2e5-8fb9-4d5f-baf1-202c530f2c34">false</CrawlForDependencies>
    <InternalTagsTaxHTField0 xmlns="1119c2e5-8fb9-4d5f-baf1-202c530f2c34">
      <Terms xmlns="http://schemas.microsoft.com/office/infopath/2007/PartnerControls"/>
    </InternalTagsTaxHTField0>
    <LastHandOff xmlns="1119c2e5-8fb9-4d5f-baf1-202c530f2c34" xsi:nil="true"/>
    <Milestone xmlns="1119c2e5-8fb9-4d5f-baf1-202c530f2c34" xsi:nil="true"/>
    <OriginalRelease xmlns="1119c2e5-8fb9-4d5f-baf1-202c530f2c34">15</OriginalRelease>
    <RecommendationsModifier xmlns="1119c2e5-8fb9-4d5f-baf1-202c530f2c34" xsi:nil="true"/>
    <ScenarioTagsTaxHTField0 xmlns="1119c2e5-8fb9-4d5f-baf1-202c530f2c34">
      <Terms xmlns="http://schemas.microsoft.com/office/infopath/2007/PartnerControls"/>
    </ScenarioTagsTaxHTField0>
    <UANotes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EC90A833-7260-486A-8F2C-80C29B044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EB5928-B932-4C46-8550-445ADC56C0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EB7D9E-BF65-475F-96EC-F014E55A9632}">
  <ds:schemaRefs>
    <ds:schemaRef ds:uri="1119c2e5-8fb9-4d5f-baf1-202c530f2c3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駐輪場代集計</vt:lpstr>
      <vt:lpstr>駐輪場代集計!印刷タイトル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tanaka</dc:creator>
  <cp:lastModifiedBy>hiroshi tanaka</cp:lastModifiedBy>
  <dcterms:created xsi:type="dcterms:W3CDTF">2012-08-29T21:59:12Z</dcterms:created>
  <dcterms:modified xsi:type="dcterms:W3CDTF">2021-04-17T16:51:27Z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