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3650" windowHeight="5220" activeTab="2"/>
  </bookViews>
  <sheets>
    <sheet name="島田計算" sheetId="1" r:id="rId1"/>
    <sheet name="鈴木清書" sheetId="4" r:id="rId2"/>
    <sheet name="2013年バージョン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F18" i="2" l="1"/>
  <c r="D31" i="2" l="1"/>
  <c r="E31" i="2"/>
  <c r="F31" i="2"/>
  <c r="C31" i="2"/>
  <c r="D15" i="2"/>
  <c r="E15" i="2"/>
  <c r="F15" i="2"/>
  <c r="C15" i="2"/>
  <c r="N25" i="4"/>
  <c r="K24" i="4"/>
  <c r="N19" i="4"/>
  <c r="K20" i="4"/>
  <c r="L12" i="4"/>
  <c r="L13" i="4" s="1"/>
  <c r="D10" i="4"/>
  <c r="D18" i="4"/>
  <c r="L5" i="1"/>
  <c r="D15" i="1"/>
  <c r="D7" i="1"/>
  <c r="L11" i="1"/>
  <c r="H11" i="1"/>
  <c r="H13" i="1"/>
  <c r="G15" i="2" l="1"/>
  <c r="H15" i="2" s="1"/>
  <c r="E17" i="2" s="1"/>
  <c r="E34" i="2" s="1"/>
  <c r="H14" i="1"/>
  <c r="H17" i="4"/>
  <c r="L6" i="1"/>
  <c r="L7" i="1" s="1"/>
  <c r="H15" i="1" s="1"/>
  <c r="D17" i="2" l="1"/>
  <c r="D34" i="2" s="1"/>
  <c r="C17" i="2"/>
  <c r="C34" i="2" s="1"/>
  <c r="F17" i="2"/>
  <c r="F34" i="2" s="1"/>
  <c r="L16" i="1"/>
  <c r="L19" i="1"/>
  <c r="L12" i="1"/>
  <c r="L22" i="1" l="1"/>
</calcChain>
</file>

<file path=xl/sharedStrings.xml><?xml version="1.0" encoding="utf-8"?>
<sst xmlns="http://schemas.openxmlformats.org/spreadsheetml/2006/main" count="113" uniqueCount="55">
  <si>
    <t>ビール</t>
    <phoneticPr fontId="1"/>
  </si>
  <si>
    <t>とうもろこし</t>
    <phoneticPr fontId="1"/>
  </si>
  <si>
    <t>島田</t>
    <rPh sb="0" eb="2">
      <t>シマダ</t>
    </rPh>
    <phoneticPr fontId="1"/>
  </si>
  <si>
    <t>鈴木</t>
    <rPh sb="0" eb="2">
      <t>スズキ</t>
    </rPh>
    <phoneticPr fontId="1"/>
  </si>
  <si>
    <t>黒霧島</t>
    <rPh sb="0" eb="1">
      <t>クロ</t>
    </rPh>
    <rPh sb="1" eb="3">
      <t>キリシマ</t>
    </rPh>
    <phoneticPr fontId="1"/>
  </si>
  <si>
    <t>日本酒</t>
    <rPh sb="0" eb="3">
      <t>ニホンシュ</t>
    </rPh>
    <phoneticPr fontId="1"/>
  </si>
  <si>
    <t>えび</t>
    <phoneticPr fontId="1"/>
  </si>
  <si>
    <t>豚肉</t>
    <rPh sb="0" eb="2">
      <t>ブタニク</t>
    </rPh>
    <phoneticPr fontId="1"/>
  </si>
  <si>
    <t>全員</t>
    <rPh sb="0" eb="2">
      <t>ゼンイン</t>
    </rPh>
    <phoneticPr fontId="1"/>
  </si>
  <si>
    <t>ベイシア</t>
    <phoneticPr fontId="1"/>
  </si>
  <si>
    <t>宿泊代</t>
    <rPh sb="0" eb="3">
      <t>シュクハクダイ</t>
    </rPh>
    <phoneticPr fontId="1"/>
  </si>
  <si>
    <t>たまねぎ</t>
    <phoneticPr fontId="1"/>
  </si>
  <si>
    <t>かぼちゃ</t>
    <phoneticPr fontId="1"/>
  </si>
  <si>
    <t>羽田</t>
    <rPh sb="0" eb="2">
      <t>ハダ</t>
    </rPh>
    <phoneticPr fontId="1"/>
  </si>
  <si>
    <t>ジュース</t>
    <phoneticPr fontId="1"/>
  </si>
  <si>
    <t>murase</t>
    <phoneticPr fontId="1"/>
  </si>
  <si>
    <t>shimada</t>
    <phoneticPr fontId="1"/>
  </si>
  <si>
    <t>島田計算</t>
    <rPh sb="0" eb="2">
      <t>シマダ</t>
    </rPh>
    <rPh sb="2" eb="4">
      <t>ケイサン</t>
    </rPh>
    <phoneticPr fontId="1"/>
  </si>
  <si>
    <t>村瀬</t>
    <rPh sb="0" eb="2">
      <t>ムラセ</t>
    </rPh>
    <phoneticPr fontId="1"/>
  </si>
  <si>
    <t>島田</t>
    <rPh sb="0" eb="2">
      <t>シマダ</t>
    </rPh>
    <phoneticPr fontId="1"/>
  </si>
  <si>
    <t>ビール等</t>
    <rPh sb="3" eb="4">
      <t>ナド</t>
    </rPh>
    <phoneticPr fontId="1"/>
  </si>
  <si>
    <t>鈴木</t>
    <rPh sb="0" eb="2">
      <t>スズキ</t>
    </rPh>
    <phoneticPr fontId="1"/>
  </si>
  <si>
    <t>合計</t>
    <rPh sb="0" eb="2">
      <t>ゴウケイ</t>
    </rPh>
    <phoneticPr fontId="1"/>
  </si>
  <si>
    <t>一人頭</t>
    <rPh sb="0" eb="2">
      <t>ヒトリ</t>
    </rPh>
    <rPh sb="2" eb="3">
      <t>アタマ</t>
    </rPh>
    <phoneticPr fontId="1"/>
  </si>
  <si>
    <t>羽田</t>
    <rPh sb="0" eb="2">
      <t>ハダ</t>
    </rPh>
    <phoneticPr fontId="1"/>
  </si>
  <si>
    <t>村瀬</t>
    <rPh sb="0" eb="2">
      <t>ムラセ</t>
    </rPh>
    <phoneticPr fontId="1"/>
  </si>
  <si>
    <t>宿泊代</t>
    <rPh sb="0" eb="3">
      <t>シュクハクダイ</t>
    </rPh>
    <phoneticPr fontId="1"/>
  </si>
  <si>
    <t>ベイシア</t>
    <phoneticPr fontId="1"/>
  </si>
  <si>
    <t>鈴木清書</t>
    <rPh sb="0" eb="2">
      <t>スズキ</t>
    </rPh>
    <rPh sb="2" eb="4">
      <t>セイショ</t>
    </rPh>
    <phoneticPr fontId="1"/>
  </si>
  <si>
    <t>清算（各人が支払うべき金額）</t>
    <rPh sb="0" eb="2">
      <t>セイサン</t>
    </rPh>
    <rPh sb="3" eb="5">
      <t>カクジン</t>
    </rPh>
    <rPh sb="6" eb="8">
      <t>シハラ</t>
    </rPh>
    <rPh sb="11" eb="13">
      <t>キンガク</t>
    </rPh>
    <phoneticPr fontId="1"/>
  </si>
  <si>
    <t>マイナス＝受け取るべきお金</t>
    <rPh sb="5" eb="6">
      <t>ウ</t>
    </rPh>
    <rPh sb="7" eb="8">
      <t>ト</t>
    </rPh>
    <rPh sb="12" eb="13">
      <t>カネ</t>
    </rPh>
    <phoneticPr fontId="1"/>
  </si>
  <si>
    <t>プラス＝支払うべきお金</t>
    <rPh sb="4" eb="6">
      <t>シハラ</t>
    </rPh>
    <rPh sb="10" eb="11">
      <t>カネ</t>
    </rPh>
    <phoneticPr fontId="1"/>
  </si>
  <si>
    <t>各人の財布から（マイナス）</t>
    <rPh sb="0" eb="2">
      <t>カクジン</t>
    </rPh>
    <rPh sb="3" eb="5">
      <t>サイフ</t>
    </rPh>
    <phoneticPr fontId="1"/>
  </si>
  <si>
    <t>持ち帰り物（個人的に負担する）</t>
    <rPh sb="0" eb="1">
      <t>モ</t>
    </rPh>
    <rPh sb="2" eb="3">
      <t>カエ</t>
    </rPh>
    <rPh sb="4" eb="5">
      <t>モノ</t>
    </rPh>
    <rPh sb="6" eb="9">
      <t>コジンテキ</t>
    </rPh>
    <rPh sb="10" eb="12">
      <t>フタン</t>
    </rPh>
    <phoneticPr fontId="1"/>
  </si>
  <si>
    <t>今パーティーで掛かった費用（持ち帰り分は個人払い）</t>
    <rPh sb="0" eb="1">
      <t>イマ</t>
    </rPh>
    <rPh sb="7" eb="8">
      <t>カ</t>
    </rPh>
    <rPh sb="11" eb="13">
      <t>ヒヨウ</t>
    </rPh>
    <rPh sb="14" eb="15">
      <t>モ</t>
    </rPh>
    <rPh sb="16" eb="17">
      <t>カエ</t>
    </rPh>
    <rPh sb="18" eb="19">
      <t>ブン</t>
    </rPh>
    <rPh sb="20" eb="22">
      <t>コジン</t>
    </rPh>
    <rPh sb="22" eb="23">
      <t>ハラ</t>
    </rPh>
    <phoneticPr fontId="1"/>
  </si>
  <si>
    <t>持ち帰り</t>
    <rPh sb="0" eb="1">
      <t>モ</t>
    </rPh>
    <rPh sb="2" eb="3">
      <t>カエ</t>
    </rPh>
    <phoneticPr fontId="1"/>
  </si>
  <si>
    <t>支出</t>
    <rPh sb="0" eb="2">
      <t>シシュツ</t>
    </rPh>
    <phoneticPr fontId="1"/>
  </si>
  <si>
    <t>鈴木</t>
    <rPh sb="0" eb="2">
      <t>スズキ</t>
    </rPh>
    <phoneticPr fontId="1"/>
  </si>
  <si>
    <t>島田</t>
    <rPh sb="0" eb="2">
      <t>シマダ</t>
    </rPh>
    <phoneticPr fontId="1"/>
  </si>
  <si>
    <t>村瀬</t>
    <rPh sb="0" eb="2">
      <t>ムラセ</t>
    </rPh>
    <phoneticPr fontId="1"/>
  </si>
  <si>
    <t>羽田</t>
    <rPh sb="0" eb="2">
      <t>ハ</t>
    </rPh>
    <phoneticPr fontId="1"/>
  </si>
  <si>
    <t>項目</t>
    <rPh sb="0" eb="2">
      <t>コウモク</t>
    </rPh>
    <phoneticPr fontId="1"/>
  </si>
  <si>
    <t>Total</t>
    <phoneticPr fontId="1"/>
  </si>
  <si>
    <t>Sub Total</t>
    <phoneticPr fontId="1"/>
  </si>
  <si>
    <t>each</t>
    <phoneticPr fontId="1"/>
  </si>
  <si>
    <t>お持ち帰り</t>
    <rPh sb="1" eb="2">
      <t>モ</t>
    </rPh>
    <rPh sb="3" eb="4">
      <t>カエ</t>
    </rPh>
    <phoneticPr fontId="1"/>
  </si>
  <si>
    <t>品名</t>
    <rPh sb="0" eb="2">
      <t>ヒンメイ</t>
    </rPh>
    <phoneticPr fontId="1"/>
  </si>
  <si>
    <t>一次清算</t>
    <rPh sb="0" eb="2">
      <t>イチジ</t>
    </rPh>
    <rPh sb="2" eb="4">
      <t>セイサン</t>
    </rPh>
    <phoneticPr fontId="1"/>
  </si>
  <si>
    <t>最終清算</t>
    <rPh sb="0" eb="2">
      <t>サイシュウ</t>
    </rPh>
    <rPh sb="2" eb="4">
      <t>セイサン</t>
    </rPh>
    <phoneticPr fontId="1"/>
  </si>
  <si>
    <t>ベイシア</t>
    <phoneticPr fontId="1"/>
  </si>
  <si>
    <t>まほろば</t>
    <phoneticPr fontId="1"/>
  </si>
  <si>
    <t>実清算</t>
    <rPh sb="0" eb="1">
      <t>ジツ</t>
    </rPh>
    <rPh sb="1" eb="3">
      <t>セイサン</t>
    </rPh>
    <phoneticPr fontId="1"/>
  </si>
  <si>
    <t>売れてるビール</t>
    <rPh sb="0" eb="1">
      <t>ウ</t>
    </rPh>
    <phoneticPr fontId="1"/>
  </si>
  <si>
    <t>澄みきり</t>
    <rPh sb="0" eb="1">
      <t>ス</t>
    </rPh>
    <phoneticPr fontId="1"/>
  </si>
  <si>
    <t>アユ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</si>
</sst>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8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8" fontId="2" fillId="0" borderId="5" xfId="1" applyFont="1" applyBorder="1">
      <alignment vertical="center"/>
    </xf>
    <xf numFmtId="8" fontId="2" fillId="0" borderId="0" xfId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8" fontId="2" fillId="0" borderId="8" xfId="1" applyFont="1" applyBorder="1">
      <alignment vertical="center"/>
    </xf>
    <xf numFmtId="0" fontId="2" fillId="0" borderId="8" xfId="0" applyFont="1" applyBorder="1">
      <alignment vertical="center"/>
    </xf>
    <xf numFmtId="0" fontId="4" fillId="0" borderId="0" xfId="0" applyFo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9" xfId="0" applyFill="1" applyBorder="1">
      <alignment vertical="center"/>
    </xf>
  </cellXfs>
  <cellStyles count="2">
    <cellStyle name="通貨 [0.00]" xfId="1" builtinId="4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133351</xdr:rowOff>
    </xdr:from>
    <xdr:to>
      <xdr:col>4</xdr:col>
      <xdr:colOff>657225</xdr:colOff>
      <xdr:row>26</xdr:row>
      <xdr:rowOff>133351</xdr:rowOff>
    </xdr:to>
    <xdr:sp macro="" textlink="">
      <xdr:nvSpPr>
        <xdr:cNvPr id="2" name="角丸四角形 1"/>
        <xdr:cNvSpPr/>
      </xdr:nvSpPr>
      <xdr:spPr>
        <a:xfrm rot="20785549">
          <a:off x="819150" y="3800476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チャラ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7.25" x14ac:dyDescent="0.15"/>
  <cols>
    <col min="1" max="16384" width="9" style="1"/>
  </cols>
  <sheetData>
    <row r="1" spans="1:12" x14ac:dyDescent="0.15">
      <c r="A1" s="1" t="s">
        <v>17</v>
      </c>
    </row>
    <row r="3" spans="1:12" x14ac:dyDescent="0.15">
      <c r="B3" s="1" t="s">
        <v>2</v>
      </c>
      <c r="C3" s="1" t="s">
        <v>0</v>
      </c>
      <c r="D3" s="1">
        <v>1180</v>
      </c>
      <c r="J3" s="1" t="s">
        <v>8</v>
      </c>
      <c r="K3" s="1" t="s">
        <v>10</v>
      </c>
      <c r="L3" s="1">
        <v>10000</v>
      </c>
    </row>
    <row r="4" spans="1:12" x14ac:dyDescent="0.15">
      <c r="B4" s="1" t="s">
        <v>2</v>
      </c>
      <c r="C4" s="1" t="s">
        <v>0</v>
      </c>
      <c r="D4" s="1">
        <v>1180</v>
      </c>
      <c r="J4" s="1" t="s">
        <v>8</v>
      </c>
      <c r="K4" s="1" t="s">
        <v>9</v>
      </c>
      <c r="L4" s="1">
        <v>12196</v>
      </c>
    </row>
    <row r="5" spans="1:12" x14ac:dyDescent="0.15">
      <c r="B5" s="1" t="s">
        <v>2</v>
      </c>
      <c r="C5" s="1" t="s">
        <v>0</v>
      </c>
      <c r="D5" s="1">
        <v>1058</v>
      </c>
      <c r="L5" s="1">
        <f>SUM(L3:L4)</f>
        <v>22196</v>
      </c>
    </row>
    <row r="6" spans="1:12" x14ac:dyDescent="0.15">
      <c r="B6" s="1" t="s">
        <v>2</v>
      </c>
      <c r="C6" s="1" t="s">
        <v>1</v>
      </c>
      <c r="D6" s="1">
        <v>441</v>
      </c>
      <c r="L6" s="1">
        <f xml:space="preserve"> L5+D7+D15+H14+L11</f>
        <v>21789.333333333332</v>
      </c>
    </row>
    <row r="7" spans="1:12" x14ac:dyDescent="0.15">
      <c r="D7" s="1">
        <f>SUM(D3:D6)</f>
        <v>3859</v>
      </c>
      <c r="L7" s="1">
        <f>L6/4</f>
        <v>5447.333333333333</v>
      </c>
    </row>
    <row r="11" spans="1:12" x14ac:dyDescent="0.15">
      <c r="B11" s="1" t="s">
        <v>2</v>
      </c>
      <c r="C11" s="1" t="s">
        <v>6</v>
      </c>
      <c r="D11" s="1">
        <v>-598</v>
      </c>
      <c r="F11" s="1" t="s">
        <v>3</v>
      </c>
      <c r="G11" s="1" t="s">
        <v>0</v>
      </c>
      <c r="H11" s="1">
        <f>-1058/6*2-1058/6</f>
        <v>-529</v>
      </c>
      <c r="J11" s="1" t="s">
        <v>13</v>
      </c>
      <c r="K11" s="1" t="s">
        <v>14</v>
      </c>
      <c r="L11" s="1">
        <f>-178*2</f>
        <v>-356</v>
      </c>
    </row>
    <row r="12" spans="1:12" x14ac:dyDescent="0.15">
      <c r="B12" s="1" t="s">
        <v>2</v>
      </c>
      <c r="C12" s="1" t="s">
        <v>7</v>
      </c>
      <c r="D12" s="1">
        <v>-355</v>
      </c>
      <c r="F12" s="1" t="s">
        <v>3</v>
      </c>
      <c r="G12" s="1" t="s">
        <v>4</v>
      </c>
      <c r="H12" s="1">
        <v>-928</v>
      </c>
      <c r="L12" s="1">
        <f>L7-L11-L4</f>
        <v>-6392.666666666667</v>
      </c>
    </row>
    <row r="13" spans="1:12" x14ac:dyDescent="0.15">
      <c r="B13" s="1" t="s">
        <v>2</v>
      </c>
      <c r="C13" s="1" t="s">
        <v>11</v>
      </c>
      <c r="D13" s="1">
        <v>-158</v>
      </c>
      <c r="F13" s="1" t="s">
        <v>3</v>
      </c>
      <c r="G13" s="1" t="s">
        <v>5</v>
      </c>
      <c r="H13" s="1">
        <f>-(1380+1280+1080)/3</f>
        <v>-1246.6666666666667</v>
      </c>
    </row>
    <row r="14" spans="1:12" x14ac:dyDescent="0.15">
      <c r="B14" s="1" t="s">
        <v>2</v>
      </c>
      <c r="C14" s="1" t="s">
        <v>12</v>
      </c>
      <c r="D14" s="1">
        <v>-95</v>
      </c>
      <c r="H14" s="1">
        <f>SUM(H11:H13)</f>
        <v>-2703.666666666667</v>
      </c>
    </row>
    <row r="15" spans="1:12" x14ac:dyDescent="0.15">
      <c r="D15" s="1">
        <f>SUM(D11:D14)</f>
        <v>-1206</v>
      </c>
      <c r="H15" s="1">
        <f>L7-H14</f>
        <v>8151</v>
      </c>
    </row>
    <row r="16" spans="1:12" x14ac:dyDescent="0.15">
      <c r="J16" s="1" t="s">
        <v>15</v>
      </c>
      <c r="L16" s="1">
        <f>L7-L3</f>
        <v>-4552.666666666667</v>
      </c>
    </row>
    <row r="19" spans="10:12" x14ac:dyDescent="0.15">
      <c r="J19" s="1" t="s">
        <v>16</v>
      </c>
      <c r="L19" s="1">
        <f>L7-D15-D7</f>
        <v>2794.333333333333</v>
      </c>
    </row>
    <row r="22" spans="10:12" x14ac:dyDescent="0.15">
      <c r="L22" s="1">
        <f>L12+L16+L19+H15</f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3" workbookViewId="0"/>
  </sheetViews>
  <sheetFormatPr defaultRowHeight="17.25" x14ac:dyDescent="0.15"/>
  <cols>
    <col min="1" max="2" width="9" style="1"/>
    <col min="3" max="3" width="12.125" style="1" customWidth="1"/>
    <col min="4" max="7" width="9" style="1"/>
    <col min="8" max="8" width="9.25" style="1" bestFit="1" customWidth="1"/>
    <col min="9" max="10" width="9" style="1"/>
    <col min="11" max="11" width="13.125" style="1" bestFit="1" customWidth="1"/>
    <col min="12" max="12" width="11.75" style="1" bestFit="1" customWidth="1"/>
    <col min="13" max="13" width="9" style="1"/>
    <col min="14" max="14" width="13.125" style="1" bestFit="1" customWidth="1"/>
    <col min="15" max="16384" width="9" style="1"/>
  </cols>
  <sheetData>
    <row r="1" spans="1:12" x14ac:dyDescent="0.15">
      <c r="A1" s="1" t="s">
        <v>28</v>
      </c>
    </row>
    <row r="2" spans="1:12" x14ac:dyDescent="0.15">
      <c r="C2" s="14" t="s">
        <v>30</v>
      </c>
    </row>
    <row r="3" spans="1:12" x14ac:dyDescent="0.15">
      <c r="C3" s="14" t="s">
        <v>31</v>
      </c>
    </row>
    <row r="5" spans="1:12" x14ac:dyDescent="0.15">
      <c r="B5" s="1" t="s">
        <v>32</v>
      </c>
      <c r="J5" s="1" t="s">
        <v>34</v>
      </c>
    </row>
    <row r="6" spans="1:12" x14ac:dyDescent="0.15">
      <c r="B6" s="2" t="s">
        <v>2</v>
      </c>
      <c r="C6" s="3" t="s">
        <v>0</v>
      </c>
      <c r="D6" s="3">
        <v>-1180</v>
      </c>
      <c r="E6" s="3"/>
      <c r="F6" s="3" t="s">
        <v>25</v>
      </c>
      <c r="G6" s="3" t="s">
        <v>26</v>
      </c>
      <c r="H6" s="4">
        <v>-10000</v>
      </c>
      <c r="J6" s="2" t="s">
        <v>18</v>
      </c>
      <c r="K6" s="3" t="s">
        <v>10</v>
      </c>
      <c r="L6" s="4">
        <v>10000</v>
      </c>
    </row>
    <row r="7" spans="1:12" x14ac:dyDescent="0.15">
      <c r="B7" s="5" t="s">
        <v>2</v>
      </c>
      <c r="C7" s="6" t="s">
        <v>0</v>
      </c>
      <c r="D7" s="6">
        <v>-1180</v>
      </c>
      <c r="E7" s="6"/>
      <c r="F7" s="6"/>
      <c r="G7" s="6"/>
      <c r="H7" s="7"/>
      <c r="J7" s="5" t="s">
        <v>13</v>
      </c>
      <c r="K7" s="6" t="s">
        <v>9</v>
      </c>
      <c r="L7" s="7">
        <v>12196</v>
      </c>
    </row>
    <row r="8" spans="1:12" x14ac:dyDescent="0.15">
      <c r="B8" s="5" t="s">
        <v>2</v>
      </c>
      <c r="C8" s="6" t="s">
        <v>0</v>
      </c>
      <c r="D8" s="6">
        <v>-1058</v>
      </c>
      <c r="E8" s="6"/>
      <c r="F8" s="6" t="s">
        <v>24</v>
      </c>
      <c r="G8" s="6" t="s">
        <v>27</v>
      </c>
      <c r="H8" s="7">
        <v>-12196</v>
      </c>
      <c r="J8" s="5" t="s">
        <v>19</v>
      </c>
      <c r="K8" s="6" t="s">
        <v>20</v>
      </c>
      <c r="L8" s="7">
        <v>3859</v>
      </c>
    </row>
    <row r="9" spans="1:12" x14ac:dyDescent="0.15">
      <c r="B9" s="5" t="s">
        <v>2</v>
      </c>
      <c r="C9" s="6" t="s">
        <v>1</v>
      </c>
      <c r="D9" s="6">
        <v>-441</v>
      </c>
      <c r="E9" s="6"/>
      <c r="F9" s="6"/>
      <c r="G9" s="6"/>
      <c r="H9" s="7"/>
      <c r="J9" s="5" t="s">
        <v>19</v>
      </c>
      <c r="K9" s="6" t="s">
        <v>35</v>
      </c>
      <c r="L9" s="7">
        <v>-1206</v>
      </c>
    </row>
    <row r="10" spans="1:12" x14ac:dyDescent="0.15">
      <c r="B10" s="10"/>
      <c r="C10" s="11"/>
      <c r="D10" s="11">
        <f>SUM(D6:D9)</f>
        <v>-3859</v>
      </c>
      <c r="E10" s="11"/>
      <c r="F10" s="11"/>
      <c r="G10" s="11"/>
      <c r="H10" s="13"/>
      <c r="J10" s="5" t="s">
        <v>21</v>
      </c>
      <c r="K10" s="6" t="s">
        <v>35</v>
      </c>
      <c r="L10" s="7">
        <v>-2704</v>
      </c>
    </row>
    <row r="11" spans="1:12" x14ac:dyDescent="0.15">
      <c r="J11" s="5" t="s">
        <v>13</v>
      </c>
      <c r="K11" s="6" t="s">
        <v>35</v>
      </c>
      <c r="L11" s="7">
        <v>-356</v>
      </c>
    </row>
    <row r="12" spans="1:12" x14ac:dyDescent="0.15">
      <c r="J12" s="5" t="s">
        <v>22</v>
      </c>
      <c r="K12" s="6"/>
      <c r="L12" s="7">
        <f>SUM(L6:L11)</f>
        <v>21789</v>
      </c>
    </row>
    <row r="13" spans="1:12" x14ac:dyDescent="0.15">
      <c r="B13" s="1" t="s">
        <v>33</v>
      </c>
      <c r="J13" s="10" t="s">
        <v>23</v>
      </c>
      <c r="K13" s="11"/>
      <c r="L13" s="12">
        <f>L12/4</f>
        <v>5447.25</v>
      </c>
    </row>
    <row r="14" spans="1:12" x14ac:dyDescent="0.15">
      <c r="B14" s="2" t="s">
        <v>2</v>
      </c>
      <c r="C14" s="3" t="s">
        <v>6</v>
      </c>
      <c r="D14" s="3">
        <v>598</v>
      </c>
      <c r="E14" s="3"/>
      <c r="F14" s="3" t="s">
        <v>3</v>
      </c>
      <c r="G14" s="3" t="s">
        <v>0</v>
      </c>
      <c r="H14" s="4">
        <v>529</v>
      </c>
    </row>
    <row r="15" spans="1:12" x14ac:dyDescent="0.15">
      <c r="B15" s="5" t="s">
        <v>2</v>
      </c>
      <c r="C15" s="6" t="s">
        <v>7</v>
      </c>
      <c r="D15" s="6">
        <v>355</v>
      </c>
      <c r="E15" s="6"/>
      <c r="F15" s="6" t="s">
        <v>3</v>
      </c>
      <c r="G15" s="6" t="s">
        <v>4</v>
      </c>
      <c r="H15" s="7">
        <v>928</v>
      </c>
    </row>
    <row r="16" spans="1:12" x14ac:dyDescent="0.15">
      <c r="B16" s="5" t="s">
        <v>2</v>
      </c>
      <c r="C16" s="6" t="s">
        <v>11</v>
      </c>
      <c r="D16" s="6">
        <v>158</v>
      </c>
      <c r="E16" s="6"/>
      <c r="F16" s="6" t="s">
        <v>3</v>
      </c>
      <c r="G16" s="6" t="s">
        <v>5</v>
      </c>
      <c r="H16" s="7">
        <v>1247</v>
      </c>
      <c r="J16" s="1" t="s">
        <v>29</v>
      </c>
    </row>
    <row r="17" spans="2:14" x14ac:dyDescent="0.15">
      <c r="B17" s="5" t="s">
        <v>2</v>
      </c>
      <c r="C17" s="6" t="s">
        <v>12</v>
      </c>
      <c r="D17" s="6">
        <v>95</v>
      </c>
      <c r="E17" s="6"/>
      <c r="F17" s="6"/>
      <c r="G17" s="6"/>
      <c r="H17" s="7">
        <f>SUM(H14:H16)</f>
        <v>2704</v>
      </c>
      <c r="J17" s="2" t="s">
        <v>24</v>
      </c>
      <c r="K17" s="3">
        <v>-12196</v>
      </c>
      <c r="L17" s="3"/>
      <c r="M17" s="3" t="s">
        <v>25</v>
      </c>
      <c r="N17" s="4">
        <v>-10000</v>
      </c>
    </row>
    <row r="18" spans="2:14" x14ac:dyDescent="0.15">
      <c r="B18" s="5"/>
      <c r="C18" s="6"/>
      <c r="D18" s="6">
        <f>SUM(D14:D17)</f>
        <v>1206</v>
      </c>
      <c r="E18" s="6"/>
      <c r="F18" s="6"/>
      <c r="G18" s="6"/>
      <c r="H18" s="7"/>
      <c r="J18" s="5"/>
      <c r="K18" s="6">
        <v>356</v>
      </c>
      <c r="L18" s="6"/>
      <c r="M18" s="6"/>
      <c r="N18" s="7">
        <v>5447.25</v>
      </c>
    </row>
    <row r="19" spans="2:14" x14ac:dyDescent="0.15">
      <c r="B19" s="5"/>
      <c r="C19" s="6"/>
      <c r="D19" s="6"/>
      <c r="E19" s="6"/>
      <c r="F19" s="6"/>
      <c r="G19" s="6"/>
      <c r="H19" s="7"/>
      <c r="J19" s="5"/>
      <c r="K19" s="6">
        <v>5447.25</v>
      </c>
      <c r="L19" s="6"/>
      <c r="M19" s="6"/>
      <c r="N19" s="8">
        <f>SUM(N17:N18)</f>
        <v>-4552.75</v>
      </c>
    </row>
    <row r="20" spans="2:14" x14ac:dyDescent="0.15">
      <c r="B20" s="5"/>
      <c r="C20" s="6"/>
      <c r="D20" s="6"/>
      <c r="E20" s="6"/>
      <c r="F20" s="6"/>
      <c r="G20" s="6"/>
      <c r="H20" s="7"/>
      <c r="J20" s="5"/>
      <c r="K20" s="9">
        <f>SUM(K17:K19)</f>
        <v>-6392.75</v>
      </c>
      <c r="L20" s="6"/>
      <c r="M20" s="6"/>
      <c r="N20" s="7"/>
    </row>
    <row r="21" spans="2:14" x14ac:dyDescent="0.15">
      <c r="B21" s="10" t="s">
        <v>13</v>
      </c>
      <c r="C21" s="11" t="s">
        <v>14</v>
      </c>
      <c r="D21" s="11">
        <v>356</v>
      </c>
      <c r="E21" s="11"/>
      <c r="F21" s="11" t="s">
        <v>25</v>
      </c>
      <c r="G21" s="11"/>
      <c r="H21" s="13">
        <v>0</v>
      </c>
      <c r="J21" s="5"/>
      <c r="K21" s="6"/>
      <c r="L21" s="6"/>
      <c r="M21" s="6"/>
      <c r="N21" s="7"/>
    </row>
    <row r="22" spans="2:14" x14ac:dyDescent="0.15">
      <c r="J22" s="5" t="s">
        <v>21</v>
      </c>
      <c r="K22" s="6">
        <v>2704</v>
      </c>
      <c r="L22" s="6"/>
      <c r="M22" s="6" t="s">
        <v>19</v>
      </c>
      <c r="N22" s="7">
        <v>-3859</v>
      </c>
    </row>
    <row r="23" spans="2:14" x14ac:dyDescent="0.15">
      <c r="J23" s="5"/>
      <c r="K23" s="6">
        <v>5447.25</v>
      </c>
      <c r="L23" s="6"/>
      <c r="M23" s="6"/>
      <c r="N23" s="7">
        <v>1206</v>
      </c>
    </row>
    <row r="24" spans="2:14" x14ac:dyDescent="0.15">
      <c r="J24" s="5"/>
      <c r="K24" s="9">
        <f>SUM(K22:K23)</f>
        <v>8151.25</v>
      </c>
      <c r="L24" s="6"/>
      <c r="M24" s="6"/>
      <c r="N24" s="7">
        <v>5447.25</v>
      </c>
    </row>
    <row r="25" spans="2:14" x14ac:dyDescent="0.15">
      <c r="J25" s="10"/>
      <c r="K25" s="11"/>
      <c r="L25" s="11"/>
      <c r="M25" s="11"/>
      <c r="N25" s="12">
        <f>SUM(N22:N24)</f>
        <v>2794.25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topLeftCell="A10" workbookViewId="0">
      <selection activeCell="G22" sqref="G22"/>
    </sheetView>
  </sheetViews>
  <sheetFormatPr defaultRowHeight="13.5" x14ac:dyDescent="0.15"/>
  <cols>
    <col min="1" max="1" width="1.75" customWidth="1"/>
  </cols>
  <sheetData>
    <row r="1" spans="2:8" ht="3.75" customHeight="1" x14ac:dyDescent="0.15"/>
    <row r="2" spans="2:8" x14ac:dyDescent="0.15">
      <c r="B2" t="s">
        <v>36</v>
      </c>
    </row>
    <row r="3" spans="2:8" x14ac:dyDescent="0.15">
      <c r="B3" s="16" t="s">
        <v>41</v>
      </c>
      <c r="C3" s="15" t="s">
        <v>37</v>
      </c>
      <c r="D3" s="15" t="s">
        <v>39</v>
      </c>
      <c r="E3" s="15" t="s">
        <v>38</v>
      </c>
      <c r="F3" s="15" t="s">
        <v>40</v>
      </c>
    </row>
    <row r="4" spans="2:8" x14ac:dyDescent="0.15">
      <c r="B4" s="16" t="s">
        <v>49</v>
      </c>
      <c r="C4" s="16"/>
      <c r="D4" s="16"/>
      <c r="E4" s="16"/>
      <c r="F4" s="16">
        <v>13244</v>
      </c>
    </row>
    <row r="5" spans="2:8" x14ac:dyDescent="0.15">
      <c r="B5" s="16" t="s">
        <v>50</v>
      </c>
      <c r="C5" s="16"/>
      <c r="D5" s="16">
        <v>10000</v>
      </c>
      <c r="E5" s="16"/>
      <c r="F5" s="16"/>
    </row>
    <row r="6" spans="2:8" x14ac:dyDescent="0.15">
      <c r="B6" s="16" t="s">
        <v>54</v>
      </c>
      <c r="C6" s="16"/>
      <c r="D6" s="16">
        <v>800</v>
      </c>
      <c r="E6" s="16"/>
      <c r="F6" s="16"/>
    </row>
    <row r="7" spans="2:8" x14ac:dyDescent="0.15">
      <c r="B7" s="16"/>
      <c r="C7" s="16"/>
      <c r="D7" s="16"/>
      <c r="E7" s="16"/>
      <c r="F7" s="16"/>
    </row>
    <row r="8" spans="2:8" x14ac:dyDescent="0.15">
      <c r="B8" s="16"/>
      <c r="C8" s="16"/>
      <c r="D8" s="16"/>
      <c r="E8" s="16"/>
      <c r="F8" s="16"/>
    </row>
    <row r="9" spans="2:8" x14ac:dyDescent="0.15">
      <c r="B9" s="16"/>
      <c r="C9" s="16"/>
      <c r="D9" s="16"/>
      <c r="E9" s="16"/>
      <c r="F9" s="16"/>
    </row>
    <row r="10" spans="2:8" x14ac:dyDescent="0.15">
      <c r="B10" s="16"/>
      <c r="C10" s="16"/>
      <c r="D10" s="16"/>
      <c r="E10" s="16"/>
      <c r="F10" s="16"/>
    </row>
    <row r="11" spans="2:8" x14ac:dyDescent="0.15">
      <c r="B11" s="16"/>
      <c r="C11" s="16"/>
      <c r="D11" s="16"/>
      <c r="E11" s="16"/>
      <c r="F11" s="16"/>
    </row>
    <row r="12" spans="2:8" x14ac:dyDescent="0.15">
      <c r="B12" s="16"/>
      <c r="C12" s="16"/>
      <c r="D12" s="16"/>
      <c r="E12" s="16"/>
      <c r="F12" s="16"/>
    </row>
    <row r="13" spans="2:8" x14ac:dyDescent="0.15">
      <c r="B13" s="16"/>
      <c r="C13" s="16"/>
      <c r="D13" s="16"/>
      <c r="E13" s="16"/>
      <c r="F13" s="16"/>
    </row>
    <row r="14" spans="2:8" ht="14.25" thickBot="1" x14ac:dyDescent="0.2">
      <c r="B14" s="17"/>
      <c r="C14" s="17"/>
      <c r="D14" s="17"/>
      <c r="E14" s="17"/>
      <c r="F14" s="17"/>
      <c r="G14" t="s">
        <v>42</v>
      </c>
      <c r="H14" t="s">
        <v>44</v>
      </c>
    </row>
    <row r="15" spans="2:8" ht="14.25" thickBot="1" x14ac:dyDescent="0.2">
      <c r="B15" s="18" t="s">
        <v>43</v>
      </c>
      <c r="C15" s="19">
        <f>SUM(C4:C14)</f>
        <v>0</v>
      </c>
      <c r="D15" s="19">
        <f t="shared" ref="D15:F15" si="0">SUM(D4:D14)</f>
        <v>10800</v>
      </c>
      <c r="E15" s="19">
        <f t="shared" si="0"/>
        <v>0</v>
      </c>
      <c r="F15" s="20">
        <f t="shared" si="0"/>
        <v>13244</v>
      </c>
      <c r="G15" s="21">
        <f>SUM(C15:F15)</f>
        <v>24044</v>
      </c>
      <c r="H15" s="22">
        <f>G15/4</f>
        <v>6011</v>
      </c>
    </row>
    <row r="17" spans="2:6" x14ac:dyDescent="0.15">
      <c r="B17" s="16" t="s">
        <v>47</v>
      </c>
      <c r="C17" s="16">
        <f>$H15-C15</f>
        <v>6011</v>
      </c>
      <c r="D17" s="16">
        <f t="shared" ref="D17:F17" si="1">$H15-D15</f>
        <v>-4789</v>
      </c>
      <c r="E17" s="16">
        <f t="shared" si="1"/>
        <v>6011</v>
      </c>
      <c r="F17" s="16">
        <f t="shared" si="1"/>
        <v>-7233</v>
      </c>
    </row>
    <row r="18" spans="2:6" x14ac:dyDescent="0.15">
      <c r="B18" t="s">
        <v>51</v>
      </c>
      <c r="C18">
        <v>6000</v>
      </c>
      <c r="D18">
        <v>-4380</v>
      </c>
      <c r="E18">
        <v>6000</v>
      </c>
      <c r="F18">
        <f>-SUM(C18:E18)</f>
        <v>-7620</v>
      </c>
    </row>
    <row r="19" spans="2:6" x14ac:dyDescent="0.15">
      <c r="B19" t="s">
        <v>45</v>
      </c>
    </row>
    <row r="20" spans="2:6" x14ac:dyDescent="0.15">
      <c r="B20" s="16" t="s">
        <v>46</v>
      </c>
      <c r="C20" s="15" t="s">
        <v>37</v>
      </c>
      <c r="D20" s="15" t="s">
        <v>39</v>
      </c>
      <c r="E20" s="15" t="s">
        <v>38</v>
      </c>
      <c r="F20" s="15" t="s">
        <v>40</v>
      </c>
    </row>
    <row r="21" spans="2:6" x14ac:dyDescent="0.15">
      <c r="B21" s="16"/>
      <c r="C21" s="16"/>
      <c r="D21" s="16"/>
      <c r="E21" s="16"/>
      <c r="F21" s="16"/>
    </row>
    <row r="22" spans="2:6" x14ac:dyDescent="0.15">
      <c r="B22" s="16"/>
      <c r="C22" s="16"/>
      <c r="D22" s="16"/>
      <c r="E22" s="16"/>
      <c r="F22" s="16"/>
    </row>
    <row r="23" spans="2:6" x14ac:dyDescent="0.15">
      <c r="B23" s="16"/>
      <c r="C23" s="16"/>
      <c r="D23" s="16"/>
      <c r="E23" s="16"/>
      <c r="F23" s="16"/>
    </row>
    <row r="24" spans="2:6" x14ac:dyDescent="0.15">
      <c r="B24" s="16"/>
      <c r="C24" s="16"/>
      <c r="D24" s="16"/>
      <c r="E24" s="16"/>
      <c r="F24" s="16"/>
    </row>
    <row r="25" spans="2:6" x14ac:dyDescent="0.15">
      <c r="B25" s="16"/>
      <c r="C25" s="16"/>
      <c r="D25" s="16"/>
      <c r="E25" s="16"/>
      <c r="F25" s="16"/>
    </row>
    <row r="26" spans="2:6" x14ac:dyDescent="0.15">
      <c r="B26" s="16"/>
      <c r="C26" s="16"/>
      <c r="D26" s="16"/>
      <c r="E26" s="16"/>
      <c r="F26" s="16"/>
    </row>
    <row r="27" spans="2:6" x14ac:dyDescent="0.15">
      <c r="B27" s="16"/>
      <c r="C27" s="16"/>
      <c r="D27" s="16"/>
      <c r="E27" s="16"/>
      <c r="F27" s="16"/>
    </row>
    <row r="28" spans="2:6" x14ac:dyDescent="0.15">
      <c r="B28" s="16"/>
      <c r="C28" s="16"/>
      <c r="D28" s="16"/>
      <c r="E28" s="16"/>
      <c r="F28" s="16"/>
    </row>
    <row r="29" spans="2:6" x14ac:dyDescent="0.15">
      <c r="B29" s="16"/>
      <c r="C29" s="16"/>
      <c r="D29" s="16"/>
      <c r="E29" s="16"/>
      <c r="F29" s="16"/>
    </row>
    <row r="30" spans="2:6" x14ac:dyDescent="0.15">
      <c r="B30" s="16"/>
      <c r="C30" s="16"/>
      <c r="D30" s="16"/>
      <c r="E30" s="16"/>
      <c r="F30" s="16"/>
    </row>
    <row r="31" spans="2:6" x14ac:dyDescent="0.15">
      <c r="B31" s="16" t="s">
        <v>43</v>
      </c>
      <c r="C31" s="16">
        <f>SUM(C21:C30)</f>
        <v>0</v>
      </c>
      <c r="D31" s="16">
        <f>SUM(D21:D30)</f>
        <v>0</v>
      </c>
      <c r="E31" s="16">
        <f t="shared" ref="D31:F31" si="2">SUM(E21:E30)</f>
        <v>0</v>
      </c>
      <c r="F31" s="16">
        <f t="shared" si="2"/>
        <v>0</v>
      </c>
    </row>
    <row r="33" spans="2:6" x14ac:dyDescent="0.15">
      <c r="B33" t="s">
        <v>48</v>
      </c>
      <c r="C33" s="15" t="s">
        <v>37</v>
      </c>
      <c r="D33" s="15" t="s">
        <v>39</v>
      </c>
      <c r="E33" s="15" t="s">
        <v>38</v>
      </c>
      <c r="F33" s="15" t="s">
        <v>40</v>
      </c>
    </row>
    <row r="34" spans="2:6" x14ac:dyDescent="0.15">
      <c r="C34" s="23">
        <f>C17+C31</f>
        <v>6011</v>
      </c>
      <c r="D34" s="23">
        <f t="shared" ref="D34:F34" si="3">D17+D31</f>
        <v>-4789</v>
      </c>
      <c r="E34" s="23">
        <f t="shared" si="3"/>
        <v>6011</v>
      </c>
      <c r="F34" s="23">
        <f t="shared" si="3"/>
        <v>-7233</v>
      </c>
    </row>
    <row r="36" spans="2:6" x14ac:dyDescent="0.15">
      <c r="C36" t="s">
        <v>53</v>
      </c>
      <c r="D36" t="s">
        <v>52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島田計算</vt:lpstr>
      <vt:lpstr>鈴木清書</vt:lpstr>
      <vt:lpstr>2013年バージョン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ＭＩＮＯＲＵ</dc:creator>
  <cp:lastModifiedBy>S.Hada</cp:lastModifiedBy>
  <dcterms:created xsi:type="dcterms:W3CDTF">2012-08-17T23:23:10Z</dcterms:created>
  <dcterms:modified xsi:type="dcterms:W3CDTF">2013-09-30T11:00:55Z</dcterms:modified>
</cp:coreProperties>
</file>