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0" yWindow="460" windowWidth="33600" windowHeight="20460" tabRatio="991" activeTab="13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A8" i="4"/>
  <c r="B8" i="4"/>
  <c r="C8" i="4"/>
  <c r="A9" i="4"/>
  <c r="B9" i="4"/>
  <c r="C9" i="4"/>
  <c r="A10" i="4"/>
  <c r="B10" i="4"/>
  <c r="C10" i="4"/>
  <c r="A11" i="4"/>
  <c r="B11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A106" i="4"/>
  <c r="B10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F8" i="4"/>
  <c r="G8" i="4"/>
  <c r="F9" i="4"/>
  <c r="G9" i="4"/>
  <c r="F10" i="4"/>
  <c r="G10" i="4"/>
  <c r="F11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F106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F205" i="4"/>
  <c r="G205" i="4"/>
  <c r="F206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J8" i="4"/>
  <c r="K8" i="4"/>
  <c r="J9" i="4"/>
  <c r="K9" i="4"/>
  <c r="J10" i="4"/>
  <c r="K10" i="4"/>
  <c r="J11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J106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J205" i="4"/>
  <c r="K205" i="4"/>
  <c r="J206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E11" i="4"/>
  <c r="D11" i="4"/>
  <c r="I11" i="4"/>
  <c r="H11" i="4"/>
  <c r="M11" i="4"/>
  <c r="L11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E106" i="4"/>
  <c r="D106" i="4"/>
  <c r="I106" i="4"/>
  <c r="H106" i="4"/>
  <c r="M106" i="4"/>
  <c r="L106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Q8" i="4"/>
  <c r="C8" i="27"/>
  <c r="Q9" i="4"/>
  <c r="C9" i="27"/>
  <c r="Q10" i="4"/>
  <c r="C10" i="27"/>
  <c r="Q11" i="4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Q106" i="4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F11" i="1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I10" i="1"/>
  <c r="C10" i="20"/>
  <c r="I11" i="1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5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5" i="4"/>
  <c r="D105" i="4"/>
  <c r="I105" i="4"/>
  <c r="H105" i="4"/>
  <c r="M105" i="4"/>
  <c r="L105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5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K11" i="1"/>
  <c r="N11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<sst xmlns="http://schemas.openxmlformats.org/spreadsheetml/2006/main" count="138" uniqueCount="43">
  <si>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</si>
  <si>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</si>
  <si>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</si>
  <si>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</si>
  <si>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</si>
  <si>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</si>
  <si>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</si>
  <si>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</si>
  <si>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</si>
  <si>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</si>
  <si>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</si>
  <si>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</si>
  <si>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</si>
  <si>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</si>
  <si>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</si>
  <si>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</si>
  <si>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</si>
  <si>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</si>
  <si>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</si>
  <si>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</si>
  <si>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</si>
  <si>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</si>
  <si>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</si>
  <si>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</si>
  <si>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</si>
  <si>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</si>
  <si>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</si>
  <si>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</si>
  <si>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K2</t>
  </si>
  <si>
    <t>K1 Kvinner</t>
  </si>
  <si>
    <t>Tour de Synnfjell Dag 1 - Kvinner</t>
  </si>
  <si>
    <t>Tour de Synnfjell Dag 2 - Kvinner</t>
  </si>
  <si>
    <t>Tour de Synnfjell Dag 3 - Kvinner</t>
  </si>
  <si>
    <t>Tour de Synnfjell Sammenlagt - Kvinner</t>
  </si>
  <si>
    <t>Dyrhovd, Margrethe Røssum</t>
  </si>
  <si>
    <t>Hustad, Sofie Nordsveen</t>
  </si>
  <si>
    <t>Karsrud, Kristine Alm</t>
  </si>
  <si>
    <t>Sjøvold, Pauline Johnsen</t>
  </si>
  <si>
    <t>Øistuen, Gina Flugstad</t>
  </si>
  <si>
    <t>Ensrud, Julie Synnøve</t>
  </si>
  <si>
    <t>Forren, Pauline</t>
  </si>
  <si>
    <t>Øren, Karoline Bye</t>
  </si>
  <si>
    <t>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</si>
</sst>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3" x14ac:knownFonts="1"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H10" sqref="H10"/>
    </sheetView>
  </sheetViews>
  <sheetFormatPr baseColWidth="10" defaultColWidth="8.83203125" defaultRowHeight="16" x14ac:dyDescent="0.2"/>
  <cols>
    <col min="1" max="1" width="24.16406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29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34</v>
      </c>
      <c r="B4" s="25">
        <v>5.4282407407407404E-3</v>
      </c>
      <c r="C4" s="10">
        <f>IF(A4="","",IFERROR(RANK(B4,$B$4:$B$300,1),"-"))</f>
        <v>2</v>
      </c>
      <c r="D4" s="11">
        <f>IF(A4="","", IFERROR(VLOOKUP(C4,Poengskala!$A$2:$B$134,2),"-"))</f>
        <v>80</v>
      </c>
      <c r="E4" s="25">
        <v>3.560185185185185E-2</v>
      </c>
      <c r="F4" s="10">
        <f>IF(A4="", "", IFERROR(RANK(E4,$E$4:$E$300,1),"-"))</f>
        <v>3</v>
      </c>
      <c r="G4" s="11">
        <f>IF(A4="","",IFERROR(VLOOKUP(F4,Poengskala!$A$2:$B$134,2),"-"))</f>
        <v>60</v>
      </c>
      <c r="H4" s="25">
        <v>7.1111111111111111E-2</v>
      </c>
      <c r="I4" s="10">
        <f>IF(A4="","",IFERROR(RANK(H4,$H$4:$H$300,1),"-"))</f>
        <v>1</v>
      </c>
      <c r="J4" s="12">
        <f>IF(A4="","",IFERROR(VLOOKUP(I4,Poengskala!$A$2:$B$134,2),"-"))</f>
        <v>100</v>
      </c>
      <c r="K4" s="26">
        <f>IF(A4="","",IFERROR(IF(B4+E4+H4=0,"",B4+E4+H4), "-"))</f>
        <v>0.1121412037037037</v>
      </c>
      <c r="L4" s="10">
        <f>IF(A4="","",IFERROR(RANK(M4,$M$4:$M$300,0),"-"))</f>
        <v>1</v>
      </c>
      <c r="M4" s="12">
        <f>IF(A4="","",IFERROR(IF(D4+G4+J4=0,"0",D4+G4+J4),"-"))</f>
        <v>240</v>
      </c>
    </row>
    <row r="5" spans="1:13" x14ac:dyDescent="0.2">
      <c r="A5" s="9" t="s">
        <v>35</v>
      </c>
      <c r="B5" s="25">
        <v>5.5787037037037038E-3</v>
      </c>
      <c r="C5" s="10">
        <f t="shared" ref="C5:C68" si="0">IF(A5="","",IFERROR(RANK(B5,$B$4:$B$300,1),"-"))</f>
        <v>4</v>
      </c>
      <c r="D5" s="11">
        <f>IF(A5="","", IFERROR(VLOOKUP(C5,Poengskala!$A$2:$B$134,2),"-"))</f>
        <v>50</v>
      </c>
      <c r="E5" s="25">
        <v>3.2627314814814817E-2</v>
      </c>
      <c r="F5" s="10">
        <f t="shared" ref="F5:F68" si="1">IF(A5="", "", IFERROR(RANK(E5,$E$4:$E$300,1),"-"))</f>
        <v>1</v>
      </c>
      <c r="G5" s="11">
        <f>IF(A5="","",IFERROR(VLOOKUP(F5,Poengskala!$A$2:$B$134,2),"-"))</f>
        <v>100</v>
      </c>
      <c r="H5" s="25" t="s">
        <v>42</v>
      </c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>-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36</v>
      </c>
      <c r="B6" s="25">
        <v>5.37037037037037E-3</v>
      </c>
      <c r="C6" s="10">
        <f t="shared" si="0"/>
        <v>1</v>
      </c>
      <c r="D6" s="11">
        <f>IF(A6="","", IFERROR(VLOOKUP(C6,Poengskala!$A$2:$B$134,2),"-"))</f>
        <v>100</v>
      </c>
      <c r="E6" s="25">
        <v>3.9884259259259258E-2</v>
      </c>
      <c r="F6" s="10">
        <f t="shared" si="1"/>
        <v>4</v>
      </c>
      <c r="G6" s="11">
        <f>IF(A6="","",IFERROR(VLOOKUP(F6,Poengskala!$A$2:$B$134,2),"-"))</f>
        <v>50</v>
      </c>
      <c r="H6" s="25">
        <v>7.8773148148148148E-2</v>
      </c>
      <c r="I6" s="10">
        <f t="shared" si="2"/>
        <v>2</v>
      </c>
      <c r="J6" s="12">
        <f>IF(A6="","",IFERROR(VLOOKUP(I6,Poengskala!$A$2:$B$134,2),"-"))</f>
        <v>80</v>
      </c>
      <c r="K6" s="26">
        <f t="shared" si="3"/>
        <v>0.12402777777777778</v>
      </c>
      <c r="L6" s="10">
        <f t="shared" si="4"/>
        <v>2</v>
      </c>
      <c r="M6" s="12">
        <f t="shared" si="5"/>
        <v>230</v>
      </c>
    </row>
    <row r="7" spans="1:13" x14ac:dyDescent="0.2">
      <c r="A7" s="9" t="s">
        <v>37</v>
      </c>
      <c r="B7" s="25">
        <v>6.2268518518518515E-3</v>
      </c>
      <c r="C7" s="10">
        <f t="shared" si="0"/>
        <v>5</v>
      </c>
      <c r="D7" s="11">
        <f>IF(A7="","", IFERROR(VLOOKUP(C7,Poengskala!$A$2:$B$134,2),"-"))</f>
        <v>45</v>
      </c>
      <c r="E7" s="25" t="s">
        <v>42</v>
      </c>
      <c r="F7" s="10" t="str">
        <f t="shared" si="1"/>
        <v>-</v>
      </c>
      <c r="G7" s="11" t="str">
        <f>IF(A7="","",IFERROR(VLOOKUP(F7,Poengskala!$A$2:$B$134,2),"-"))</f>
        <v>-</v>
      </c>
      <c r="H7" s="25" t="s">
        <v>42</v>
      </c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>-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38</v>
      </c>
      <c r="B8" s="25">
        <v>5.4976851851851853E-3</v>
      </c>
      <c r="C8" s="10">
        <f t="shared" si="0"/>
        <v>3</v>
      </c>
      <c r="D8" s="11">
        <f>IF(A8="","", IFERROR(VLOOKUP(C8,Poengskala!$A$2:$B$134,2),"-"))</f>
        <v>60</v>
      </c>
      <c r="E8" s="25" t="s">
        <v>42</v>
      </c>
      <c r="F8" s="10" t="str">
        <f t="shared" si="1"/>
        <v>-</v>
      </c>
      <c r="G8" s="11" t="str">
        <f>IF(A8="","",IFERROR(VLOOKUP(F8,Poengskala!$A$2:$B$134,2),"-"))</f>
        <v>-</v>
      </c>
      <c r="H8" s="25" t="s">
        <v>42</v>
      </c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39</v>
      </c>
      <c r="B9" s="25" t="s">
        <v>42</v>
      </c>
      <c r="C9" s="10" t="str">
        <f t="shared" si="0"/>
        <v>-</v>
      </c>
      <c r="D9" s="11" t="str">
        <f>IF(A9="","", IFERROR(VLOOKUP(C9,Poengskala!$A$2:$B$134,2),"-"))</f>
        <v>-</v>
      </c>
      <c r="E9" s="25">
        <v>3.5555555555555556E-2</v>
      </c>
      <c r="F9" s="10">
        <f t="shared" si="1"/>
        <v>2</v>
      </c>
      <c r="G9" s="11">
        <f>IF(A9="","",IFERROR(VLOOKUP(F9,Poengskala!$A$2:$B$134,2),"-"))</f>
        <v>80</v>
      </c>
      <c r="H9" s="25" t="s">
        <v>42</v>
      </c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>-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40</v>
      </c>
      <c r="B10" s="25" t="s">
        <v>42</v>
      </c>
      <c r="C10" s="10" t="str">
        <f t="shared" si="0"/>
        <v>-</v>
      </c>
      <c r="D10" s="11" t="str">
        <f>IF(A10="","", IFERROR(VLOOKUP(C10,Poengskala!$A$2:$B$134,2),"-"))</f>
        <v>-</v>
      </c>
      <c r="E10" s="25" t="s">
        <v>42</v>
      </c>
      <c r="F10" s="10" t="str">
        <f t="shared" si="1"/>
        <v>-</v>
      </c>
      <c r="G10" s="11" t="str">
        <f>IF(A10="","",IFERROR(VLOOKUP(F10,Poengskala!$A$2:$B$134,2),"-"))</f>
        <v>-</v>
      </c>
      <c r="H10" s="25" t="s">
        <v>42</v>
      </c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>-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41</v>
      </c>
      <c r="B11" s="25" t="s">
        <v>42</v>
      </c>
      <c r="C11" s="10" t="str">
        <f t="shared" si="0"/>
        <v>-</v>
      </c>
      <c r="D11" s="11" t="str">
        <f>IF(A11="","", IFERROR(VLOOKUP(C11,Poengskala!$A$2:$B$134,2),"-"))</f>
        <v>-</v>
      </c>
      <c r="E11" s="25" t="s">
        <v>42</v>
      </c>
      <c r="F11" s="10" t="str">
        <f t="shared" si="1"/>
        <v>-</v>
      </c>
      <c r="G11" s="11" t="str">
        <f>IF(A11="","",IFERROR(VLOOKUP(F11,Poengskala!$A$2:$B$134,2),"-"))</f>
        <v>-</v>
      </c>
      <c r="H11" s="25" t="s">
        <v>42</v>
      </c>
      <c r="I11" s="10" t="str">
        <f t="shared" si="2"/>
        <v>-</v>
      </c>
      <c r="J11" s="12" t="str">
        <f>IF(A11="","",IFERROR(VLOOKUP(I11,Poengskala!$A$2:$B$134,2),"-"))</f>
        <v>-</v>
      </c>
      <c r="K11" s="26" t="str">
        <f t="shared" si="3"/>
        <v>-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2.832031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>Dyrhovd, Margrethe Røssum</v>
      </c>
      <c r="B7" s="19">
        <f>IF('K1'!B4="", "",'K1'!B4)</f>
        <v>5.4282407407407404E-3</v>
      </c>
      <c r="C7" s="20">
        <f t="shared" si="0"/>
        <v>5.4282407407407404E-3</v>
      </c>
      <c r="D7" s="23">
        <f>IF(A7="","",IFERROR(VLOOKUP(E7,Poengskala!$A$2:$B$134,2),"-"))</f>
        <v>80</v>
      </c>
      <c r="E7" s="23">
        <f t="shared" si="1"/>
        <v>2</v>
      </c>
      <c r="F7" s="19">
        <f>IF('K1'!E4="", "", 'K1'!E4)</f>
        <v>3.560185185185185E-2</v>
      </c>
      <c r="G7" s="21">
        <f t="shared" si="2"/>
        <v>3.560185185185185E-2</v>
      </c>
      <c r="H7" s="23">
        <f>IF(A7="","",IFERROR(VLOOKUP(I7,Poengskala!$A$2:$B$134,2),"-"))</f>
        <v>60</v>
      </c>
      <c r="I7" s="23">
        <f t="shared" si="3"/>
        <v>3</v>
      </c>
      <c r="J7" s="19">
        <f>IF('K1'!H4="", "", 'K1'!H4)</f>
        <v>7.1111111111111111E-2</v>
      </c>
      <c r="K7" s="29">
        <f t="shared" si="4"/>
        <v>7.1111111111111111E-2</v>
      </c>
      <c r="L7" s="23">
        <f>IF(A7="","",IFERROR(VLOOKUP(M7,Poengskala!$A$2:$B$134,2),"-"))</f>
        <v>100</v>
      </c>
      <c r="M7" s="23">
        <f t="shared" si="5"/>
        <v>1</v>
      </c>
      <c r="N7" s="27">
        <f>IF('K1'!K4="", "", 'K1'!K4)</f>
        <v>0.1121412037037037</v>
      </c>
      <c r="O7" s="28">
        <f t="shared" si="6"/>
        <v>0.1121412037037037</v>
      </c>
      <c r="P7" s="23">
        <f t="shared" si="8"/>
        <v>240</v>
      </c>
      <c r="Q7" s="23">
        <f t="shared" si="7"/>
        <v>1</v>
      </c>
    </row>
    <row r="8" spans="1:17" x14ac:dyDescent="0.2">
      <c r="A8" s="15" t="str">
        <f>IF('K1'!A8="", "",'K1'!A8)</f>
        <v>Øistuen, Gina Flugstad</v>
      </c>
      <c r="B8" s="19">
        <f>IF('K1'!B8="", "",'K1'!B8)</f>
        <v>5.4976851851851853E-3</v>
      </c>
      <c r="C8" s="20">
        <f t="shared" si="0"/>
        <v>5.4976851851851853E-3</v>
      </c>
      <c r="D8" s="23">
        <f>IF(A8="","",IFERROR(VLOOKUP(E8,Poengskala!$A$2:$B$134,2),"-"))</f>
        <v>60</v>
      </c>
      <c r="E8" s="23">
        <f t="shared" si="1"/>
        <v>3</v>
      </c>
      <c r="F8" s="19" t="str">
        <f>IF('K1'!E8="", "", 'K1'!E8)</f>
        <v>DNS</v>
      </c>
      <c r="G8" s="21" t="str">
        <f t="shared" si="2"/>
        <v>DNS</v>
      </c>
      <c r="H8" s="23" t="str">
        <f>IF(A8="","",IFERROR(VLOOKUP(I8,Poengskala!$A$2:$B$134,2),"-"))</f>
        <v>-</v>
      </c>
      <c r="I8" s="23" t="str">
        <f t="shared" si="3"/>
        <v>-</v>
      </c>
      <c r="J8" s="19" t="str">
        <f>IF('K1'!H8="", "", 'K1'!H8)</f>
        <v>DNS</v>
      </c>
      <c r="K8" s="29" t="str">
        <f t="shared" si="4"/>
        <v>DNS</v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>-</v>
      </c>
      <c r="O8" s="28" t="str">
        <f t="shared" si="6"/>
        <v>-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Ensrud, Julie Synnøve</v>
      </c>
      <c r="B9" s="19" t="str">
        <f>IF('K1'!B9="", "",'K1'!B9)</f>
        <v>DNS</v>
      </c>
      <c r="C9" s="20" t="str">
        <f t="shared" si="0"/>
        <v>DNS</v>
      </c>
      <c r="D9" s="23" t="str">
        <f>IF(A9="","",IFERROR(VLOOKUP(E9,Poengskala!$A$2:$B$134,2),"-"))</f>
        <v>-</v>
      </c>
      <c r="E9" s="23" t="str">
        <f t="shared" si="1"/>
        <v>-</v>
      </c>
      <c r="F9" s="19">
        <f>IF('K1'!E9="", "", 'K1'!E9)</f>
        <v>3.5555555555555556E-2</v>
      </c>
      <c r="G9" s="21">
        <f t="shared" si="2"/>
        <v>3.5555555555555556E-2</v>
      </c>
      <c r="H9" s="23">
        <f>IF(A9="","",IFERROR(VLOOKUP(I9,Poengskala!$A$2:$B$134,2),"-"))</f>
        <v>80</v>
      </c>
      <c r="I9" s="23">
        <f t="shared" si="3"/>
        <v>2</v>
      </c>
      <c r="J9" s="19" t="str">
        <f>IF('K1'!H9="", "", 'K1'!H9)</f>
        <v>DNS</v>
      </c>
      <c r="K9" s="29" t="str">
        <f t="shared" si="4"/>
        <v>DNS</v>
      </c>
      <c r="L9" s="23" t="str">
        <f>IF(A9="","",IFERROR(VLOOKUP(M9,Poengskala!$A$2:$B$134,2),"-"))</f>
        <v>-</v>
      </c>
      <c r="M9" s="23" t="str">
        <f t="shared" si="5"/>
        <v>-</v>
      </c>
      <c r="N9" s="27" t="str">
        <f>IF('K1'!K9="", "", 'K1'!K9)</f>
        <v>-</v>
      </c>
      <c r="O9" s="28" t="str">
        <f t="shared" si="6"/>
        <v>-</v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Forren, Pauline</v>
      </c>
      <c r="B10" s="19" t="str">
        <f>IF('K1'!B10="", "",'K1'!B10)</f>
        <v>DNS</v>
      </c>
      <c r="C10" s="20" t="str">
        <f t="shared" si="0"/>
        <v>DNS</v>
      </c>
      <c r="D10" s="23" t="str">
        <f>IF(A10="","",IFERROR(VLOOKUP(E10,Poengskala!$A$2:$B$134,2),"-"))</f>
        <v>-</v>
      </c>
      <c r="E10" s="23" t="str">
        <f t="shared" si="1"/>
        <v>-</v>
      </c>
      <c r="F10" s="19" t="str">
        <f>IF('K1'!E10="", "", 'K1'!E10)</f>
        <v>DNS</v>
      </c>
      <c r="G10" s="21" t="str">
        <f t="shared" si="2"/>
        <v>DNS</v>
      </c>
      <c r="H10" s="23" t="str">
        <f>IF(A10="","",IFERROR(VLOOKUP(I10,Poengskala!$A$2:$B$134,2),"-"))</f>
        <v>-</v>
      </c>
      <c r="I10" s="23" t="str">
        <f t="shared" si="3"/>
        <v>-</v>
      </c>
      <c r="J10" s="19" t="str">
        <f>IF('K1'!H10="", "", 'K1'!H10)</f>
        <v>DNS</v>
      </c>
      <c r="K10" s="29" t="str">
        <f t="shared" si="4"/>
        <v>DNS</v>
      </c>
      <c r="L10" s="23" t="str">
        <f>IF(A10="","",IFERROR(VLOOKUP(M10,Poengskala!$A$2:$B$134,2),"-"))</f>
        <v>-</v>
      </c>
      <c r="M10" s="23" t="str">
        <f t="shared" si="5"/>
        <v>-</v>
      </c>
      <c r="N10" s="27" t="str">
        <f>IF('K1'!K10="", "", 'K1'!K10)</f>
        <v>-</v>
      </c>
      <c r="O10" s="28" t="str">
        <f t="shared" si="6"/>
        <v>-</v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>Øren, Karoline Bye</v>
      </c>
      <c r="B11" s="19" t="str">
        <f>IF('K1'!B11="", "",'K1'!B11)</f>
        <v>DNS</v>
      </c>
      <c r="C11" s="20" t="str">
        <f t="shared" si="0"/>
        <v>DNS</v>
      </c>
      <c r="D11" s="23" t="str">
        <f>IF(A11="","",IFERROR(VLOOKUP(E11,Poengskala!$A$2:$B$134,2),"-"))</f>
        <v>-</v>
      </c>
      <c r="E11" s="23" t="str">
        <f t="shared" si="1"/>
        <v>-</v>
      </c>
      <c r="F11" s="19" t="str">
        <f>IF('K1'!E11="", "", 'K1'!E11)</f>
        <v>DNS</v>
      </c>
      <c r="G11" s="21" t="str">
        <f t="shared" si="2"/>
        <v>DNS</v>
      </c>
      <c r="H11" s="23" t="str">
        <f>IF(A11="","",IFERROR(VLOOKUP(I11,Poengskala!$A$2:$B$134,2),"-"))</f>
        <v>-</v>
      </c>
      <c r="I11" s="23" t="str">
        <f t="shared" si="3"/>
        <v>-</v>
      </c>
      <c r="J11" s="19" t="str">
        <f>IF('K1'!H11="", "", 'K1'!H11)</f>
        <v>DNS</v>
      </c>
      <c r="K11" s="29" t="str">
        <f t="shared" si="4"/>
        <v>DNS</v>
      </c>
      <c r="L11" s="23" t="str">
        <f>IF(A11="","",IFERROR(VLOOKUP(M11,Poengskala!$A$2:$B$134,2),"-"))</f>
        <v>-</v>
      </c>
      <c r="M11" s="23" t="str">
        <f t="shared" si="5"/>
        <v>-</v>
      </c>
      <c r="N11" s="27" t="str">
        <f>IF('K1'!K11="", "", 'K1'!K11)</f>
        <v>-</v>
      </c>
      <c r="O11" s="28" t="str">
        <f t="shared" si="6"/>
        <v>-</v>
      </c>
      <c r="P11" s="23" t="str">
        <f t="shared" si="8"/>
        <v>-</v>
      </c>
      <c r="Q11" s="23" t="str">
        <f t="shared" si="7"/>
        <v>-</v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/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/>
      </c>
      <c r="E105" s="23" t="str">
        <f t="shared" si="10"/>
        <v/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/>
      </c>
      <c r="I105" s="23" t="str">
        <f t="shared" si="12"/>
        <v/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/>
      </c>
      <c r="M105" s="23" t="str">
        <f t="shared" si="14"/>
        <v/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/>
      </c>
      <c r="Q105" s="23" t="str">
        <f t="shared" si="16"/>
        <v/>
      </c>
    </row>
    <row r="106" spans="1:17" x14ac:dyDescent="0.2">
      <c r="A106" s="15" t="str">
        <f>IF('K1'!A5="", "",'K1'!A5)</f>
        <v>Hustad, Sofie Nordsveen</v>
      </c>
      <c r="B106" s="19">
        <f>IF('K1'!B5="", "",'K1'!B5)</f>
        <v>5.5787037037037038E-3</v>
      </c>
      <c r="C106" s="20">
        <f t="shared" si="9"/>
        <v>5.5787037037037038E-3</v>
      </c>
      <c r="D106" s="23">
        <f>IF(A106="","",IFERROR(VLOOKUP(E106,Poengskala!$A$2:$B$134,2),"-"))</f>
        <v>50</v>
      </c>
      <c r="E106" s="23">
        <f t="shared" si="10"/>
        <v>4</v>
      </c>
      <c r="F106" s="19">
        <f>IF('K1'!E5="", "", 'K1'!E5)</f>
        <v>3.2627314814814817E-2</v>
      </c>
      <c r="G106" s="21">
        <f t="shared" si="11"/>
        <v>3.2627314814814817E-2</v>
      </c>
      <c r="H106" s="23">
        <f>IF(A106="","",IFERROR(VLOOKUP(I106,Poengskala!$A$2:$B$134,2),"-"))</f>
        <v>100</v>
      </c>
      <c r="I106" s="23">
        <f t="shared" si="12"/>
        <v>1</v>
      </c>
      <c r="J106" s="19" t="str">
        <f>IF('K1'!H5="", "", 'K1'!H5)</f>
        <v>DNS</v>
      </c>
      <c r="K106" s="29" t="str">
        <f t="shared" si="13"/>
        <v>DNS</v>
      </c>
      <c r="L106" s="23" t="str">
        <f>IF(A106="","",IFERROR(VLOOKUP(M106,Poengskala!$A$2:$B$134,2),"-"))</f>
        <v>-</v>
      </c>
      <c r="M106" s="23" t="str">
        <f t="shared" si="14"/>
        <v>-</v>
      </c>
      <c r="N106" s="27" t="str">
        <f>IF('K1'!K5="", "", 'K1'!K5)</f>
        <v>-</v>
      </c>
      <c r="O106" s="28" t="str">
        <f t="shared" si="15"/>
        <v>-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/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/>
      </c>
      <c r="E204" s="23" t="str">
        <f t="shared" si="28"/>
        <v/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/>
      </c>
      <c r="I204" s="23" t="str">
        <f t="shared" si="30"/>
        <v/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/>
      </c>
      <c r="M204" s="23" t="str">
        <f t="shared" si="32"/>
        <v/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/>
      </c>
      <c r="Q204" s="23" t="str">
        <f t="shared" si="34"/>
        <v/>
      </c>
    </row>
    <row r="205" spans="1:17" x14ac:dyDescent="0.2">
      <c r="A205" s="15" t="str">
        <f>IF('K1'!A7="", "",'K1'!A7)</f>
        <v>Sjøvold, Pauline Johnsen</v>
      </c>
      <c r="B205" s="19">
        <f>IF('K1'!B7="", "",'K1'!B7)</f>
        <v>6.2268518518518515E-3</v>
      </c>
      <c r="C205" s="20">
        <f t="shared" si="27"/>
        <v>6.2268518518518515E-3</v>
      </c>
      <c r="D205" s="23">
        <f>IF(A205="","",IFERROR(VLOOKUP(E205,Poengskala!$A$2:$B$134,2),"-"))</f>
        <v>45</v>
      </c>
      <c r="E205" s="23">
        <f t="shared" si="28"/>
        <v>5</v>
      </c>
      <c r="F205" s="19" t="str">
        <f>IF('K1'!E7="", "", 'K1'!E7)</f>
        <v>DNS</v>
      </c>
      <c r="G205" s="21" t="str">
        <f t="shared" si="29"/>
        <v>DNS</v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>DNS</v>
      </c>
      <c r="K205" s="29" t="str">
        <f t="shared" si="31"/>
        <v>DNS</v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>-</v>
      </c>
      <c r="O205" s="28" t="str">
        <f t="shared" si="33"/>
        <v>-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Karsrud, Kristine Alm</v>
      </c>
      <c r="B206" s="19">
        <f>IF('K1'!B6="", "",'K1'!B6)</f>
        <v>5.37037037037037E-3</v>
      </c>
      <c r="C206" s="20">
        <f t="shared" si="27"/>
        <v>5.37037037037037E-3</v>
      </c>
      <c r="D206" s="23">
        <f>IF(A206="","",IFERROR(VLOOKUP(E206,Poengskala!$A$2:$B$134,2),"-"))</f>
        <v>100</v>
      </c>
      <c r="E206" s="23">
        <f t="shared" si="28"/>
        <v>1</v>
      </c>
      <c r="F206" s="19">
        <f>IF('K1'!E6="", "", 'K1'!E6)</f>
        <v>3.9884259259259258E-2</v>
      </c>
      <c r="G206" s="21">
        <f t="shared" si="29"/>
        <v>3.9884259259259258E-2</v>
      </c>
      <c r="H206" s="23">
        <f>IF(A206="","",IFERROR(VLOOKUP(I206,Poengskala!$A$2:$B$134,2),"-"))</f>
        <v>50</v>
      </c>
      <c r="I206" s="23">
        <f t="shared" si="30"/>
        <v>4</v>
      </c>
      <c r="J206" s="19">
        <f>IF('K1'!H6="", "", 'K1'!H6)</f>
        <v>7.8773148148148148E-2</v>
      </c>
      <c r="K206" s="29">
        <f t="shared" si="31"/>
        <v>7.8773148148148148E-2</v>
      </c>
      <c r="L206" s="23">
        <f>IF(A206="","",IFERROR(VLOOKUP(M206,Poengskala!$A$2:$B$134,2),"-"))</f>
        <v>80</v>
      </c>
      <c r="M206" s="23">
        <f t="shared" si="32"/>
        <v>2</v>
      </c>
      <c r="N206" s="27">
        <f>IF('K1'!K6="", "", 'K1'!K6)</f>
        <v>0.12402777777777778</v>
      </c>
      <c r="O206" s="28">
        <f t="shared" si="33"/>
        <v>0.12402777777777778</v>
      </c>
      <c r="P206" s="23">
        <f t="shared" si="35"/>
        <v>230</v>
      </c>
      <c r="Q206" s="23">
        <f t="shared" si="34"/>
        <v>2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303"/>
  <sheetViews>
    <sheetView tabSelected="1" zoomScale="150" zoomScaleNormal="150" zoomScalePageLayoutView="185" workbookViewId="0">
      <selection activeCell="A2" sqref="A2:C205"/>
    </sheetView>
  </sheetViews>
  <sheetFormatPr baseColWidth="10" defaultColWidth="8.83203125" defaultRowHeight="16" x14ac:dyDescent="0.2"/>
  <cols>
    <col min="1" max="1" width="33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hidden="1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hidden="1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Dyrhovd, Margrethe Røssum</v>
      </c>
      <c r="B6" s="41">
        <f>IF(D1D2D3!A7="", "",D1D2D3!P7)</f>
        <v>240</v>
      </c>
      <c r="C6" s="37">
        <f>IF(D1D2D3!A7="", "",D1D2D3!Q7)</f>
        <v>1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hidden="1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hidden="1" x14ac:dyDescent="0.2">
      <c r="A8" s="39" t="str">
        <f>IF(D1D2D3!A8="", "",D1D2D3!A8)</f>
        <v>Øistuen, Gina Flugstad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hidden="1" x14ac:dyDescent="0.2">
      <c r="A9" s="39" t="str">
        <f>IF(D1D2D3!A9="", "",D1D2D3!A9)</f>
        <v>Ensrud, Julie Synnøve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hidden="1" x14ac:dyDescent="0.2">
      <c r="A10" s="39" t="str">
        <f>IF(D1D2D3!A10="", "",D1D2D3!A10)</f>
        <v>Forren, Pauline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hidden="1" x14ac:dyDescent="0.2">
      <c r="A11" s="39" t="str">
        <f>IF(D1D2D3!A11="", "",D1D2D3!A11)</f>
        <v>Øren, Karoline Bye</v>
      </c>
      <c r="B11" s="41" t="str">
        <f>IF(D1D2D3!A11="", "",D1D2D3!P11)</f>
        <v>-</v>
      </c>
      <c r="C11" s="37" t="str">
        <f>IF(D1D2D3!A11="", "",D1D2D3!Q11)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hidden="1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hidden="1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hidden="1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hidden="1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hidden="1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hidden="1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hidden="1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hidden="1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hidden="1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hidden="1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hidden="1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hidden="1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hidden="1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hidden="1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hidden="1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hidden="1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hidden="1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hidden="1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hidden="1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hidden="1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hidden="1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hidden="1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hidden="1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hidden="1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hidden="1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hidden="1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hidden="1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hidden="1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hidden="1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hidden="1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hidden="1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hidden="1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hidden="1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hidden="1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hidden="1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hidden="1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hidden="1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hidden="1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hidden="1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hidden="1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hidden="1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hidden="1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hidden="1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hidden="1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hidden="1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hidden="1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hidden="1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hidden="1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hidden="1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hidden="1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hidden="1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hidden="1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hidden="1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hidden="1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hidden="1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hidden="1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hidden="1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hidden="1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hidden="1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hidden="1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hidden="1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hidden="1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hidden="1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hidden="1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hidden="1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hidden="1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hidden="1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hidden="1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hidden="1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hidden="1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hidden="1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hidden="1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hidden="1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hidden="1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hidden="1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hidden="1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hidden="1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hidden="1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hidden="1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hidden="1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hidden="1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hidden="1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hidden="1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hidden="1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hidden="1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hidden="1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hidden="1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hidden="1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hidden="1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hidden="1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hidden="1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hidden="1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hidden="1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hidden="1" x14ac:dyDescent="0.2">
      <c r="A105" s="39" t="str">
        <f>IF(D1D2D3!A105="", "",D1D2D3!A105)</f>
        <v/>
      </c>
      <c r="B105" s="41" t="str">
        <f>IF(D1D2D3!A105="", "",D1D2D3!P105)</f>
        <v/>
      </c>
      <c r="C105" s="37" t="str">
        <f>IF(D1D2D3!A105="", "",D1D2D3!Q105)</f>
        <v/>
      </c>
    </row>
    <row r="106" spans="1:13" hidden="1" x14ac:dyDescent="0.2">
      <c r="A106" s="39" t="str">
        <f>IF(D1D2D3!A106="", "",D1D2D3!A106)</f>
        <v>Hustad, Sofie Nordsveen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hidden="1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hidden="1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hidden="1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hidden="1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hidden="1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hidden="1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hidden="1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hidden="1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hidden="1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hidden="1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hidden="1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hidden="1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hidden="1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hidden="1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hidden="1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hidden="1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hidden="1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hidden="1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hidden="1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hidden="1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hidden="1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hidden="1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hidden="1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hidden="1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hidden="1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hidden="1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hidden="1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hidden="1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hidden="1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hidden="1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hidden="1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hidden="1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hidden="1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hidden="1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hidden="1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hidden="1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hidden="1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hidden="1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hidden="1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hidden="1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hidden="1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hidden="1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hidden="1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hidden="1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hidden="1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hidden="1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hidden="1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hidden="1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hidden="1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hidden="1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hidden="1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hidden="1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hidden="1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hidden="1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hidden="1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hidden="1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hidden="1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hidden="1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hidden="1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hidden="1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hidden="1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hidden="1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hidden="1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hidden="1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hidden="1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hidden="1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hidden="1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hidden="1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hidden="1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hidden="1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hidden="1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hidden="1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hidden="1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hidden="1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hidden="1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hidden="1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hidden="1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hidden="1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hidden="1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hidden="1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hidden="1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hidden="1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hidden="1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hidden="1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hidden="1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hidden="1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hidden="1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hidden="1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hidden="1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hidden="1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hidden="1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hidden="1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hidden="1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hidden="1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hidden="1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hidden="1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hidden="1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hidden="1" x14ac:dyDescent="0.2">
      <c r="A204" s="39" t="str">
        <f>IF(D1D2D3!A205="", "",D1D2D3!A205)</f>
        <v>Sjøvold, Pauline Johnsen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Karsrud, Kristine Alm</v>
      </c>
      <c r="B205" s="41">
        <f>IF(D1D2D3!A206="", "",D1D2D3!P206)</f>
        <v>230</v>
      </c>
      <c r="C205" s="37">
        <f>IF(D1D2D3!A206="", "",D1D2D3!Q206)</f>
        <v>2</v>
      </c>
    </row>
    <row r="206" spans="1:3" hidden="1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hidden="1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hidden="1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hidden="1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hidden="1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hidden="1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hidden="1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hidden="1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hidden="1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hidden="1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hidden="1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hidden="1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hidden="1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hidden="1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hidden="1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hidden="1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hidden="1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hidden="1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hidden="1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hidden="1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hidden="1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hidden="1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hidden="1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hidden="1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hidden="1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hidden="1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hidden="1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hidden="1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hidden="1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hidden="1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hidden="1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hidden="1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hidden="1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hidden="1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hidden="1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hidden="1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hidden="1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hidden="1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hidden="1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hidden="1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hidden="1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hidden="1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hidden="1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hidden="1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hidden="1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hidden="1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hidden="1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hidden="1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hidden="1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hidden="1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hidden="1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hidden="1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hidden="1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hidden="1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hidden="1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hidden="1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hidden="1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hidden="1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hidden="1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hidden="1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hidden="1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hidden="1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hidden="1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hidden="1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hidden="1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hidden="1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hidden="1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hidden="1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hidden="1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hidden="1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hidden="1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hidden="1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hidden="1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hidden="1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hidden="1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hidden="1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hidden="1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hidden="1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hidden="1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hidden="1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hidden="1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hidden="1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hidden="1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hidden="1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hidden="1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hidden="1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hidden="1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hidden="1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hidden="1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hidden="1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hidden="1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hidden="1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hidden="1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hidden="1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hidden="1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hidden="1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hidden="1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hidden="1" x14ac:dyDescent="0.2">
      <c r="A303" s="39" t="str">
        <f>IF(D1D2D3!A204="", "",D1D2D3!A204)</f>
        <v/>
      </c>
      <c r="B303" s="41" t="str">
        <f>IF(D1D2D3!A204="", "",D1D2D3!P204)</f>
        <v/>
      </c>
      <c r="C303" s="37" t="str">
        <f>IF(D1D2D3!A204="", "",D1D2D3!Q204)</f>
        <v/>
      </c>
    </row>
  </sheetData>
  <sheetProtection sort="0" autoFilter="0"/>
  <autoFilter ref="A3:C303">
    <filterColumn colId="2">
      <filters>
        <filter val="1"/>
        <filter val="2"/>
      </filters>
    </filterColumn>
    <sortState ref="A4:C303">
      <sortCondition ref="C3:C303"/>
    </sortState>
  </autoFilter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28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27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Dyrhovd, Margrethe Røssum</v>
      </c>
      <c r="B4" s="36">
        <f>IF('K1'!A4="", "",'K1'!B4)</f>
        <v>5.4282407407407404E-3</v>
      </c>
      <c r="C4" s="37">
        <f>IF('K1'!A4="", "",'K1'!C4)</f>
        <v>2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Hustad, Sofie Nordsveen</v>
      </c>
      <c r="B5" s="36">
        <f>IF('K1'!A5="", "",'K1'!B5)</f>
        <v>5.5787037037037038E-3</v>
      </c>
      <c r="C5" s="37">
        <f>IF('K1'!A5="", "",'K1'!C5)</f>
        <v>4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Karsrud, Kristine Alm</v>
      </c>
      <c r="B6" s="36">
        <f>IF('K1'!A6="", "",'K1'!B6)</f>
        <v>5.37037037037037E-3</v>
      </c>
      <c r="C6" s="37">
        <f>IF('K1'!A6="", "",'K1'!C6)</f>
        <v>1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Sjøvold, Pauline Johnsen</v>
      </c>
      <c r="B7" s="36">
        <f>IF('K1'!A7="", "",'K1'!B7)</f>
        <v>6.2268518518518515E-3</v>
      </c>
      <c r="C7" s="37">
        <f>IF('K1'!A7="", "",'K1'!C7)</f>
        <v>5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Øistuen, Gina Flugstad</v>
      </c>
      <c r="B8" s="36">
        <f>IF('K1'!A8="", "",'K1'!B8)</f>
        <v>5.4976851851851853E-3</v>
      </c>
      <c r="C8" s="37">
        <f>IF('K1'!A8="", "",'K1'!C8)</f>
        <v>3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Ensrud, Julie Synnøve</v>
      </c>
      <c r="B9" s="36" t="str">
        <f>IF('K1'!A9="", "",'K1'!B9)</f>
        <v>DNS</v>
      </c>
      <c r="C9" s="37" t="str">
        <f>IF('K1'!A9="", "",'K1'!C9)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Forren, Pauline</v>
      </c>
      <c r="B10" s="36" t="str">
        <f>IF('K1'!A10="", "",'K1'!B10)</f>
        <v>DNS</v>
      </c>
      <c r="C10" s="37" t="str">
        <f>IF('K1'!A10="", "",'K1'!C10)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>Øren, Karoline Bye</v>
      </c>
      <c r="B11" s="36" t="str">
        <f>IF('K1'!A11="", "",'K1'!B11)</f>
        <v>DNS</v>
      </c>
      <c r="C11" s="37" t="str">
        <f>IF('K1'!A11="", "",'K1'!C11)</f>
        <v>-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7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Dyrhovd, Margrethe Røssum</v>
      </c>
      <c r="B4" s="25">
        <f>IF('K1'!A4="", "",'K1'!E4)</f>
        <v>3.560185185185185E-2</v>
      </c>
      <c r="C4" s="37">
        <f>IF('K1'!A4="", "",'K1'!F4)</f>
        <v>3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Hustad, Sofie Nordsveen</v>
      </c>
      <c r="B5" s="25">
        <f>IF('K1'!A5="", "",'K1'!E5)</f>
        <v>3.2627314814814817E-2</v>
      </c>
      <c r="C5" s="37">
        <f>IF('K1'!A5="", "",'K1'!F5)</f>
        <v>1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Karsrud, Kristine Alm</v>
      </c>
      <c r="B6" s="25">
        <f>IF('K1'!A6="", "",'K1'!E6)</f>
        <v>3.9884259259259258E-2</v>
      </c>
      <c r="C6" s="37">
        <f>IF('K1'!A6="", "",'K1'!F6)</f>
        <v>4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Sjøvold, Pauline Johnsen</v>
      </c>
      <c r="B7" s="25" t="str">
        <f>IF('K1'!A7="", "",'K1'!E7)</f>
        <v>DNS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Øistuen, Gina Flugstad</v>
      </c>
      <c r="B8" s="25" t="str">
        <f>IF('K1'!A8="", "",'K1'!E8)</f>
        <v>DNS</v>
      </c>
      <c r="C8" s="37" t="str">
        <f>IF('K1'!A8="", "",'K1'!F8)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Ensrud, Julie Synnøve</v>
      </c>
      <c r="B9" s="25">
        <f>IF('K1'!A9="", "",'K1'!E9)</f>
        <v>3.5555555555555556E-2</v>
      </c>
      <c r="C9" s="37">
        <f>IF('K1'!A9="", "",'K1'!F9)</f>
        <v>2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Forren, Pauline</v>
      </c>
      <c r="B10" s="25" t="str">
        <f>IF('K1'!A10="", "",'K1'!E10)</f>
        <v>DNS</v>
      </c>
      <c r="C10" s="37" t="str">
        <f>IF('K1'!A10="", "",'K1'!F10)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>Øren, Karoline Bye</v>
      </c>
      <c r="B11" s="25" t="str">
        <f>IF('K1'!A11="", "",'K1'!E11)</f>
        <v>DNS</v>
      </c>
      <c r="C11" s="37" t="str">
        <f>IF('K1'!A11="", "",'K1'!F11)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 enableFormatConditionsCalculation="0"/>
  <dimension ref="A1:M103"/>
  <sheetViews>
    <sheetView zoomScale="150" zoomScaleNormal="150" zoomScalePageLayoutView="185" workbookViewId="0">
      <selection activeCell="A2" sqref="A2:C6"/>
    </sheetView>
  </sheetViews>
  <sheetFormatPr baseColWidth="10" defaultColWidth="8.83203125" defaultRowHeight="16" x14ac:dyDescent="0.2"/>
  <cols>
    <col min="1" max="1" width="27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Dyrhovd, Margrethe Røssum</v>
      </c>
      <c r="B4" s="36">
        <f>IF('K1'!A4="", "",'K1'!H4)</f>
        <v>7.1111111111111111E-2</v>
      </c>
      <c r="C4" s="37">
        <f>IF('K1'!A4="", "",'K1'!I4)</f>
        <v>1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hidden="1" x14ac:dyDescent="0.2">
      <c r="A5" s="39" t="str">
        <f>IF('K1'!A5="", "",'K1'!A5)</f>
        <v>Hustad, Sofie Nordsveen</v>
      </c>
      <c r="B5" s="36" t="str">
        <f>IF('K1'!A5="", "",'K1'!H5)</f>
        <v>DNS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Karsrud, Kristine Alm</v>
      </c>
      <c r="B6" s="36">
        <f>IF('K1'!A6="", "",'K1'!H6)</f>
        <v>7.8773148148148148E-2</v>
      </c>
      <c r="C6" s="37">
        <f>IF('K1'!A6="", "",'K1'!I6)</f>
        <v>2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hidden="1" x14ac:dyDescent="0.2">
      <c r="A7" s="39" t="str">
        <f>IF('K1'!A7="", "",'K1'!A7)</f>
        <v>Sjøvold, Pauline Johnsen</v>
      </c>
      <c r="B7" s="36" t="str">
        <f>IF('K1'!A7="", "",'K1'!H7)</f>
        <v>DNS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hidden="1" x14ac:dyDescent="0.2">
      <c r="A8" s="39" t="str">
        <f>IF('K1'!A8="", "",'K1'!A8)</f>
        <v>Øistuen, Gina Flugstad</v>
      </c>
      <c r="B8" s="36" t="str">
        <f>IF('K1'!A8="", "",'K1'!H8)</f>
        <v>DNS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hidden="1" x14ac:dyDescent="0.2">
      <c r="A9" s="39" t="str">
        <f>IF('K1'!A9="", "",'K1'!A9)</f>
        <v>Ensrud, Julie Synnøve</v>
      </c>
      <c r="B9" s="36" t="str">
        <f>IF('K1'!A9="", "",'K1'!H9)</f>
        <v>DNS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hidden="1" x14ac:dyDescent="0.2">
      <c r="A10" s="39" t="str">
        <f>IF('K1'!A10="", "",'K1'!A10)</f>
        <v>Forren, Pauline</v>
      </c>
      <c r="B10" s="36" t="str">
        <f>IF('K1'!A10="", "",'K1'!H10)</f>
        <v>DNS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hidden="1" x14ac:dyDescent="0.2">
      <c r="A11" s="39" t="str">
        <f>IF('K1'!A11="", "",'K1'!A11)</f>
        <v>Øren, Karoline Bye</v>
      </c>
      <c r="B11" s="36" t="str">
        <f>IF('K1'!A11="", "",'K1'!H11)</f>
        <v>DNS</v>
      </c>
      <c r="C11" s="37" t="str">
        <f>IF('K1'!A11="", "",'K1'!I11)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hidden="1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hidden="1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hidden="1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hidden="1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hidden="1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hidden="1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hidden="1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hidden="1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hidden="1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hidden="1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hidden="1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hidden="1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hidden="1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hidden="1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hidden="1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hidden="1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hidden="1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hidden="1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hidden="1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hidden="1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hidden="1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hidden="1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hidden="1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hidden="1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hidden="1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hidden="1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hidden="1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hidden="1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hidden="1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hidden="1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hidden="1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hidden="1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hidden="1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hidden="1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hidden="1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hidden="1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hidden="1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hidden="1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hidden="1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hidden="1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hidden="1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hidden="1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hidden="1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hidden="1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hidden="1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hidden="1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hidden="1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hidden="1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hidden="1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hidden="1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hidden="1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hidden="1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hidden="1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hidden="1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hidden="1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hidden="1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hidden="1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hidden="1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hidden="1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hidden="1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hidden="1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hidden="1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hidden="1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hidden="1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hidden="1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hidden="1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hidden="1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hidden="1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hidden="1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hidden="1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hidden="1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hidden="1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hidden="1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hidden="1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hidden="1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hidden="1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hidden="1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hidden="1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hidden="1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hidden="1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hidden="1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hidden="1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hidden="1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hidden="1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hidden="1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hidden="1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hidden="1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hidden="1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hidden="1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hidden="1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hidden="1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hidden="1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ort="0" autoFilter="0"/>
  <autoFilter ref="A3:C103">
    <filterColumn colId="2">
      <filters>
        <filter val="1"/>
        <filter val="2"/>
      </filters>
    </filterColumn>
  </autoFilter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/>
      </c>
      <c r="B4" s="36" t="str">
        <f>IF('K2'!A4="", "",'K2'!B4)</f>
        <v/>
      </c>
      <c r="C4" s="37" t="str">
        <f>IF('K2'!A4="", "",'K2'!C4)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/>
      </c>
      <c r="B5" s="36" t="str">
        <f>IF('K2'!A5="", "",'K2'!B5)</f>
        <v/>
      </c>
      <c r="C5" s="37" t="str">
        <f>IF('K2'!A5="", "",'K2'!C5)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B3" sqref="B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/>
      </c>
      <c r="B4" s="25" t="str">
        <f>IF('K2'!A4="", "",'K2'!E4)</f>
        <v/>
      </c>
      <c r="C4" s="37" t="str">
        <f>IF('K2'!A4="", "",'K2'!F4)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/>
      </c>
      <c r="B5" s="25" t="str">
        <f>IF('K2'!A5="", "",'K2'!E5)</f>
        <v/>
      </c>
      <c r="C5" s="37" t="str">
        <f>IF('K2'!A5="", "",'K2'!F5)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/>
      </c>
      <c r="B4" s="36" t="str">
        <f>IF('K2'!A4="", "",'K2'!H4)</f>
        <v/>
      </c>
      <c r="C4" s="37" t="str">
        <f>IF('K2'!A4="", "",'K2'!I4)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/>
      </c>
      <c r="B5" s="36" t="str">
        <f>IF('K2'!A5="", "",'K2'!H5)</f>
        <v/>
      </c>
      <c r="C5" s="37" t="str">
        <f>IF('K2'!A5="", "",'K2'!I5)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cp:lastPrinted>2017-08-20T11:05:28Z</cp:lastPrinted>
  <dcterms:created xsi:type="dcterms:W3CDTF">2015-08-28T06:31:46Z</dcterms:created>
  <dcterms:modified xsi:type="dcterms:W3CDTF">2017-08-20T15:30:54Z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