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3500" yWindow="460" windowWidth="28820" windowHeight="20460" tabRatio="991" activeTab="1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<sst xmlns="http://schemas.openxmlformats.org/spreadsheetml/2006/main" count="128" uniqueCount="43">
  <si>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</si>
  <si>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</si>
  <si>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</si>
  <si>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</si>
  <si>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</si>
  <si>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</si>
  <si>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</si>
  <si>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</si>
  <si>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</si>
  <si>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</si>
  <si>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</si>
  <si>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</si>
  <si>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</si>
  <si>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</si>
  <si>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</si>
  <si>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</si>
  <si>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</si>
  <si>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</si>
  <si>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</si>
  <si>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</si>
  <si>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</si>
  <si>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</si>
  <si>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</si>
  <si>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</si>
  <si>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</si>
  <si>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</si>
  <si>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</si>
  <si>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</si>
  <si>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</si>
  <si>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Kvinner</t>
  </si>
  <si>
    <t>Tour de Synnfjell Dag 1 - Kvinner</t>
  </si>
  <si>
    <t>Tour de Synnfjell Dag 2 - Kvinner</t>
  </si>
  <si>
    <t>Tour de Synnfjell Dag 3 - Kvinner</t>
  </si>
  <si>
    <t>Tour de Synnfjell Sammenlagt - Kvinner</t>
  </si>
  <si>
    <t>Dyrhovd, Margrethe Røssum</t>
  </si>
  <si>
    <t>Hustad, Sofie Nordsveen</t>
  </si>
  <si>
    <t>Karsrud, Kristine Alm</t>
  </si>
  <si>
    <t>Sjøvold, Pauline Johnsen</t>
  </si>
  <si>
    <t>Øistuen, Gina Flugstad</t>
  </si>
  <si>
    <t>Ensrud, Julie Synnøve</t>
  </si>
  <si>
    <t>Forren, Pauline</t>
  </si>
  <si>
    <t>Øren, Karoline Bye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</si>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</sst>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B12" sqref="B12"/>
    </sheetView>
  </sheetViews>
  <sheetFormatPr baseColWidth="10" defaultColWidth="8.83203125" defaultRowHeight="16" x14ac:dyDescent="0.2"/>
  <cols>
    <col min="1" max="1" width="24.1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5.4282407407407404E-3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5.4282407407407404E-3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>
        <v>5.5787037037037038E-3</v>
      </c>
      <c r="C5" s="10">
        <f t="shared" ref="C5:C68" si="0">IF(A5="","",IFERROR(RANK(B5,$B$4:$B$300,1),"-"))</f>
        <v>4</v>
      </c>
      <c r="D5" s="11">
        <f>IF(A5="","", IFERROR(VLOOKUP(C5,Poengskala!$A$2:$B$134,2),"-"))</f>
        <v>50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5.5787037037037038E-3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36</v>
      </c>
      <c r="B6" s="25">
        <v>5.37037037037037E-3</v>
      </c>
      <c r="C6" s="10">
        <f t="shared" si="0"/>
        <v>1</v>
      </c>
      <c r="D6" s="11">
        <f>IF(A6="","", IFERROR(VLOOKUP(C6,Poengskala!$A$2:$B$134,2),"-"))</f>
        <v>100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5.37037037037037E-3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37</v>
      </c>
      <c r="B7" s="25">
        <v>6.2268518518518515E-3</v>
      </c>
      <c r="C7" s="10">
        <f t="shared" si="0"/>
        <v>5</v>
      </c>
      <c r="D7" s="11">
        <f>IF(A7="","", IFERROR(VLOOKUP(C7,Poengskala!$A$2:$B$134,2),"-"))</f>
        <v>45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6.2268518518518515E-3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>
        <v>5.4976851851851853E-3</v>
      </c>
      <c r="C8" s="10">
        <f t="shared" si="0"/>
        <v>3</v>
      </c>
      <c r="D8" s="11">
        <f>IF(A8="","", IFERROR(VLOOKUP(C8,Poengskala!$A$2:$B$134,2),"-"))</f>
        <v>60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5.4976851851851853E-3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39</v>
      </c>
      <c r="B9" s="25" t="s">
        <v>42</v>
      </c>
      <c r="C9" s="10" t="str">
        <f t="shared" si="0"/>
        <v>-</v>
      </c>
      <c r="D9" s="11" t="str">
        <f>IF(A9="","", IFERROR(VLOOKUP(C9,Poengskala!$A$2:$B$134,2),"-"))</f>
        <v>-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40</v>
      </c>
      <c r="B10" s="25" t="s">
        <v>42</v>
      </c>
      <c r="C10" s="10" t="str">
        <f t="shared" si="0"/>
        <v>-</v>
      </c>
      <c r="D10" s="11" t="str">
        <f>IF(A10="","", IFERROR(VLOOKUP(C10,Poengskala!$A$2:$B$134,2),"-"))</f>
        <v>-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41</v>
      </c>
      <c r="B11" s="25" t="s">
        <v>42</v>
      </c>
      <c r="C11" s="10" t="str">
        <f t="shared" si="0"/>
        <v>-</v>
      </c>
      <c r="D11" s="11" t="str">
        <f>IF(A11="","", IFERROR(VLOOKUP(C11,Poengskala!$A$2:$B$134,2),"-"))</f>
        <v>-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abSelected="1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832031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Dyrhovd, Margrethe Røssum</v>
      </c>
      <c r="B7" s="19">
        <f>IF('K1'!B4="", "",'K1'!B4)</f>
        <v>5.4282407407407404E-3</v>
      </c>
      <c r="C7" s="20">
        <f t="shared" si="0"/>
        <v>5.4282407407407404E-3</v>
      </c>
      <c r="D7" s="23">
        <f>IF(A7="","",IFERROR(VLOOKUP(E7,Poengskala!$A$2:$B$134,2),"-"))</f>
        <v>80</v>
      </c>
      <c r="E7" s="23">
        <f t="shared" si="1"/>
        <v>2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5.4282407407407404E-3</v>
      </c>
      <c r="O7" s="28">
        <f t="shared" si="6"/>
        <v>5.4282407407407404E-3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Øistuen, Gina Flugstad</v>
      </c>
      <c r="B8" s="19">
        <f>IF('K1'!B8="", "",'K1'!B8)</f>
        <v>5.4976851851851853E-3</v>
      </c>
      <c r="C8" s="20">
        <f t="shared" si="0"/>
        <v>5.4976851851851853E-3</v>
      </c>
      <c r="D8" s="23">
        <f>IF(A8="","",IFERROR(VLOOKUP(E8,Poengskala!$A$2:$B$134,2),"-"))</f>
        <v>60</v>
      </c>
      <c r="E8" s="23">
        <f t="shared" si="1"/>
        <v>3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5.4976851851851853E-3</v>
      </c>
      <c r="O8" s="28">
        <f t="shared" si="6"/>
        <v>5.4976851851851853E-3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Ensrud, Julie Synnøve</v>
      </c>
      <c r="B9" s="19" t="str">
        <f>IF('K1'!B9="", "",'K1'!B9)</f>
        <v>DNS</v>
      </c>
      <c r="C9" s="20" t="str">
        <f t="shared" si="0"/>
        <v>DNS</v>
      </c>
      <c r="D9" s="23" t="str">
        <f>IF(A9="","",IFERROR(VLOOKUP(E9,Poengskala!$A$2:$B$134,2),"-"))</f>
        <v>-</v>
      </c>
      <c r="E9" s="23" t="str">
        <f t="shared" si="1"/>
        <v>-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Forren, Pauline</v>
      </c>
      <c r="B10" s="19" t="str">
        <f>IF('K1'!B10="", "",'K1'!B10)</f>
        <v>DNS</v>
      </c>
      <c r="C10" s="20" t="str">
        <f t="shared" si="0"/>
        <v>DNS</v>
      </c>
      <c r="D10" s="23" t="str">
        <f>IF(A10="","",IFERROR(VLOOKUP(E10,Poengskala!$A$2:$B$134,2),"-"))</f>
        <v>-</v>
      </c>
      <c r="E10" s="23" t="str">
        <f t="shared" si="1"/>
        <v>-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>-</v>
      </c>
      <c r="O10" s="28" t="str">
        <f t="shared" si="6"/>
        <v>-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Øren, Karoline Bye</v>
      </c>
      <c r="B11" s="19" t="str">
        <f>IF('K1'!B11="", "",'K1'!B11)</f>
        <v>DNS</v>
      </c>
      <c r="C11" s="20" t="str">
        <f t="shared" si="0"/>
        <v>DNS</v>
      </c>
      <c r="D11" s="23" t="str">
        <f>IF(A11="","",IFERROR(VLOOKUP(E11,Poengskala!$A$2:$B$134,2),"-"))</f>
        <v>-</v>
      </c>
      <c r="E11" s="23" t="str">
        <f t="shared" si="1"/>
        <v>-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 t="str">
        <f>IF('K1'!K11="", "", 'K1'!K11)</f>
        <v>-</v>
      </c>
      <c r="O11" s="28" t="str">
        <f t="shared" si="6"/>
        <v>-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Hustad, Sofie Nordsveen</v>
      </c>
      <c r="B106" s="19">
        <f>IF('K1'!B5="", "",'K1'!B5)</f>
        <v>5.5787037037037038E-3</v>
      </c>
      <c r="C106" s="20">
        <f t="shared" si="9"/>
        <v>5.5787037037037038E-3</v>
      </c>
      <c r="D106" s="23">
        <f>IF(A106="","",IFERROR(VLOOKUP(E106,Poengskala!$A$2:$B$134,2),"-"))</f>
        <v>50</v>
      </c>
      <c r="E106" s="23">
        <f t="shared" si="10"/>
        <v>4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5.5787037037037038E-3</v>
      </c>
      <c r="O106" s="28">
        <f t="shared" si="15"/>
        <v>5.5787037037037038E-3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Sjøvold, Pauline Johnsen</v>
      </c>
      <c r="B205" s="19">
        <f>IF('K1'!B7="", "",'K1'!B7)</f>
        <v>6.2268518518518515E-3</v>
      </c>
      <c r="C205" s="20">
        <f t="shared" si="27"/>
        <v>6.2268518518518515E-3</v>
      </c>
      <c r="D205" s="23">
        <f>IF(A205="","",IFERROR(VLOOKUP(E205,Poengskala!$A$2:$B$134,2),"-"))</f>
        <v>45</v>
      </c>
      <c r="E205" s="23">
        <f t="shared" si="28"/>
        <v>5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6.2268518518518515E-3</v>
      </c>
      <c r="O205" s="28">
        <f t="shared" si="33"/>
        <v>6.2268518518518515E-3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Karsrud, Kristine Alm</v>
      </c>
      <c r="B206" s="19">
        <f>IF('K1'!B6="", "",'K1'!B6)</f>
        <v>5.37037037037037E-3</v>
      </c>
      <c r="C206" s="20">
        <f t="shared" si="27"/>
        <v>5.37037037037037E-3</v>
      </c>
      <c r="D206" s="23">
        <f>IF(A206="","",IFERROR(VLOOKUP(E206,Poengskala!$A$2:$B$134,2),"-"))</f>
        <v>100</v>
      </c>
      <c r="E206" s="23">
        <f t="shared" si="28"/>
        <v>1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5.37037037037037E-3</v>
      </c>
      <c r="O206" s="28">
        <f t="shared" si="33"/>
        <v>5.37037037037037E-3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3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Dyrhovd, Margrethe Røssum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Øistuen, Gina Flugstad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Ensrud, Julie Synnøve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Forren, Pauline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Øren, Karoline Bye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>Hustad, Sofie Nordsveen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Sjøvold, Pauline Johnsen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Karsrud, Kristine Alm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7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Dyrhovd, Margrethe Røssum</v>
      </c>
      <c r="B4" s="36">
        <f>IF('K1'!A4="", "",'K1'!B4)</f>
        <v>5.4282407407407404E-3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Hustad, Sofie Nordsveen</v>
      </c>
      <c r="B5" s="36">
        <f>IF('K1'!A5="", "",'K1'!B5)</f>
        <v>5.5787037037037038E-3</v>
      </c>
      <c r="C5" s="37">
        <f>IF('K1'!A5="", "",'K1'!C5)</f>
        <v>4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Karsrud, Kristine Alm</v>
      </c>
      <c r="B6" s="36">
        <f>IF('K1'!A6="", "",'K1'!B6)</f>
        <v>5.37037037037037E-3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Sjøvold, Pauline Johnsen</v>
      </c>
      <c r="B7" s="36">
        <f>IF('K1'!A7="", "",'K1'!B7)</f>
        <v>6.2268518518518515E-3</v>
      </c>
      <c r="C7" s="37">
        <f>IF('K1'!A7="", "",'K1'!C7)</f>
        <v>5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Øistuen, Gina Flugstad</v>
      </c>
      <c r="B8" s="36">
        <f>IF('K1'!A8="", "",'K1'!B8)</f>
        <v>5.4976851851851853E-3</v>
      </c>
      <c r="C8" s="37">
        <f>IF('K1'!A8="", "",'K1'!C8)</f>
        <v>3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Ensrud, Julie Synnøve</v>
      </c>
      <c r="B9" s="36" t="str">
        <f>IF('K1'!A9="", "",'K1'!B9)</f>
        <v>DNS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Forren, Pauline</v>
      </c>
      <c r="B10" s="36" t="str">
        <f>IF('K1'!A10="", "",'K1'!B10)</f>
        <v>DNS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Øren, Karoline Bye</v>
      </c>
      <c r="B11" s="36" t="str">
        <f>IF('K1'!A11="", "",'K1'!B11)</f>
        <v>DNS</v>
      </c>
      <c r="C11" s="37" t="str">
        <f>IF('K1'!A11="", "",'K1'!C11)</f>
        <v>-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Dyrhovd, Margrethe Røssum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Hustad, Sofie Nordsveen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Karsrud, Kristine Alm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Sjøvold, Pauline Johnsen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Øistuen, Gina Flugstad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Ensrud, Julie Synnøve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Forren, Pauline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Øren, Karoline Bye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7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Dyrhovd, Margrethe Røssum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Hustad, Sofie Nordsveen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Karsrud, Kristine Alm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Sjøvold, Pauline Johnsen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Øistuen, Gina Flugstad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Ensrud, Julie Synnøve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Forren, Pauline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Øren, Karoline Bye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2017-08-18T21:22:48Z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