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0" yWindow="460" windowWidth="33140" windowHeight="20460" tabRatio="991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C4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C104" i="4"/>
  <c r="A105" i="4"/>
  <c r="C105" i="4"/>
  <c r="A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C205" i="4"/>
  <c r="A206" i="4"/>
  <c r="C206" i="4"/>
  <c r="A207" i="4"/>
  <c r="C207" i="4"/>
  <c r="A208" i="4"/>
  <c r="C208" i="4"/>
  <c r="A209" i="4"/>
  <c r="C209" i="4"/>
  <c r="A210" i="4"/>
  <c r="C210" i="4"/>
  <c r="A211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E211" i="4"/>
  <c r="D211" i="4"/>
  <c r="I211" i="4"/>
  <c r="H211" i="4"/>
  <c r="M211" i="4"/>
  <c r="L211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Q207" i="4"/>
  <c r="C206" i="27"/>
  <c r="Q208" i="4"/>
  <c r="C207" i="27"/>
  <c r="Q209" i="4"/>
  <c r="C208" i="27"/>
  <c r="Q210" i="4"/>
  <c r="C209" i="27"/>
  <c r="Q211" i="4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5" i="27"/>
  <c r="B5" i="27"/>
  <c r="A5" i="27"/>
  <c r="I5" i="7"/>
  <c r="C5" i="26"/>
  <c r="I6" i="7"/>
  <c r="C6" i="26"/>
  <c r="I7" i="7"/>
  <c r="C7" i="26"/>
  <c r="I8" i="7"/>
  <c r="C8" i="26"/>
  <c r="I9" i="7"/>
  <c r="C9" i="26"/>
  <c r="I10" i="7"/>
  <c r="C10" i="26"/>
  <c r="I11" i="7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F8" i="7"/>
  <c r="C8" i="25"/>
  <c r="F9" i="7"/>
  <c r="C9" i="25"/>
  <c r="F10" i="7"/>
  <c r="C10" i="25"/>
  <c r="F11" i="7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7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B207" i="4"/>
  <c r="B106" i="4"/>
  <c r="B206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F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7" i="4"/>
  <c r="D107" i="4"/>
  <c r="I107" i="4"/>
  <c r="H107" i="4"/>
  <c r="M107" i="4"/>
  <c r="L107" i="4"/>
  <c r="E6" i="4"/>
  <c r="D6" i="4"/>
  <c r="I6" i="4"/>
  <c r="H6" i="4"/>
  <c r="M6" i="4"/>
  <c r="L6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K11" i="7"/>
  <c r="N211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D11" i="7"/>
  <c r="G11" i="7"/>
  <c r="J11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<sst xmlns="http://schemas.openxmlformats.org/spreadsheetml/2006/main" count="131" uniqueCount="51">
  <si>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</si>
  <si>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</si>
  <si>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</si>
  <si>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</si>
  <si>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</si>
  <si>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</si>
  <si>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</si>
  <si>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</si>
  <si>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</si>
  <si>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</si>
  <si>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</si>
  <si>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</si>
  <si>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</si>
  <si>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</si>
  <si>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</si>
  <si>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</si>
  <si>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</si>
  <si>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</si>
  <si>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</si>
  <si>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</si>
  <si>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</si>
  <si>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</si>
  <si>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</si>
  <si>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</si>
  <si>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K1 G11-12</t>
  </si>
  <si>
    <t>K2 G13-14</t>
  </si>
  <si>
    <t>K3 G15-16</t>
  </si>
  <si>
    <t>Tour de Synnfjell Dag 1 - Gutter 11-12</t>
  </si>
  <si>
    <t>Tour de Synnfjell Dag 2 - Gutter 11-12</t>
  </si>
  <si>
    <t>Tour de Synnfjell Dag 3 - Gutter 11-12</t>
  </si>
  <si>
    <t>Tour de Synnfjell Dag 1 - Gutter 13-14</t>
  </si>
  <si>
    <t>Tour de Synnfjell Dag 2 - Gutter 13-14</t>
  </si>
  <si>
    <t>Tour de Synnfjell Dag 3 - Gutter 13-14</t>
  </si>
  <si>
    <t>Tour de Synnfjell Dag 1 - Gutter 15-16</t>
  </si>
  <si>
    <t>Tour de Synnfjell Dag 2 - Gutter 15-16</t>
  </si>
  <si>
    <t>Tour de Synnfjell Dag 3 - Gutter 15-16</t>
  </si>
  <si>
    <t>Tour de Synnfjell Sammenlagt - Gutter 11-16</t>
  </si>
  <si>
    <t>Jonatan Heimdal Korshavn</t>
  </si>
  <si>
    <t>Marius Granvold</t>
  </si>
  <si>
    <t>Magnus Moslett Evensen</t>
  </si>
  <si>
    <t>Martin Jørstad Ringli</t>
  </si>
  <si>
    <t>Eskil Engdal</t>
  </si>
  <si>
    <t>Tobias Gigstad Bergene</t>
  </si>
  <si>
    <t>Brage Sømoen</t>
  </si>
  <si>
    <t>Jakob Lundby</t>
  </si>
  <si>
    <t>Anders Alme Eng</t>
  </si>
  <si>
    <t>Vegard Thon</t>
  </si>
  <si>
    <t>Christian Thon Christensen</t>
  </si>
  <si>
    <t>Per Ingvar Tollehaug</t>
  </si>
  <si>
    <t>Hermann Byfuglien Ulsrud</t>
  </si>
  <si>
    <t>Erland Andersen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</si>
</sst>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tabSelected="1" zoomScale="150" zoomScaleNormal="150" zoomScalePageLayoutView="185" workbookViewId="0">
      <selection activeCell="A8" sqref="A8"/>
    </sheetView>
  </sheetViews>
  <sheetFormatPr baseColWidth="10" defaultColWidth="8.83203125" defaultRowHeight="16" x14ac:dyDescent="0.2"/>
  <cols>
    <col min="1" max="1" width="26.332031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39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37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40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38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33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Brage Sømoen</v>
      </c>
      <c r="B4" s="36">
        <f>IF('K3'!A4="", "",'K3'!B4)</f>
        <v>0</v>
      </c>
      <c r="C4" s="37" t="str">
        <f>IF('K3'!A4="", "",'K3'!C4)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Jakob Lundby</v>
      </c>
      <c r="B5" s="36">
        <f>IF('K3'!A5="", "",'K3'!B5)</f>
        <v>0</v>
      </c>
      <c r="C5" s="37" t="str">
        <f>IF('K3'!A5="", "",'K3'!C5)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Anders Alme Eng</v>
      </c>
      <c r="B6" s="36">
        <f>IF('K3'!A6="", "",'K3'!B6)</f>
        <v>0</v>
      </c>
      <c r="C6" s="37" t="str">
        <f>IF('K3'!A6="", "",'K3'!C6)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Vegard Thon</v>
      </c>
      <c r="B7" s="36">
        <f>IF('K3'!A7="", "",'K3'!B7)</f>
        <v>0</v>
      </c>
      <c r="C7" s="37" t="str">
        <f>IF('K3'!A7="", "",'K3'!C7)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Christian Thon Christensen</v>
      </c>
      <c r="B8" s="36">
        <f>IF('K3'!A8="", "",'K3'!B8)</f>
        <v>0</v>
      </c>
      <c r="C8" s="37" t="str">
        <f>IF('K3'!A8="", "",'K3'!C8)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Per Ingvar Tollehaug</v>
      </c>
      <c r="B9" s="36">
        <f>IF('K3'!A9="", "",'K3'!B9)</f>
        <v>0</v>
      </c>
      <c r="C9" s="37" t="str">
        <f>IF('K3'!A9="", "",'K3'!C9)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Hermann Byfuglien Ulsrud</v>
      </c>
      <c r="B10" s="36">
        <f>IF('K3'!A10="", "",'K3'!B10)</f>
        <v>0</v>
      </c>
      <c r="C10" s="37" t="str">
        <f>IF('K3'!A10="", "",'K3'!C10)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>Erland Andersen</v>
      </c>
      <c r="B11" s="36">
        <f>IF('K3'!A11="", "",'K3'!B11)</f>
        <v>0</v>
      </c>
      <c r="C11" s="37" t="str">
        <f>IF('K3'!A11="", "",'K3'!C11)</f>
        <v>-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34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Brage Sømoen</v>
      </c>
      <c r="B4" s="25">
        <f>IF('K3'!A4="", "",'K3'!E4)</f>
        <v>0</v>
      </c>
      <c r="C4" s="37" t="str">
        <f>IF('K3'!A4="", "",'K3'!F4)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Jakob Lundby</v>
      </c>
      <c r="B5" s="25">
        <f>IF('K3'!A5="", "",'K3'!E5)</f>
        <v>0</v>
      </c>
      <c r="C5" s="37" t="str">
        <f>IF('K3'!A5="", "",'K3'!F5)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Anders Alme Eng</v>
      </c>
      <c r="B6" s="25">
        <f>IF('K3'!A6="", "",'K3'!E6)</f>
        <v>0</v>
      </c>
      <c r="C6" s="37" t="str">
        <f>IF('K3'!A6="", "",'K3'!F6)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Vegard Thon</v>
      </c>
      <c r="B7" s="25">
        <f>IF('K3'!A7="", "",'K3'!E7)</f>
        <v>0</v>
      </c>
      <c r="C7" s="37" t="str">
        <f>IF('K3'!A7="", "",'K3'!F7)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Christian Thon Christensen</v>
      </c>
      <c r="B8" s="25">
        <f>IF('K3'!A8="", "",'K3'!E8)</f>
        <v>0</v>
      </c>
      <c r="C8" s="37" t="str">
        <f>IF('K3'!A8="", "",'K3'!F8)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Per Ingvar Tollehaug</v>
      </c>
      <c r="B9" s="25">
        <f>IF('K3'!A9="", "",'K3'!E9)</f>
        <v>0</v>
      </c>
      <c r="C9" s="37" t="str">
        <f>IF('K3'!A9="", "",'K3'!F9)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Hermann Byfuglien Ulsrud</v>
      </c>
      <c r="B10" s="25">
        <f>IF('K3'!A10="", "",'K3'!E10)</f>
        <v>0</v>
      </c>
      <c r="C10" s="37" t="str">
        <f>IF('K3'!A10="", "",'K3'!F10)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>Erland Andersen</v>
      </c>
      <c r="B11" s="25">
        <f>IF('K3'!A11="", "",'K3'!E11)</f>
        <v>0</v>
      </c>
      <c r="C11" s="37" t="str">
        <f>IF('K3'!A11="", "",'K3'!F11)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35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>Brage Sømoen</v>
      </c>
      <c r="B4" s="36">
        <f>IF('K3'!A4="", "",'K3'!H4)</f>
        <v>0</v>
      </c>
      <c r="C4" s="37" t="str">
        <f>IF('K3'!A4="", "",'K3'!I4)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>Jakob Lundby</v>
      </c>
      <c r="B5" s="36">
        <f>IF('K3'!A5="", "",'K3'!H5)</f>
        <v>0</v>
      </c>
      <c r="C5" s="37" t="str">
        <f>IF('K3'!A5="", "",'K3'!I5)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>Anders Alme Eng</v>
      </c>
      <c r="B6" s="36">
        <f>IF('K3'!A6="", "",'K3'!H6)</f>
        <v>0</v>
      </c>
      <c r="C6" s="37" t="str">
        <f>IF('K3'!A6="", "",'K3'!I6)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>Vegard Thon</v>
      </c>
      <c r="B7" s="36">
        <f>IF('K3'!A7="", "",'K3'!H7)</f>
        <v>0</v>
      </c>
      <c r="C7" s="37" t="str">
        <f>IF('K3'!A7="", "",'K3'!I7)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>Christian Thon Christensen</v>
      </c>
      <c r="B8" s="36">
        <f>IF('K3'!A8="", "",'K3'!H8)</f>
        <v>0</v>
      </c>
      <c r="C8" s="37" t="str">
        <f>IF('K3'!A8="", "",'K3'!I8)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>Per Ingvar Tollehaug</v>
      </c>
      <c r="B9" s="36">
        <f>IF('K3'!A9="", "",'K3'!H9)</f>
        <v>0</v>
      </c>
      <c r="C9" s="37" t="str">
        <f>IF('K3'!A9="", "",'K3'!I9)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>Hermann Byfuglien Ulsrud</v>
      </c>
      <c r="B10" s="36">
        <f>IF('K3'!A10="", "",'K3'!H10)</f>
        <v>0</v>
      </c>
      <c r="C10" s="37" t="str">
        <f>IF('K3'!A10="", "",'K3'!I10)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>Erland Andersen</v>
      </c>
      <c r="B11" s="36">
        <f>IF('K3'!A11="", "",'K3'!H11)</f>
        <v>0</v>
      </c>
      <c r="C11" s="37" t="str">
        <f>IF('K3'!A11="", "",'K3'!I11)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832031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Vegard Thon</v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>-</v>
      </c>
      <c r="E4" s="23" t="str">
        <f t="shared" ref="E4:E67" si="1">IF(A4="","",IFERROR(RANK(C4,C:C,1),"-"))</f>
        <v>-</v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>-</v>
      </c>
      <c r="I4" s="23" t="str">
        <f t="shared" ref="I4:I67" si="3">IF(A4="","",IFERROR(RANK(G4,G:G,1),"-"))</f>
        <v>-</v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>-</v>
      </c>
      <c r="M4" s="23" t="str">
        <f t="shared" ref="M4:M67" si="5">IF(A4="","",IFERROR(RANK(K4,K:K,1),"-"))</f>
        <v>-</v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>-</v>
      </c>
      <c r="Q4" s="23" t="str">
        <f t="shared" ref="Q4:Q67" si="7">IF(A4="","", IFERROR(RANK(P4,P:P,0),"-"))</f>
        <v>-</v>
      </c>
    </row>
    <row r="5" spans="1:17" x14ac:dyDescent="0.2">
      <c r="A5" s="15" t="str">
        <f>IF('K3'!A6="", "",'K3'!A6)</f>
        <v>Anders Alme Eng</v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>-</v>
      </c>
      <c r="E5" s="23" t="str">
        <f t="shared" si="1"/>
        <v>-</v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>-</v>
      </c>
      <c r="I5" s="23" t="str">
        <f t="shared" si="3"/>
        <v>-</v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>-</v>
      </c>
      <c r="M5" s="23" t="str">
        <f t="shared" si="5"/>
        <v>-</v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>-</v>
      </c>
      <c r="Q5" s="23" t="str">
        <f t="shared" si="7"/>
        <v>-</v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Magnus Moslett Evensen</v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>-</v>
      </c>
      <c r="E7" s="23" t="str">
        <f t="shared" si="1"/>
        <v>-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/>
      </c>
      <c r="O7" s="28" t="str">
        <f t="shared" si="6"/>
        <v/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Brage Sømoen</v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>-</v>
      </c>
      <c r="E104" s="23" t="str">
        <f t="shared" si="10"/>
        <v>-</v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>-</v>
      </c>
      <c r="I104" s="23" t="str">
        <f t="shared" si="12"/>
        <v>-</v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>-</v>
      </c>
      <c r="M104" s="23" t="str">
        <f t="shared" si="14"/>
        <v>-</v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>-</v>
      </c>
      <c r="Q104" s="23" t="str">
        <f t="shared" si="16"/>
        <v>-</v>
      </c>
    </row>
    <row r="105" spans="1:17" x14ac:dyDescent="0.2">
      <c r="A105" s="15" t="str">
        <f>IF('K2'!A4="", "",'K2'!A4)</f>
        <v>Eskil Engdal</v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>-</v>
      </c>
      <c r="E105" s="23" t="str">
        <f t="shared" si="10"/>
        <v>-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Jonatan Heimdal Korshavn</v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>-</v>
      </c>
      <c r="E106" s="23" t="str">
        <f t="shared" si="10"/>
        <v>-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Tobias Gigstad Bergene</v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>-</v>
      </c>
      <c r="E204" s="23" t="str">
        <f t="shared" si="28"/>
        <v>-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Marius Granvold</v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Martin Jørstad Ringli</v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>-</v>
      </c>
      <c r="E206" s="23" t="str">
        <f t="shared" si="28"/>
        <v>-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>Jakob Lundby</v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>-</v>
      </c>
      <c r="E207" s="23" t="str">
        <f t="shared" si="28"/>
        <v>-</v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>-</v>
      </c>
      <c r="I207" s="23" t="str">
        <f t="shared" si="30"/>
        <v>-</v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>-</v>
      </c>
      <c r="M207" s="23" t="str">
        <f t="shared" si="32"/>
        <v>-</v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>-</v>
      </c>
      <c r="Q207" s="23" t="str">
        <f t="shared" si="34"/>
        <v>-</v>
      </c>
    </row>
    <row r="208" spans="1:17" x14ac:dyDescent="0.2">
      <c r="A208" s="15" t="str">
        <f>IF('K3'!A8="", "",'K3'!A8)</f>
        <v>Christian Thon Christensen</v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>-</v>
      </c>
      <c r="E208" s="23" t="str">
        <f t="shared" ref="E208:E268" si="37">IF(A208="","",IFERROR(RANK(C208,C:C,1),"-"))</f>
        <v>-</v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>-</v>
      </c>
      <c r="I208" s="23" t="str">
        <f t="shared" ref="I208:I260" si="39">IF(A208="","",IFERROR(RANK(G208,G:G,1),"-"))</f>
        <v>-</v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>-</v>
      </c>
      <c r="M208" s="23" t="str">
        <f t="shared" ref="M208:M260" si="41">IF(A208="","",IFERROR(RANK(K208,K:K,1),"-"))</f>
        <v>-</v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>-</v>
      </c>
      <c r="Q208" s="23" t="str">
        <f t="shared" ref="Q208:Q260" si="43">IF(A208="","", IFERROR(RANK(P208,P:P,0),"-"))</f>
        <v>-</v>
      </c>
    </row>
    <row r="209" spans="1:17" x14ac:dyDescent="0.2">
      <c r="A209" s="15" t="str">
        <f>IF('K3'!A9="", "",'K3'!A9)</f>
        <v>Per Ingvar Tollehaug</v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>-</v>
      </c>
      <c r="E209" s="23" t="str">
        <f t="shared" si="37"/>
        <v>-</v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>-</v>
      </c>
      <c r="I209" s="23" t="str">
        <f t="shared" si="39"/>
        <v>-</v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>-</v>
      </c>
      <c r="M209" s="23" t="str">
        <f t="shared" si="41"/>
        <v>-</v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>-</v>
      </c>
      <c r="Q209" s="23" t="str">
        <f t="shared" si="43"/>
        <v>-</v>
      </c>
    </row>
    <row r="210" spans="1:17" x14ac:dyDescent="0.2">
      <c r="A210" s="15" t="str">
        <f>IF('K3'!A10="", "",'K3'!A10)</f>
        <v>Hermann Byfuglien Ulsrud</v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>-</v>
      </c>
      <c r="E210" s="23" t="str">
        <f t="shared" si="37"/>
        <v>-</v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>-</v>
      </c>
      <c r="I210" s="23" t="str">
        <f t="shared" si="39"/>
        <v>-</v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>-</v>
      </c>
      <c r="M210" s="23" t="str">
        <f t="shared" si="41"/>
        <v>-</v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>-</v>
      </c>
      <c r="Q210" s="23" t="str">
        <f t="shared" si="43"/>
        <v>-</v>
      </c>
    </row>
    <row r="211" spans="1:17" x14ac:dyDescent="0.2">
      <c r="A211" s="15" t="str">
        <f>IF('K3'!A11="", "",'K3'!A11)</f>
        <v>Erland Andersen</v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>-</v>
      </c>
      <c r="E211" s="23" t="str">
        <f t="shared" si="37"/>
        <v>-</v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>-</v>
      </c>
      <c r="I211" s="23" t="str">
        <f t="shared" si="39"/>
        <v>-</v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>-</v>
      </c>
      <c r="M211" s="23" t="str">
        <f t="shared" si="41"/>
        <v>-</v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>-</v>
      </c>
      <c r="Q211" s="23" t="str">
        <f t="shared" si="43"/>
        <v>-</v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.332031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>Anders Alme Eng</v>
      </c>
      <c r="B4" s="41" t="str">
        <f>IF(D1D2D3!A5="", "",D1D2D3!P5)</f>
        <v>-</v>
      </c>
      <c r="C4" s="37" t="str">
        <f>IF(D1D2D3!A5="", "",D1D2D3!Q5)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>Vegard Thon</v>
      </c>
      <c r="B5" s="41" t="str">
        <f>IF(D1D2D3!A4="", "",D1D2D3!P4)</f>
        <v>-</v>
      </c>
      <c r="C5" s="37" t="str">
        <f>IF(D1D2D3!A4="", "",D1D2D3!Q4)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Magnus Moslett Evensen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>Brage Sømoen</v>
      </c>
      <c r="B104" s="41" t="str">
        <f>IF(D1D2D3!A104="", "",D1D2D3!P104)</f>
        <v>-</v>
      </c>
      <c r="C104" s="37" t="str">
        <f>IF(D1D2D3!A104="", "",D1D2D3!Q104)</f>
        <v>-</v>
      </c>
    </row>
    <row r="105" spans="1:13" x14ac:dyDescent="0.2">
      <c r="A105" s="39" t="str">
        <f>IF(D1D2D3!A105="", "",D1D2D3!A105)</f>
        <v>Eskil Engdal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Jonatan Heimdal Korshavn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Marius Granvold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Martin Jørstad Ringli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>Jakob Lundby</v>
      </c>
      <c r="B206" s="41" t="str">
        <f>IF(D1D2D3!A207="", "",D1D2D3!P207)</f>
        <v>-</v>
      </c>
      <c r="C206" s="37" t="str">
        <f>IF(D1D2D3!A207="", "",D1D2D3!Q207)</f>
        <v>-</v>
      </c>
    </row>
    <row r="207" spans="1:3" x14ac:dyDescent="0.2">
      <c r="A207" s="39" t="str">
        <f>IF(D1D2D3!A208="", "",D1D2D3!A208)</f>
        <v>Christian Thon Christensen</v>
      </c>
      <c r="B207" s="41" t="str">
        <f>IF(D1D2D3!A208="", "",D1D2D3!P208)</f>
        <v>-</v>
      </c>
      <c r="C207" s="37" t="str">
        <f>IF(D1D2D3!A208="", "",D1D2D3!Q208)</f>
        <v>-</v>
      </c>
    </row>
    <row r="208" spans="1:3" x14ac:dyDescent="0.2">
      <c r="A208" s="39" t="str">
        <f>IF(D1D2D3!A209="", "",D1D2D3!A209)</f>
        <v>Per Ingvar Tollehaug</v>
      </c>
      <c r="B208" s="41" t="str">
        <f>IF(D1D2D3!A209="", "",D1D2D3!P209)</f>
        <v>-</v>
      </c>
      <c r="C208" s="37" t="str">
        <f>IF(D1D2D3!A209="", "",D1D2D3!Q209)</f>
        <v>-</v>
      </c>
    </row>
    <row r="209" spans="1:3" x14ac:dyDescent="0.2">
      <c r="A209" s="39" t="str">
        <f>IF(D1D2D3!A210="", "",D1D2D3!A210)</f>
        <v>Hermann Byfuglien Ulsrud</v>
      </c>
      <c r="B209" s="41" t="str">
        <f>IF(D1D2D3!A210="", "",D1D2D3!P210)</f>
        <v>-</v>
      </c>
      <c r="C209" s="37" t="str">
        <f>IF(D1D2D3!A210="", "",D1D2D3!Q210)</f>
        <v>-</v>
      </c>
    </row>
    <row r="210" spans="1:3" x14ac:dyDescent="0.2">
      <c r="A210" s="39" t="str">
        <f>IF(D1D2D3!A211="", "",D1D2D3!A211)</f>
        <v>Erland Andersen</v>
      </c>
      <c r="B210" s="41" t="str">
        <f>IF(D1D2D3!A211="", "",D1D2D3!P211)</f>
        <v>-</v>
      </c>
      <c r="C210" s="37" t="str">
        <f>IF(D1D2D3!A211="", "",D1D2D3!Q211)</f>
        <v>-</v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Tobias Gigstad Bergene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6" sqref="A6"/>
    </sheetView>
  </sheetViews>
  <sheetFormatPr baseColWidth="10" defaultColWidth="8.83203125" defaultRowHeight="16" x14ac:dyDescent="0.2"/>
  <cols>
    <col min="1" max="1" width="23.66406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41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42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11" sqref="A11"/>
    </sheetView>
  </sheetViews>
  <sheetFormatPr baseColWidth="10" defaultColWidth="8.83203125" defaultRowHeight="16" x14ac:dyDescent="0.2"/>
  <cols>
    <col min="1" max="1" width="25.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43</v>
      </c>
      <c r="B4" s="25"/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/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44</v>
      </c>
      <c r="B5" s="25"/>
      <c r="C5" s="10" t="str">
        <f t="shared" ref="C5:C68" si="0">IF(A5="","",IFERROR(RANK(B5,$B$4:$B$300,1),"-"))</f>
        <v>-</v>
      </c>
      <c r="D5" s="11" t="str">
        <f>IF(A5="","", IFERROR(VLOOKUP(C5,Poengskala!$A$2:$B$134,2),"-"))</f>
        <v>-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45</v>
      </c>
      <c r="B6" s="25"/>
      <c r="C6" s="10" t="str">
        <f t="shared" si="0"/>
        <v>-</v>
      </c>
      <c r="D6" s="11" t="str">
        <f>IF(A6="","", IFERROR(VLOOKUP(C6,Poengskala!$A$2:$B$134,2),"-"))</f>
        <v>-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/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46</v>
      </c>
      <c r="B7" s="25"/>
      <c r="C7" s="10" t="str">
        <f t="shared" si="0"/>
        <v>-</v>
      </c>
      <c r="D7" s="11" t="str">
        <f>IF(A7="","", IFERROR(VLOOKUP(C7,Poengskala!$A$2:$B$134,2),"-"))</f>
        <v>-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/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47</v>
      </c>
      <c r="B8" s="25"/>
      <c r="C8" s="10" t="str">
        <f t="shared" si="0"/>
        <v>-</v>
      </c>
      <c r="D8" s="11" t="str">
        <f>IF(A8="","", IFERROR(VLOOKUP(C8,Poengskala!$A$2:$B$134,2),"-"))</f>
        <v>-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/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48</v>
      </c>
      <c r="B9" s="25"/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/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49</v>
      </c>
      <c r="B10" s="25"/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/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50</v>
      </c>
      <c r="B11" s="25"/>
      <c r="C11" s="10" t="str">
        <f t="shared" si="0"/>
        <v>-</v>
      </c>
      <c r="D11" s="11" t="str">
        <f>IF(A11="","", IFERROR(VLOOKUP(C11,Poengskala!$A$2:$B$134,2),"-"))</f>
        <v>-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/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Magnus Moslett Evensen</v>
      </c>
      <c r="B4" s="36">
        <f>IF('K1'!A4="", "",'K1'!B4)</f>
        <v>0</v>
      </c>
      <c r="C4" s="37" t="str">
        <f>IF('K1'!A4="", "",'K1'!C4)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Jonatan Heimdal Korshavn</v>
      </c>
      <c r="B5" s="36">
        <f>IF('K1'!A5="", "",'K1'!B5)</f>
        <v>0</v>
      </c>
      <c r="C5" s="37" t="str">
        <f>IF('K1'!A5="", "",'K1'!C5)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Martin Jørstad Ringli</v>
      </c>
      <c r="B6" s="36">
        <f>IF('K1'!A6="", "",'K1'!B6)</f>
        <v>0</v>
      </c>
      <c r="C6" s="37" t="str">
        <f>IF('K1'!A6="", "",'K1'!C6)</f>
        <v>-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Marius Granvold</v>
      </c>
      <c r="B7" s="36">
        <f>IF('K1'!A7="", "",'K1'!B7)</f>
        <v>0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Magnus Moslett Evensen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Jonatan Heimdal Korshavn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Martin Jørstad Ringli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Marius Granvold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Magnus Moslett Evensen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Jonatan Heimdal Korshavn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Martin Jørstad Ringli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Marius Granvold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Eskil Engdal</v>
      </c>
      <c r="B4" s="36">
        <f>IF('K2'!A4="", "",'K2'!B4)</f>
        <v>0</v>
      </c>
      <c r="C4" s="37" t="str">
        <f>IF('K2'!A4="", "",'K2'!C4)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Tobias Gigstad Bergene</v>
      </c>
      <c r="B5" s="36">
        <f>IF('K2'!A5="", "",'K2'!B5)</f>
        <v>0</v>
      </c>
      <c r="C5" s="37" t="str">
        <f>IF('K2'!A5="", "",'K2'!C5)</f>
        <v>-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Eskil Engdal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Tobias Gigstad Bergene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832031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Eskil Engdal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Tobias Gigstad Bergene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2017-08-18T15:34:47Z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