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2560" yWindow="880" windowWidth="29380" windowHeight="19860" tabRatio="991" activeTab="1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A6" i="4"/>
  <c r="B6" i="4"/>
  <c r="C6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F6" i="4"/>
  <c r="G6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F205" i="4"/>
  <c r="G205" i="4"/>
  <c r="F206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E11" i="4"/>
  <c r="D11" i="4"/>
  <c r="I11" i="4"/>
  <c r="H11" i="4"/>
  <c r="M11" i="4"/>
  <c r="L11" i="4"/>
  <c r="P11" i="4"/>
  <c r="E12" i="4"/>
  <c r="D12" i="4"/>
  <c r="I12" i="4"/>
  <c r="H12" i="4"/>
  <c r="M12" i="4"/>
  <c r="L12" i="4"/>
  <c r="P12" i="4"/>
  <c r="E13" i="4"/>
  <c r="D13" i="4"/>
  <c r="I13" i="4"/>
  <c r="H13" i="4"/>
  <c r="M13" i="4"/>
  <c r="L13" i="4"/>
  <c r="P13" i="4"/>
  <c r="E14" i="4"/>
  <c r="D14" i="4"/>
  <c r="I14" i="4"/>
  <c r="H14" i="4"/>
  <c r="M14" i="4"/>
  <c r="L14" i="4"/>
  <c r="P14" i="4"/>
  <c r="E15" i="4"/>
  <c r="D15" i="4"/>
  <c r="I15" i="4"/>
  <c r="H15" i="4"/>
  <c r="M15" i="4"/>
  <c r="L15" i="4"/>
  <c r="P15" i="4"/>
  <c r="E16" i="4"/>
  <c r="D16" i="4"/>
  <c r="I16" i="4"/>
  <c r="H16" i="4"/>
  <c r="M16" i="4"/>
  <c r="L16" i="4"/>
  <c r="P16" i="4"/>
  <c r="E17" i="4"/>
  <c r="D17" i="4"/>
  <c r="I17" i="4"/>
  <c r="H17" i="4"/>
  <c r="M17" i="4"/>
  <c r="L17" i="4"/>
  <c r="P17" i="4"/>
  <c r="E18" i="4"/>
  <c r="D18" i="4"/>
  <c r="I18" i="4"/>
  <c r="H18" i="4"/>
  <c r="M18" i="4"/>
  <c r="L18" i="4"/>
  <c r="P18" i="4"/>
  <c r="E19" i="4"/>
  <c r="D19" i="4"/>
  <c r="I19" i="4"/>
  <c r="H19" i="4"/>
  <c r="M19" i="4"/>
  <c r="L19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E107" i="4"/>
  <c r="D107" i="4"/>
  <c r="I107" i="4"/>
  <c r="H107" i="4"/>
  <c r="M107" i="4"/>
  <c r="L107" i="4"/>
  <c r="P107" i="4"/>
  <c r="E108" i="4"/>
  <c r="D108" i="4"/>
  <c r="I108" i="4"/>
  <c r="H108" i="4"/>
  <c r="M108" i="4"/>
  <c r="L108" i="4"/>
  <c r="P108" i="4"/>
  <c r="E109" i="4"/>
  <c r="D109" i="4"/>
  <c r="I109" i="4"/>
  <c r="H109" i="4"/>
  <c r="M109" i="4"/>
  <c r="L109" i="4"/>
  <c r="P109" i="4"/>
  <c r="E110" i="4"/>
  <c r="D110" i="4"/>
  <c r="I110" i="4"/>
  <c r="H110" i="4"/>
  <c r="M110" i="4"/>
  <c r="L110" i="4"/>
  <c r="P110" i="4"/>
  <c r="E111" i="4"/>
  <c r="D111" i="4"/>
  <c r="I111" i="4"/>
  <c r="H111" i="4"/>
  <c r="M111" i="4"/>
  <c r="L111" i="4"/>
  <c r="P111" i="4"/>
  <c r="E112" i="4"/>
  <c r="D112" i="4"/>
  <c r="I112" i="4"/>
  <c r="H112" i="4"/>
  <c r="M112" i="4"/>
  <c r="L112" i="4"/>
  <c r="P112" i="4"/>
  <c r="E113" i="4"/>
  <c r="D113" i="4"/>
  <c r="I113" i="4"/>
  <c r="H113" i="4"/>
  <c r="M113" i="4"/>
  <c r="L113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Q6" i="4"/>
  <c r="C7" i="27"/>
  <c r="Q7" i="4"/>
  <c r="C6" i="27"/>
  <c r="Q8" i="4"/>
  <c r="C8" i="27"/>
  <c r="Q9" i="4"/>
  <c r="C9" i="27"/>
  <c r="Q10" i="4"/>
  <c r="C10" i="27"/>
  <c r="Q11" i="4"/>
  <c r="C11" i="27"/>
  <c r="Q12" i="4"/>
  <c r="C12" i="27"/>
  <c r="Q13" i="4"/>
  <c r="C13" i="27"/>
  <c r="Q14" i="4"/>
  <c r="C14" i="27"/>
  <c r="Q15" i="4"/>
  <c r="C15" i="27"/>
  <c r="Q16" i="4"/>
  <c r="C16" i="27"/>
  <c r="Q17" i="4"/>
  <c r="C17" i="27"/>
  <c r="Q18" i="4"/>
  <c r="C18" i="27"/>
  <c r="Q19" i="4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Q105" i="4"/>
  <c r="C105" i="27"/>
  <c r="Q106" i="4"/>
  <c r="C106" i="27"/>
  <c r="Q107" i="4"/>
  <c r="C107" i="27"/>
  <c r="Q108" i="4"/>
  <c r="C108" i="27"/>
  <c r="Q109" i="4"/>
  <c r="C109" i="27"/>
  <c r="Q110" i="4"/>
  <c r="C110" i="27"/>
  <c r="Q111" i="4"/>
  <c r="C111" i="27"/>
  <c r="Q112" i="4"/>
  <c r="C112" i="27"/>
  <c r="Q113" i="4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F11" i="1"/>
  <c r="C11" i="19"/>
  <c r="F12" i="1"/>
  <c r="C12" i="19"/>
  <c r="F13" i="1"/>
  <c r="C13" i="19"/>
  <c r="F14" i="1"/>
  <c r="C14" i="19"/>
  <c r="F15" i="1"/>
  <c r="C15" i="19"/>
  <c r="F16" i="1"/>
  <c r="C16" i="19"/>
  <c r="F17" i="1"/>
  <c r="C17" i="19"/>
  <c r="F18" i="1"/>
  <c r="C18" i="19"/>
  <c r="F19" i="1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I8" i="6"/>
  <c r="C8" i="23"/>
  <c r="I9" i="6"/>
  <c r="C9" i="23"/>
  <c r="I10" i="6"/>
  <c r="C10" i="23"/>
  <c r="I11" i="6"/>
  <c r="C11" i="23"/>
  <c r="I12" i="6"/>
  <c r="C12" i="23"/>
  <c r="I13" i="6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6"/>
  <c r="C8" i="21"/>
  <c r="C9" i="6"/>
  <c r="C9" i="21"/>
  <c r="C10" i="6"/>
  <c r="C10" i="21"/>
  <c r="C11" i="6"/>
  <c r="C11" i="21"/>
  <c r="C12" i="6"/>
  <c r="C12" i="21"/>
  <c r="C13" i="6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I10" i="1"/>
  <c r="C10" i="20"/>
  <c r="I11" i="1"/>
  <c r="C11" i="20"/>
  <c r="I12" i="1"/>
  <c r="C12" i="20"/>
  <c r="I13" i="1"/>
  <c r="C13" i="20"/>
  <c r="I14" i="1"/>
  <c r="C14" i="20"/>
  <c r="I15" i="1"/>
  <c r="C15" i="20"/>
  <c r="I16" i="1"/>
  <c r="C16" i="20"/>
  <c r="I17" i="1"/>
  <c r="C17" i="20"/>
  <c r="I18" i="1"/>
  <c r="C18" i="20"/>
  <c r="I19" i="1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K8" i="6"/>
  <c r="N108" i="4"/>
  <c r="O108" i="4"/>
  <c r="K9" i="6"/>
  <c r="N109" i="4"/>
  <c r="O109" i="4"/>
  <c r="K10" i="6"/>
  <c r="N110" i="4"/>
  <c r="O110" i="4"/>
  <c r="K11" i="6"/>
  <c r="N111" i="4"/>
  <c r="O111" i="4"/>
  <c r="K12" i="6"/>
  <c r="N112" i="4"/>
  <c r="O112" i="4"/>
  <c r="K13" i="6"/>
  <c r="N113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K11" i="1"/>
  <c r="N11" i="4"/>
  <c r="O11" i="4"/>
  <c r="K12" i="1"/>
  <c r="N12" i="4"/>
  <c r="O12" i="4"/>
  <c r="K13" i="1"/>
  <c r="N13" i="4"/>
  <c r="O13" i="4"/>
  <c r="K14" i="1"/>
  <c r="N14" i="4"/>
  <c r="O14" i="4"/>
  <c r="K15" i="1"/>
  <c r="N15" i="4"/>
  <c r="O15" i="4"/>
  <c r="K16" i="1"/>
  <c r="N16" i="4"/>
  <c r="O16" i="4"/>
  <c r="K17" i="1"/>
  <c r="N17" i="4"/>
  <c r="O17" i="4"/>
  <c r="K18" i="1"/>
  <c r="N18" i="4"/>
  <c r="O18" i="4"/>
  <c r="K19" i="1"/>
  <c r="N19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F13" i="6"/>
  <c r="C13" i="22"/>
  <c r="B13" i="22"/>
  <c r="A13" i="22"/>
  <c r="F12" i="6"/>
  <c r="C12" i="22"/>
  <c r="B12" i="22"/>
  <c r="A12" i="22"/>
  <c r="F11" i="6"/>
  <c r="C11" i="22"/>
  <c r="B11" i="22"/>
  <c r="A11" i="22"/>
  <c r="F10" i="6"/>
  <c r="C10" i="22"/>
  <c r="B10" i="22"/>
  <c r="A10" i="22"/>
  <c r="F9" i="6"/>
  <c r="C9" i="22"/>
  <c r="B9" i="22"/>
  <c r="A9" i="22"/>
  <c r="F8" i="6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"/>
  <c r="C11" i="15"/>
  <c r="C12" i="1"/>
  <c r="C12" i="15"/>
  <c r="C13" i="1"/>
  <c r="C13" i="15"/>
  <c r="C14" i="1"/>
  <c r="C14" i="15"/>
  <c r="C15" i="1"/>
  <c r="C15" i="15"/>
  <c r="C16" i="1"/>
  <c r="C16" i="15"/>
  <c r="C17" i="1"/>
  <c r="C17" i="15"/>
  <c r="C18" i="1"/>
  <c r="C18" i="15"/>
  <c r="C19" i="1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D8" i="6"/>
  <c r="G8" i="6"/>
  <c r="J8" i="6"/>
  <c r="M8" i="6"/>
  <c r="D9" i="6"/>
  <c r="G9" i="6"/>
  <c r="J9" i="6"/>
  <c r="M9" i="6"/>
  <c r="D10" i="6"/>
  <c r="G10" i="6"/>
  <c r="J10" i="6"/>
  <c r="M10" i="6"/>
  <c r="D11" i="6"/>
  <c r="G11" i="6"/>
  <c r="J11" i="6"/>
  <c r="M11" i="6"/>
  <c r="D12" i="6"/>
  <c r="G12" i="6"/>
  <c r="J12" i="6"/>
  <c r="M12" i="6"/>
  <c r="D13" i="6"/>
  <c r="G13" i="6"/>
  <c r="J13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L12" i="6"/>
  <c r="L11" i="6"/>
  <c r="L10" i="6"/>
  <c r="L9" i="6"/>
  <c r="L8" i="6"/>
  <c r="L7" i="6"/>
  <c r="L6" i="6"/>
  <c r="L5" i="6"/>
  <c r="L4" i="6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D12" i="1"/>
  <c r="G12" i="1"/>
  <c r="J12" i="1"/>
  <c r="M12" i="1"/>
  <c r="D13" i="1"/>
  <c r="G13" i="1"/>
  <c r="J13" i="1"/>
  <c r="M13" i="1"/>
  <c r="D14" i="1"/>
  <c r="G14" i="1"/>
  <c r="J14" i="1"/>
  <c r="M14" i="1"/>
  <c r="D15" i="1"/>
  <c r="G15" i="1"/>
  <c r="J15" i="1"/>
  <c r="M15" i="1"/>
  <c r="D16" i="1"/>
  <c r="G16" i="1"/>
  <c r="J16" i="1"/>
  <c r="M16" i="1"/>
  <c r="D17" i="1"/>
  <c r="G17" i="1"/>
  <c r="J17" i="1"/>
  <c r="M17" i="1"/>
  <c r="D18" i="1"/>
  <c r="G18" i="1"/>
  <c r="J18" i="1"/>
  <c r="M18" i="1"/>
  <c r="D19" i="1"/>
  <c r="G19" i="1"/>
  <c r="J19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<sst xmlns="http://schemas.openxmlformats.org/spreadsheetml/2006/main" count="156" uniqueCount="64">
  <si>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</si>
  <si>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</si>
  <si>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</si>
  <si>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</si>
  <si>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</si>
  <si>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</si>
  <si>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</si>
  <si>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</si>
  <si>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</si>
  <si>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</si>
  <si>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</si>
  <si>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</si>
  <si>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</si>
  <si>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</si>
  <si>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</si>
  <si>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</si>
  <si>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</si>
  <si>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</si>
  <si>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</si>
  <si>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</si>
  <si>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</si>
  <si>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</si>
  <si>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</si>
  <si>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</si>
  <si>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K1 G17-18</t>
  </si>
  <si>
    <t>K2 G19-20</t>
  </si>
  <si>
    <t>K3</t>
  </si>
  <si>
    <t>Tour de Synnfjell Dag 1 - Gutter 17-18</t>
  </si>
  <si>
    <t>Tour de Synnfjell Dag 2 - Gutter 17-18</t>
  </si>
  <si>
    <t>Tour de Synnfjell Dag 3 - Gutter 17-18</t>
  </si>
  <si>
    <t>Tour de Synnfjell Dag 1 - Gutter 19-20</t>
  </si>
  <si>
    <t>Tour de Synnfjell Dag 2 - Gutter 19-20</t>
  </si>
  <si>
    <t>Tour de Synnfjell Dag 3 - Gutter 19-20</t>
  </si>
  <si>
    <t>Tour de Synnfjell Dag 1</t>
  </si>
  <si>
    <t>Tour de Synnfjell Dag 2</t>
  </si>
  <si>
    <t>Tour de Synnfjell Dag 3</t>
  </si>
  <si>
    <t>Tour de Synnfjell Sammenlagt - Gutter 17-20</t>
  </si>
  <si>
    <t>Dragerengen, Ivar</t>
  </si>
  <si>
    <t>Eriksen, Christian Opsahl</t>
  </si>
  <si>
    <t>Granvold, Simen</t>
  </si>
  <si>
    <t>Grobakken, Rune Hermundstad</t>
  </si>
  <si>
    <t>Haugnes, Mathias Bjerregård</t>
  </si>
  <si>
    <t>Kvale, Nils Henrik</t>
  </si>
  <si>
    <t>Lindmoen, Petter</t>
  </si>
  <si>
    <t>Ramstad, Morten</t>
  </si>
  <si>
    <t>Riste, Markus Moen</t>
  </si>
  <si>
    <t>Seegard, Eirik</t>
  </si>
  <si>
    <t>Steinsrud, Bendik Lae</t>
  </si>
  <si>
    <t>Sørumshagen, Arngrim</t>
  </si>
  <si>
    <t>Bossum, Andreas</t>
  </si>
  <si>
    <t>Brenna, Vidar</t>
  </si>
  <si>
    <t>Flugstad, Fredrik Fuglerud</t>
  </si>
  <si>
    <t>Moseby, Håvard</t>
  </si>
  <si>
    <t>Seegaard, Kristoffer</t>
  </si>
  <si>
    <t>Stangjordet, Thomas</t>
  </si>
  <si>
    <t>Vesterås, Marius Viken</t>
  </si>
  <si>
    <t>Evensen, Ansgar</t>
  </si>
  <si>
    <t>Karsrud, Kristoffer Alm</t>
  </si>
  <si>
    <t>Nyhagen, Håkon</t>
  </si>
  <si>
    <t>Stensvold, Trym</t>
  </si>
  <si>
    <t>DNS</t>
  </si>
  <si>
    <t>Jacobsen, Kristian</t>
  </si>
  <si>
    <t>DNF</t>
  </si>
  <si>
    <t>Bratbak, Emil Robert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</si>
</sst>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E20" sqref="E20"/>
    </sheetView>
  </sheetViews>
  <sheetFormatPr baseColWidth="10" defaultColWidth="8.83203125" defaultRowHeight="16" x14ac:dyDescent="0.2"/>
  <cols>
    <col min="1" max="1" width="27.832031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>
        <v>8.6689814814814806E-3</v>
      </c>
      <c r="C4" s="10">
        <f>IF(A4="","",IFERROR(RANK(B4,$B$4:$B$300,1),"-"))</f>
        <v>7</v>
      </c>
      <c r="D4" s="11">
        <f>IF(A4="","", IFERROR(VLOOKUP(C4,Poengskala!$A$2:$B$134,2),"-"))</f>
        <v>36</v>
      </c>
      <c r="E4" s="25">
        <v>3.6516203703703703E-2</v>
      </c>
      <c r="F4" s="10">
        <f>IF(A4="", "", IFERROR(RANK(E4,$E$4:$E$300,1),"-"))</f>
        <v>11</v>
      </c>
      <c r="G4" s="11">
        <f>IF(A4="","",IFERROR(VLOOKUP(F4,Poengskala!$A$2:$B$134,2),"-"))</f>
        <v>24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4.5185185185185182E-2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38</v>
      </c>
      <c r="B5" s="25">
        <v>8.1249999999999985E-3</v>
      </c>
      <c r="C5" s="10">
        <f t="shared" ref="C5:C68" si="0">IF(A5="","",IFERROR(RANK(B5,$B$4:$B$300,1),"-"))</f>
        <v>2</v>
      </c>
      <c r="D5" s="11">
        <f>IF(A5="","", IFERROR(VLOOKUP(C5,Poengskala!$A$2:$B$134,2),"-"))</f>
        <v>80</v>
      </c>
      <c r="E5" s="25">
        <v>3.078703703703704E-2</v>
      </c>
      <c r="F5" s="10">
        <f t="shared" ref="F5:F68" si="1">IF(A5="", "", IFERROR(RANK(E5,$E$4:$E$300,1),"-"))</f>
        <v>4</v>
      </c>
      <c r="G5" s="11">
        <f>IF(A5="","",IFERROR(VLOOKUP(F5,Poengskala!$A$2:$B$134,2),"-"))</f>
        <v>50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3.8912037037037037E-2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39</v>
      </c>
      <c r="B6" s="25">
        <v>8.4722222222222213E-3</v>
      </c>
      <c r="C6" s="10">
        <f t="shared" si="0"/>
        <v>3</v>
      </c>
      <c r="D6" s="11">
        <f>IF(A6="","", IFERROR(VLOOKUP(C6,Poengskala!$A$2:$B$134,2),"-"))</f>
        <v>60</v>
      </c>
      <c r="E6" s="25" t="s">
        <v>62</v>
      </c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>-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40</v>
      </c>
      <c r="B7" s="25">
        <v>8.6342592592592599E-3</v>
      </c>
      <c r="C7" s="10">
        <f t="shared" si="0"/>
        <v>6</v>
      </c>
      <c r="D7" s="11">
        <f>IF(A7="","", IFERROR(VLOOKUP(C7,Poengskala!$A$2:$B$134,2),"-"))</f>
        <v>40</v>
      </c>
      <c r="E7" s="25" t="s">
        <v>60</v>
      </c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>-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41</v>
      </c>
      <c r="B8" s="25">
        <v>8.5532407407407415E-3</v>
      </c>
      <c r="C8" s="10">
        <f t="shared" si="0"/>
        <v>5</v>
      </c>
      <c r="D8" s="11">
        <f>IF(A8="","", IFERROR(VLOOKUP(C8,Poengskala!$A$2:$B$134,2),"-"))</f>
        <v>45</v>
      </c>
      <c r="E8" s="25">
        <v>3.1296296296296301E-2</v>
      </c>
      <c r="F8" s="10">
        <f t="shared" si="1"/>
        <v>6</v>
      </c>
      <c r="G8" s="11">
        <f>IF(A8="","",IFERROR(VLOOKUP(F8,Poengskala!$A$2:$B$134,2),"-"))</f>
        <v>40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>
        <f t="shared" si="3"/>
        <v>3.9849537037037044E-2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42</v>
      </c>
      <c r="B9" s="25">
        <v>1.0439814814814813E-2</v>
      </c>
      <c r="C9" s="10">
        <f t="shared" si="0"/>
        <v>12</v>
      </c>
      <c r="D9" s="11">
        <f>IF(A9="","", IFERROR(VLOOKUP(C9,Poengskala!$A$2:$B$134,2),"-"))</f>
        <v>22</v>
      </c>
      <c r="E9" s="25">
        <v>3.3611111111111112E-2</v>
      </c>
      <c r="F9" s="10">
        <f t="shared" si="1"/>
        <v>9</v>
      </c>
      <c r="G9" s="11">
        <f>IF(A9="","",IFERROR(VLOOKUP(F9,Poengskala!$A$2:$B$134,2),"-"))</f>
        <v>29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>
        <f t="shared" si="3"/>
        <v>4.4050925925925924E-2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43</v>
      </c>
      <c r="B10" s="25">
        <v>1.0266203703703703E-2</v>
      </c>
      <c r="C10" s="10">
        <f t="shared" si="0"/>
        <v>11</v>
      </c>
      <c r="D10" s="11">
        <f>IF(A10="","", IFERROR(VLOOKUP(C10,Poengskala!$A$2:$B$134,2),"-"))</f>
        <v>24</v>
      </c>
      <c r="E10" s="25">
        <v>3.8460648148148147E-2</v>
      </c>
      <c r="F10" s="10">
        <f t="shared" si="1"/>
        <v>12</v>
      </c>
      <c r="G10" s="11">
        <f>IF(A10="","",IFERROR(VLOOKUP(F10,Poengskala!$A$2:$B$134,2),"-"))</f>
        <v>22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>
        <f t="shared" si="3"/>
        <v>4.8726851851851848E-2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44</v>
      </c>
      <c r="B11" s="25">
        <v>8.8773148148148153E-3</v>
      </c>
      <c r="C11" s="10">
        <f t="shared" si="0"/>
        <v>9</v>
      </c>
      <c r="D11" s="11">
        <f>IF(A11="","", IFERROR(VLOOKUP(C11,Poengskala!$A$2:$B$134,2),"-"))</f>
        <v>29</v>
      </c>
      <c r="E11" s="25">
        <v>3.3437500000000002E-2</v>
      </c>
      <c r="F11" s="10">
        <f t="shared" si="1"/>
        <v>8</v>
      </c>
      <c r="G11" s="11">
        <f>IF(A11="","",IFERROR(VLOOKUP(F11,Poengskala!$A$2:$B$134,2),"-"))</f>
        <v>32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>
        <f t="shared" si="3"/>
        <v>4.2314814814814819E-2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45</v>
      </c>
      <c r="B12" s="25">
        <v>9.0393518518518522E-3</v>
      </c>
      <c r="C12" s="10">
        <f t="shared" si="0"/>
        <v>10</v>
      </c>
      <c r="D12" s="11">
        <f>IF(A12="","", IFERROR(VLOOKUP(C12,Poengskala!$A$2:$B$134,2),"-"))</f>
        <v>26</v>
      </c>
      <c r="E12" s="25">
        <v>2.9699074074074072E-2</v>
      </c>
      <c r="F12" s="10">
        <f t="shared" si="1"/>
        <v>3</v>
      </c>
      <c r="G12" s="11">
        <f>IF(A12="","",IFERROR(VLOOKUP(F12,Poengskala!$A$2:$B$134,2),"-"))</f>
        <v>60</v>
      </c>
      <c r="H12" s="25"/>
      <c r="I12" s="10" t="str">
        <f t="shared" si="2"/>
        <v>-</v>
      </c>
      <c r="J12" s="12" t="str">
        <f>IF(A12="","",IFERROR(VLOOKUP(I12,Poengskala!$A$2:$B$134,2),"-"))</f>
        <v>-</v>
      </c>
      <c r="K12" s="26">
        <f t="shared" si="3"/>
        <v>3.8738425925925926E-2</v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 t="s">
        <v>46</v>
      </c>
      <c r="B13" s="25">
        <v>8.5416666666666679E-3</v>
      </c>
      <c r="C13" s="10">
        <f t="shared" si="0"/>
        <v>4</v>
      </c>
      <c r="D13" s="11">
        <f>IF(A13="","", IFERROR(VLOOKUP(C13,Poengskala!$A$2:$B$134,2),"-"))</f>
        <v>50</v>
      </c>
      <c r="E13" s="25" t="s">
        <v>60</v>
      </c>
      <c r="F13" s="10" t="str">
        <f t="shared" si="1"/>
        <v>-</v>
      </c>
      <c r="G13" s="11" t="str">
        <f>IF(A13="","",IFERROR(VLOOKUP(F13,Poengskala!$A$2:$B$134,2),"-"))</f>
        <v>-</v>
      </c>
      <c r="H13" s="25"/>
      <c r="I13" s="10" t="str">
        <f t="shared" si="2"/>
        <v>-</v>
      </c>
      <c r="J13" s="12" t="str">
        <f>IF(A13="","",IFERROR(VLOOKUP(I13,Poengskala!$A$2:$B$134,2),"-"))</f>
        <v>-</v>
      </c>
      <c r="K13" s="26" t="str">
        <f t="shared" si="3"/>
        <v>-</v>
      </c>
      <c r="L13" s="10" t="str">
        <f t="shared" si="4"/>
        <v>-</v>
      </c>
      <c r="M13" s="12" t="str">
        <f t="shared" si="5"/>
        <v>-</v>
      </c>
    </row>
    <row r="14" spans="1:13" x14ac:dyDescent="0.2">
      <c r="A14" s="13" t="s">
        <v>47</v>
      </c>
      <c r="B14" s="25">
        <v>8.7037037037037031E-3</v>
      </c>
      <c r="C14" s="10">
        <f t="shared" si="0"/>
        <v>8</v>
      </c>
      <c r="D14" s="11">
        <f>IF(A14="","", IFERROR(VLOOKUP(C14,Poengskala!$A$2:$B$134,2),"-"))</f>
        <v>32</v>
      </c>
      <c r="E14" s="25">
        <v>3.4999999999999996E-2</v>
      </c>
      <c r="F14" s="10">
        <f t="shared" si="1"/>
        <v>10</v>
      </c>
      <c r="G14" s="11">
        <f>IF(A14="","",IFERROR(VLOOKUP(F14,Poengskala!$A$2:$B$134,2),"-"))</f>
        <v>26</v>
      </c>
      <c r="H14" s="25"/>
      <c r="I14" s="10" t="str">
        <f t="shared" si="2"/>
        <v>-</v>
      </c>
      <c r="J14" s="12" t="str">
        <f>IF(A14="","",IFERROR(VLOOKUP(I14,Poengskala!$A$2:$B$134,2),"-"))</f>
        <v>-</v>
      </c>
      <c r="K14" s="26">
        <f t="shared" si="3"/>
        <v>4.3703703703703703E-2</v>
      </c>
      <c r="L14" s="10" t="str">
        <f t="shared" si="4"/>
        <v>-</v>
      </c>
      <c r="M14" s="12" t="str">
        <f t="shared" si="5"/>
        <v>-</v>
      </c>
    </row>
    <row r="15" spans="1:13" x14ac:dyDescent="0.2">
      <c r="A15" s="13" t="s">
        <v>48</v>
      </c>
      <c r="B15" s="25">
        <v>8.0671296296296307E-3</v>
      </c>
      <c r="C15" s="10">
        <f t="shared" si="0"/>
        <v>1</v>
      </c>
      <c r="D15" s="11">
        <f>IF(A15="","", IFERROR(VLOOKUP(C15,Poengskala!$A$2:$B$134,2),"-"))</f>
        <v>100</v>
      </c>
      <c r="E15" s="25">
        <v>3.0972222222222224E-2</v>
      </c>
      <c r="F15" s="10">
        <f t="shared" si="1"/>
        <v>5</v>
      </c>
      <c r="G15" s="11">
        <f>IF(A15="","",IFERROR(VLOOKUP(F15,Poengskala!$A$2:$B$134,2),"-"))</f>
        <v>45</v>
      </c>
      <c r="H15" s="25"/>
      <c r="I15" s="10" t="str">
        <f t="shared" si="2"/>
        <v>-</v>
      </c>
      <c r="J15" s="12" t="str">
        <f>IF(A15="","",IFERROR(VLOOKUP(I15,Poengskala!$A$2:$B$134,2),"-"))</f>
        <v>-</v>
      </c>
      <c r="K15" s="26">
        <f t="shared" si="3"/>
        <v>3.9039351851851853E-2</v>
      </c>
      <c r="L15" s="10" t="str">
        <f t="shared" si="4"/>
        <v>-</v>
      </c>
      <c r="M15" s="12" t="str">
        <f t="shared" si="5"/>
        <v>-</v>
      </c>
    </row>
    <row r="16" spans="1:13" x14ac:dyDescent="0.2">
      <c r="A16" s="13" t="s">
        <v>56</v>
      </c>
      <c r="B16" s="25" t="s">
        <v>60</v>
      </c>
      <c r="C16" s="10" t="str">
        <f t="shared" si="0"/>
        <v>-</v>
      </c>
      <c r="D16" s="11" t="str">
        <f>IF(A16="","", IFERROR(VLOOKUP(C16,Poengskala!$A$2:$B$134,2),"-"))</f>
        <v>-</v>
      </c>
      <c r="E16" s="25">
        <v>2.8900462962962961E-2</v>
      </c>
      <c r="F16" s="10">
        <f t="shared" si="1"/>
        <v>1</v>
      </c>
      <c r="G16" s="11">
        <f>IF(A16="","",IFERROR(VLOOKUP(F16,Poengskala!$A$2:$B$134,2),"-"))</f>
        <v>100</v>
      </c>
      <c r="H16" s="25"/>
      <c r="I16" s="10" t="str">
        <f t="shared" si="2"/>
        <v>-</v>
      </c>
      <c r="J16" s="12" t="str">
        <f>IF(A16="","",IFERROR(VLOOKUP(I16,Poengskala!$A$2:$B$134,2),"-"))</f>
        <v>-</v>
      </c>
      <c r="K16" s="26" t="str">
        <f t="shared" si="3"/>
        <v>-</v>
      </c>
      <c r="L16" s="10" t="str">
        <f t="shared" si="4"/>
        <v>-</v>
      </c>
      <c r="M16" s="12" t="str">
        <f t="shared" si="5"/>
        <v>-</v>
      </c>
    </row>
    <row r="17" spans="1:13" x14ac:dyDescent="0.2">
      <c r="A17" s="13" t="s">
        <v>57</v>
      </c>
      <c r="B17" s="25" t="s">
        <v>60</v>
      </c>
      <c r="C17" s="10" t="str">
        <f t="shared" si="0"/>
        <v>-</v>
      </c>
      <c r="D17" s="11" t="str">
        <f>IF(A17="","", IFERROR(VLOOKUP(C17,Poengskala!$A$2:$B$134,2),"-"))</f>
        <v>-</v>
      </c>
      <c r="E17" s="25">
        <v>2.9131944444444446E-2</v>
      </c>
      <c r="F17" s="10">
        <f t="shared" si="1"/>
        <v>2</v>
      </c>
      <c r="G17" s="11">
        <f>IF(A17="","",IFERROR(VLOOKUP(F17,Poengskala!$A$2:$B$134,2),"-"))</f>
        <v>80</v>
      </c>
      <c r="H17" s="25"/>
      <c r="I17" s="10" t="str">
        <f t="shared" si="2"/>
        <v>-</v>
      </c>
      <c r="J17" s="12" t="str">
        <f>IF(A17="","",IFERROR(VLOOKUP(I17,Poengskala!$A$2:$B$134,2),"-"))</f>
        <v>-</v>
      </c>
      <c r="K17" s="26" t="str">
        <f t="shared" si="3"/>
        <v>-</v>
      </c>
      <c r="L17" s="10" t="str">
        <f t="shared" si="4"/>
        <v>-</v>
      </c>
      <c r="M17" s="12" t="str">
        <f t="shared" si="5"/>
        <v>-</v>
      </c>
    </row>
    <row r="18" spans="1:13" x14ac:dyDescent="0.2">
      <c r="A18" s="13" t="s">
        <v>58</v>
      </c>
      <c r="B18" s="25" t="s">
        <v>60</v>
      </c>
      <c r="C18" s="10" t="str">
        <f t="shared" si="0"/>
        <v>-</v>
      </c>
      <c r="D18" s="11" t="str">
        <f>IF(A18="","", IFERROR(VLOOKUP(C18,Poengskala!$A$2:$B$134,2),"-"))</f>
        <v>-</v>
      </c>
      <c r="E18" s="25">
        <v>3.2384259259259258E-2</v>
      </c>
      <c r="F18" s="10">
        <f t="shared" si="1"/>
        <v>7</v>
      </c>
      <c r="G18" s="11">
        <f>IF(A18="","",IFERROR(VLOOKUP(F18,Poengskala!$A$2:$B$134,2),"-"))</f>
        <v>36</v>
      </c>
      <c r="H18" s="25"/>
      <c r="I18" s="10" t="str">
        <f t="shared" si="2"/>
        <v>-</v>
      </c>
      <c r="J18" s="12" t="str">
        <f>IF(A18="","",IFERROR(VLOOKUP(I18,Poengskala!$A$2:$B$134,2),"-"))</f>
        <v>-</v>
      </c>
      <c r="K18" s="26" t="str">
        <f t="shared" si="3"/>
        <v>-</v>
      </c>
      <c r="L18" s="10" t="str">
        <f t="shared" si="4"/>
        <v>-</v>
      </c>
      <c r="M18" s="12" t="str">
        <f t="shared" si="5"/>
        <v>-</v>
      </c>
    </row>
    <row r="19" spans="1:13" x14ac:dyDescent="0.2">
      <c r="A19" s="13" t="s">
        <v>59</v>
      </c>
      <c r="B19" s="25" t="s">
        <v>60</v>
      </c>
      <c r="C19" s="10" t="str">
        <f t="shared" si="0"/>
        <v>-</v>
      </c>
      <c r="D19" s="11" t="str">
        <f>IF(A19="","", IFERROR(VLOOKUP(C19,Poengskala!$A$2:$B$134,2),"-"))</f>
        <v>-</v>
      </c>
      <c r="E19" s="25" t="s">
        <v>60</v>
      </c>
      <c r="F19" s="10" t="str">
        <f t="shared" si="1"/>
        <v>-</v>
      </c>
      <c r="G19" s="11" t="str">
        <f>IF(A19="","",IFERROR(VLOOKUP(F19,Poengskala!$A$2:$B$134,2),"-"))</f>
        <v>-</v>
      </c>
      <c r="H19" s="25"/>
      <c r="I19" s="10" t="str">
        <f t="shared" si="2"/>
        <v>-</v>
      </c>
      <c r="J19" s="12" t="str">
        <f>IF(A19="","",IFERROR(VLOOKUP(I19,Poengskala!$A$2:$B$134,2),"-"))</f>
        <v>-</v>
      </c>
      <c r="K19" s="26" t="str">
        <f t="shared" si="3"/>
        <v>-</v>
      </c>
      <c r="L19" s="10" t="str">
        <f t="shared" si="4"/>
        <v>-</v>
      </c>
      <c r="M19" s="12" t="str">
        <f t="shared" si="5"/>
        <v>-</v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33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34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35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topLeftCell="A89"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6.16406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>Moseby, Håvard</v>
      </c>
      <c r="B6" s="19">
        <f>IF('K2'!B7="", "",'K2'!B7)</f>
        <v>7.4884259259259262E-3</v>
      </c>
      <c r="C6" s="20">
        <f t="shared" si="0"/>
        <v>7.4884259259259262E-3</v>
      </c>
      <c r="D6" s="23">
        <f>IF(A6="","",IFERROR(VLOOKUP(E6,Poengskala!$A$2:$B$134,2),"-"))</f>
        <v>100</v>
      </c>
      <c r="E6" s="23">
        <f t="shared" si="1"/>
        <v>1</v>
      </c>
      <c r="F6" s="19">
        <f>IF('K2'!E7="", "", 'K2'!E7)</f>
        <v>2.7291666666666662E-2</v>
      </c>
      <c r="G6" s="21">
        <f t="shared" si="2"/>
        <v>2.7291666666666662E-2</v>
      </c>
      <c r="H6" s="23">
        <f>IF(A6="","",IFERROR(VLOOKUP(I6,Poengskala!$A$2:$B$134,2),"-"))</f>
        <v>100</v>
      </c>
      <c r="I6" s="23">
        <f t="shared" si="3"/>
        <v>1</v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>-</v>
      </c>
      <c r="M6" s="23" t="str">
        <f t="shared" si="5"/>
        <v>-</v>
      </c>
      <c r="N6" s="27">
        <f>IF('K2'!K7="", "", 'K2'!K7)</f>
        <v>3.4780092592592585E-2</v>
      </c>
      <c r="O6" s="28">
        <f t="shared" si="6"/>
        <v>3.4780092592592585E-2</v>
      </c>
      <c r="P6" s="23" t="str">
        <f t="shared" si="8"/>
        <v>-</v>
      </c>
      <c r="Q6" s="23" t="str">
        <f t="shared" si="7"/>
        <v>-</v>
      </c>
    </row>
    <row r="7" spans="1:17" x14ac:dyDescent="0.2">
      <c r="A7" s="15" t="str">
        <f>IF('K1'!A4="", "",'K1'!A4)</f>
        <v>Dragerengen, Ivar</v>
      </c>
      <c r="B7" s="19">
        <f>IF('K1'!B4="", "",'K1'!B4)</f>
        <v>8.6689814814814806E-3</v>
      </c>
      <c r="C7" s="20">
        <f t="shared" si="0"/>
        <v>8.6689814814814806E-3</v>
      </c>
      <c r="D7" s="23">
        <f>IF(A7="","",IFERROR(VLOOKUP(E7,Poengskala!$A$2:$B$134,2),"-"))</f>
        <v>18</v>
      </c>
      <c r="E7" s="23">
        <f t="shared" si="1"/>
        <v>14</v>
      </c>
      <c r="F7" s="19">
        <f>IF('K1'!E4="", "", 'K1'!E4)</f>
        <v>3.6516203703703703E-2</v>
      </c>
      <c r="G7" s="21">
        <f t="shared" si="2"/>
        <v>3.6516203703703703E-2</v>
      </c>
      <c r="H7" s="23">
        <f>IF(A7="","",IFERROR(VLOOKUP(I7,Poengskala!$A$2:$B$134,2),"-"))</f>
        <v>13</v>
      </c>
      <c r="I7" s="23">
        <f t="shared" si="3"/>
        <v>18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>
        <f>IF('K1'!K4="", "", 'K1'!K4)</f>
        <v>4.5185185185185182E-2</v>
      </c>
      <c r="O7" s="28">
        <f t="shared" si="6"/>
        <v>4.5185185185185182E-2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Haugnes, Mathias Bjerregård</v>
      </c>
      <c r="B8" s="19">
        <f>IF('K1'!B8="", "",'K1'!B8)</f>
        <v>8.5532407407407415E-3</v>
      </c>
      <c r="C8" s="20">
        <f t="shared" si="0"/>
        <v>8.5532407407407415E-3</v>
      </c>
      <c r="D8" s="23">
        <f>IF(A8="","",IFERROR(VLOOKUP(E8,Poengskala!$A$2:$B$134,2),"-"))</f>
        <v>22</v>
      </c>
      <c r="E8" s="23">
        <f t="shared" si="1"/>
        <v>12</v>
      </c>
      <c r="F8" s="19">
        <f>IF('K1'!E8="", "", 'K1'!E8)</f>
        <v>3.1296296296296301E-2</v>
      </c>
      <c r="G8" s="21">
        <f t="shared" si="2"/>
        <v>3.1296296296296301E-2</v>
      </c>
      <c r="H8" s="23">
        <f>IF(A8="","",IFERROR(VLOOKUP(I8,Poengskala!$A$2:$B$134,2),"-"))</f>
        <v>24</v>
      </c>
      <c r="I8" s="23">
        <f t="shared" si="3"/>
        <v>11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>
        <f>IF('K1'!K8="", "", 'K1'!K8)</f>
        <v>3.9849537037037044E-2</v>
      </c>
      <c r="O8" s="28">
        <f t="shared" si="6"/>
        <v>3.9849537037037044E-2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Kvale, Nils Henrik</v>
      </c>
      <c r="B9" s="19">
        <f>IF('K1'!B9="", "",'K1'!B9)</f>
        <v>1.0439814814814813E-2</v>
      </c>
      <c r="C9" s="20">
        <f t="shared" si="0"/>
        <v>1.0439814814814813E-2</v>
      </c>
      <c r="D9" s="23">
        <f>IF(A9="","",IFERROR(VLOOKUP(E9,Poengskala!$A$2:$B$134,2),"-"))</f>
        <v>11</v>
      </c>
      <c r="E9" s="23">
        <f t="shared" si="1"/>
        <v>20</v>
      </c>
      <c r="F9" s="19">
        <f>IF('K1'!E9="", "", 'K1'!E9)</f>
        <v>3.3611111111111112E-2</v>
      </c>
      <c r="G9" s="21">
        <f t="shared" si="2"/>
        <v>3.3611111111111112E-2</v>
      </c>
      <c r="H9" s="23">
        <f>IF(A9="","",IFERROR(VLOOKUP(I9,Poengskala!$A$2:$B$134,2),"-"))</f>
        <v>15</v>
      </c>
      <c r="I9" s="23">
        <f t="shared" si="3"/>
        <v>16</v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>-</v>
      </c>
      <c r="M9" s="23" t="str">
        <f t="shared" si="5"/>
        <v>-</v>
      </c>
      <c r="N9" s="27">
        <f>IF('K1'!K9="", "", 'K1'!K9)</f>
        <v>4.4050925925925924E-2</v>
      </c>
      <c r="O9" s="28">
        <f t="shared" si="6"/>
        <v>4.4050925925925924E-2</v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Lindmoen, Petter</v>
      </c>
      <c r="B10" s="19">
        <f>IF('K1'!B10="", "",'K1'!B10)</f>
        <v>1.0266203703703703E-2</v>
      </c>
      <c r="C10" s="20">
        <f t="shared" si="0"/>
        <v>1.0266203703703703E-2</v>
      </c>
      <c r="D10" s="23">
        <f>IF(A10="","",IFERROR(VLOOKUP(E10,Poengskala!$A$2:$B$134,2),"-"))</f>
        <v>12</v>
      </c>
      <c r="E10" s="23">
        <f t="shared" si="1"/>
        <v>19</v>
      </c>
      <c r="F10" s="19">
        <f>IF('K1'!E10="", "", 'K1'!E10)</f>
        <v>3.8460648148148147E-2</v>
      </c>
      <c r="G10" s="21">
        <f t="shared" si="2"/>
        <v>3.8460648148148147E-2</v>
      </c>
      <c r="H10" s="23">
        <f>IF(A10="","",IFERROR(VLOOKUP(I10,Poengskala!$A$2:$B$134,2),"-"))</f>
        <v>12</v>
      </c>
      <c r="I10" s="23">
        <f t="shared" si="3"/>
        <v>19</v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>-</v>
      </c>
      <c r="M10" s="23" t="str">
        <f t="shared" si="5"/>
        <v>-</v>
      </c>
      <c r="N10" s="27">
        <f>IF('K1'!K10="", "", 'K1'!K10)</f>
        <v>4.8726851851851848E-2</v>
      </c>
      <c r="O10" s="28">
        <f t="shared" si="6"/>
        <v>4.8726851851851848E-2</v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>Ramstad, Morten</v>
      </c>
      <c r="B11" s="19">
        <f>IF('K1'!B11="", "",'K1'!B11)</f>
        <v>8.8773148148148153E-3</v>
      </c>
      <c r="C11" s="20">
        <f t="shared" si="0"/>
        <v>8.8773148148148153E-3</v>
      </c>
      <c r="D11" s="23">
        <f>IF(A11="","",IFERROR(VLOOKUP(E11,Poengskala!$A$2:$B$134,2),"-"))</f>
        <v>15</v>
      </c>
      <c r="E11" s="23">
        <f t="shared" si="1"/>
        <v>16</v>
      </c>
      <c r="F11" s="19">
        <f>IF('K1'!E11="", "", 'K1'!E11)</f>
        <v>3.3437500000000002E-2</v>
      </c>
      <c r="G11" s="21">
        <f t="shared" si="2"/>
        <v>3.3437500000000002E-2</v>
      </c>
      <c r="H11" s="23">
        <f>IF(A11="","",IFERROR(VLOOKUP(I11,Poengskala!$A$2:$B$134,2),"-"))</f>
        <v>18</v>
      </c>
      <c r="I11" s="23">
        <f t="shared" si="3"/>
        <v>14</v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>-</v>
      </c>
      <c r="M11" s="23" t="str">
        <f t="shared" si="5"/>
        <v>-</v>
      </c>
      <c r="N11" s="27">
        <f>IF('K1'!K11="", "", 'K1'!K11)</f>
        <v>4.2314814814814819E-2</v>
      </c>
      <c r="O11" s="28">
        <f t="shared" si="6"/>
        <v>4.2314814814814819E-2</v>
      </c>
      <c r="P11" s="23" t="str">
        <f t="shared" si="8"/>
        <v>-</v>
      </c>
      <c r="Q11" s="23" t="str">
        <f t="shared" si="7"/>
        <v>-</v>
      </c>
    </row>
    <row r="12" spans="1:17" x14ac:dyDescent="0.2">
      <c r="A12" s="15" t="str">
        <f>IF('K1'!A12="", "",'K1'!A12)</f>
        <v>Riste, Markus Moen</v>
      </c>
      <c r="B12" s="19">
        <f>IF('K1'!B12="", "",'K1'!B12)</f>
        <v>9.0393518518518522E-3</v>
      </c>
      <c r="C12" s="20">
        <f t="shared" si="0"/>
        <v>9.0393518518518522E-3</v>
      </c>
      <c r="D12" s="23">
        <f>IF(A12="","",IFERROR(VLOOKUP(E12,Poengskala!$A$2:$B$134,2),"-"))</f>
        <v>14</v>
      </c>
      <c r="E12" s="23">
        <f t="shared" si="1"/>
        <v>17</v>
      </c>
      <c r="F12" s="19">
        <f>IF('K1'!E12="", "", 'K1'!E12)</f>
        <v>2.9699074074074072E-2</v>
      </c>
      <c r="G12" s="21">
        <f t="shared" si="2"/>
        <v>2.9699074074074072E-2</v>
      </c>
      <c r="H12" s="23">
        <f>IF(A12="","",IFERROR(VLOOKUP(I12,Poengskala!$A$2:$B$134,2),"-"))</f>
        <v>40</v>
      </c>
      <c r="I12" s="23">
        <f t="shared" si="3"/>
        <v>6</v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>-</v>
      </c>
      <c r="M12" s="23" t="str">
        <f t="shared" si="5"/>
        <v>-</v>
      </c>
      <c r="N12" s="27">
        <f>IF('K1'!K12="", "", 'K1'!K12)</f>
        <v>3.8738425925925926E-2</v>
      </c>
      <c r="O12" s="28">
        <f t="shared" si="6"/>
        <v>3.8738425925925926E-2</v>
      </c>
      <c r="P12" s="23" t="str">
        <f t="shared" si="8"/>
        <v>-</v>
      </c>
      <c r="Q12" s="23" t="str">
        <f t="shared" si="7"/>
        <v>-</v>
      </c>
    </row>
    <row r="13" spans="1:17" x14ac:dyDescent="0.2">
      <c r="A13" s="15" t="str">
        <f>IF('K1'!A13="", "",'K1'!A13)</f>
        <v>Seegard, Eirik</v>
      </c>
      <c r="B13" s="19">
        <f>IF('K1'!B13="", "",'K1'!B13)</f>
        <v>8.5416666666666679E-3</v>
      </c>
      <c r="C13" s="20">
        <f t="shared" si="0"/>
        <v>8.5416666666666679E-3</v>
      </c>
      <c r="D13" s="23">
        <f>IF(A13="","",IFERROR(VLOOKUP(E13,Poengskala!$A$2:$B$134,2),"-"))</f>
        <v>24</v>
      </c>
      <c r="E13" s="23">
        <f t="shared" si="1"/>
        <v>11</v>
      </c>
      <c r="F13" s="19" t="str">
        <f>IF('K1'!E13="", "", 'K1'!E13)</f>
        <v>DNS</v>
      </c>
      <c r="G13" s="21" t="str">
        <f t="shared" si="2"/>
        <v>DNS</v>
      </c>
      <c r="H13" s="23" t="str">
        <f>IF(A13="","",IFERROR(VLOOKUP(I13,Poengskala!$A$2:$B$134,2),"-"))</f>
        <v>-</v>
      </c>
      <c r="I13" s="23" t="str">
        <f t="shared" si="3"/>
        <v>-</v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>-</v>
      </c>
      <c r="M13" s="23" t="str">
        <f t="shared" si="5"/>
        <v>-</v>
      </c>
      <c r="N13" s="27" t="str">
        <f>IF('K1'!K13="", "", 'K1'!K13)</f>
        <v>-</v>
      </c>
      <c r="O13" s="28" t="str">
        <f t="shared" si="6"/>
        <v>-</v>
      </c>
      <c r="P13" s="23" t="str">
        <f t="shared" si="8"/>
        <v>-</v>
      </c>
      <c r="Q13" s="23" t="str">
        <f t="shared" si="7"/>
        <v>-</v>
      </c>
    </row>
    <row r="14" spans="1:17" x14ac:dyDescent="0.2">
      <c r="A14" s="15" t="str">
        <f>IF('K1'!A14="", "",'K1'!A14)</f>
        <v>Steinsrud, Bendik Lae</v>
      </c>
      <c r="B14" s="19">
        <f>IF('K1'!B14="", "",'K1'!B14)</f>
        <v>8.7037037037037031E-3</v>
      </c>
      <c r="C14" s="20">
        <f t="shared" si="0"/>
        <v>8.7037037037037031E-3</v>
      </c>
      <c r="D14" s="23">
        <f>IF(A14="","",IFERROR(VLOOKUP(E14,Poengskala!$A$2:$B$134,2),"-"))</f>
        <v>16</v>
      </c>
      <c r="E14" s="23">
        <f t="shared" si="1"/>
        <v>15</v>
      </c>
      <c r="F14" s="19">
        <f>IF('K1'!E14="", "", 'K1'!E14)</f>
        <v>3.4999999999999996E-2</v>
      </c>
      <c r="G14" s="21">
        <f t="shared" si="2"/>
        <v>3.4999999999999996E-2</v>
      </c>
      <c r="H14" s="23">
        <f>IF(A14="","",IFERROR(VLOOKUP(I14,Poengskala!$A$2:$B$134,2),"-"))</f>
        <v>14</v>
      </c>
      <c r="I14" s="23">
        <f t="shared" si="3"/>
        <v>17</v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>-</v>
      </c>
      <c r="M14" s="23" t="str">
        <f t="shared" si="5"/>
        <v>-</v>
      </c>
      <c r="N14" s="27">
        <f>IF('K1'!K14="", "", 'K1'!K14)</f>
        <v>4.3703703703703703E-2</v>
      </c>
      <c r="O14" s="28">
        <f t="shared" si="6"/>
        <v>4.3703703703703703E-2</v>
      </c>
      <c r="P14" s="23" t="str">
        <f t="shared" si="8"/>
        <v>-</v>
      </c>
      <c r="Q14" s="23" t="str">
        <f t="shared" si="7"/>
        <v>-</v>
      </c>
    </row>
    <row r="15" spans="1:17" x14ac:dyDescent="0.2">
      <c r="A15" s="15" t="str">
        <f>IF('K1'!A15="", "",'K1'!A15)</f>
        <v>Sørumshagen, Arngrim</v>
      </c>
      <c r="B15" s="19">
        <f>IF('K1'!B15="", "",'K1'!B15)</f>
        <v>8.0671296296296307E-3</v>
      </c>
      <c r="C15" s="20">
        <f t="shared" si="0"/>
        <v>8.0671296296296307E-3</v>
      </c>
      <c r="D15" s="23">
        <f>IF(A15="","",IFERROR(VLOOKUP(E15,Poengskala!$A$2:$B$134,2),"-"))</f>
        <v>50</v>
      </c>
      <c r="E15" s="23">
        <f t="shared" si="1"/>
        <v>4</v>
      </c>
      <c r="F15" s="19">
        <f>IF('K1'!E15="", "", 'K1'!E15)</f>
        <v>3.0972222222222224E-2</v>
      </c>
      <c r="G15" s="21">
        <f t="shared" si="2"/>
        <v>3.0972222222222224E-2</v>
      </c>
      <c r="H15" s="23">
        <f>IF(A15="","",IFERROR(VLOOKUP(I15,Poengskala!$A$2:$B$134,2),"-"))</f>
        <v>26</v>
      </c>
      <c r="I15" s="23">
        <f t="shared" si="3"/>
        <v>10</v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>-</v>
      </c>
      <c r="M15" s="23" t="str">
        <f t="shared" si="5"/>
        <v>-</v>
      </c>
      <c r="N15" s="27">
        <f>IF('K1'!K15="", "", 'K1'!K15)</f>
        <v>3.9039351851851853E-2</v>
      </c>
      <c r="O15" s="28">
        <f t="shared" si="6"/>
        <v>3.9039351851851853E-2</v>
      </c>
      <c r="P15" s="23" t="str">
        <f t="shared" si="8"/>
        <v>-</v>
      </c>
      <c r="Q15" s="23" t="str">
        <f t="shared" si="7"/>
        <v>-</v>
      </c>
    </row>
    <row r="16" spans="1:17" x14ac:dyDescent="0.2">
      <c r="A16" s="15" t="str">
        <f>IF('K1'!A16="", "",'K1'!A16)</f>
        <v>Evensen, Ansgar</v>
      </c>
      <c r="B16" s="19" t="str">
        <f>IF('K1'!B16="", "",'K1'!B16)</f>
        <v>DNS</v>
      </c>
      <c r="C16" s="20" t="str">
        <f t="shared" si="0"/>
        <v>DNS</v>
      </c>
      <c r="D16" s="23" t="str">
        <f>IF(A16="","",IFERROR(VLOOKUP(E16,Poengskala!$A$2:$B$134,2),"-"))</f>
        <v>-</v>
      </c>
      <c r="E16" s="23" t="str">
        <f t="shared" si="1"/>
        <v>-</v>
      </c>
      <c r="F16" s="19">
        <f>IF('K1'!E16="", "", 'K1'!E16)</f>
        <v>2.8900462962962961E-2</v>
      </c>
      <c r="G16" s="21">
        <f t="shared" si="2"/>
        <v>2.8900462962962961E-2</v>
      </c>
      <c r="H16" s="23">
        <f>IF(A16="","",IFERROR(VLOOKUP(I16,Poengskala!$A$2:$B$134,2),"-"))</f>
        <v>80</v>
      </c>
      <c r="I16" s="23">
        <f t="shared" si="3"/>
        <v>2</v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>-</v>
      </c>
      <c r="M16" s="23" t="str">
        <f t="shared" si="5"/>
        <v>-</v>
      </c>
      <c r="N16" s="27" t="str">
        <f>IF('K1'!K16="", "", 'K1'!K16)</f>
        <v>-</v>
      </c>
      <c r="O16" s="28" t="str">
        <f t="shared" si="6"/>
        <v>-</v>
      </c>
      <c r="P16" s="23" t="str">
        <f t="shared" si="8"/>
        <v>-</v>
      </c>
      <c r="Q16" s="23" t="str">
        <f t="shared" si="7"/>
        <v>-</v>
      </c>
    </row>
    <row r="17" spans="1:17" x14ac:dyDescent="0.2">
      <c r="A17" s="15" t="str">
        <f>IF('K1'!A17="", "",'K1'!A17)</f>
        <v>Karsrud, Kristoffer Alm</v>
      </c>
      <c r="B17" s="19" t="str">
        <f>IF('K1'!B17="", "",'K1'!B17)</f>
        <v>DNS</v>
      </c>
      <c r="C17" s="20" t="str">
        <f t="shared" si="0"/>
        <v>DNS</v>
      </c>
      <c r="D17" s="23" t="str">
        <f>IF(A17="","",IFERROR(VLOOKUP(E17,Poengskala!$A$2:$B$134,2),"-"))</f>
        <v>-</v>
      </c>
      <c r="E17" s="23" t="str">
        <f t="shared" si="1"/>
        <v>-</v>
      </c>
      <c r="F17" s="19">
        <f>IF('K1'!E17="", "", 'K1'!E17)</f>
        <v>2.9131944444444446E-2</v>
      </c>
      <c r="G17" s="21">
        <f t="shared" si="2"/>
        <v>2.9131944444444446E-2</v>
      </c>
      <c r="H17" s="23">
        <f>IF(A17="","",IFERROR(VLOOKUP(I17,Poengskala!$A$2:$B$134,2),"-"))</f>
        <v>50</v>
      </c>
      <c r="I17" s="23">
        <f t="shared" si="3"/>
        <v>4</v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>-</v>
      </c>
      <c r="M17" s="23" t="str">
        <f t="shared" si="5"/>
        <v>-</v>
      </c>
      <c r="N17" s="27" t="str">
        <f>IF('K1'!K17="", "", 'K1'!K17)</f>
        <v>-</v>
      </c>
      <c r="O17" s="28" t="str">
        <f t="shared" si="6"/>
        <v>-</v>
      </c>
      <c r="P17" s="23" t="str">
        <f t="shared" si="8"/>
        <v>-</v>
      </c>
      <c r="Q17" s="23" t="str">
        <f t="shared" si="7"/>
        <v>-</v>
      </c>
    </row>
    <row r="18" spans="1:17" x14ac:dyDescent="0.2">
      <c r="A18" s="15" t="str">
        <f>IF('K1'!A18="", "",'K1'!A18)</f>
        <v>Nyhagen, Håkon</v>
      </c>
      <c r="B18" s="19" t="str">
        <f>IF('K1'!B18="", "",'K1'!B18)</f>
        <v>DNS</v>
      </c>
      <c r="C18" s="20" t="str">
        <f t="shared" si="0"/>
        <v>DNS</v>
      </c>
      <c r="D18" s="23" t="str">
        <f>IF(A18="","",IFERROR(VLOOKUP(E18,Poengskala!$A$2:$B$134,2),"-"))</f>
        <v>-</v>
      </c>
      <c r="E18" s="23" t="str">
        <f t="shared" si="1"/>
        <v>-</v>
      </c>
      <c r="F18" s="19">
        <f>IF('K1'!E18="", "", 'K1'!E18)</f>
        <v>3.2384259259259258E-2</v>
      </c>
      <c r="G18" s="21">
        <f t="shared" si="2"/>
        <v>3.2384259259259258E-2</v>
      </c>
      <c r="H18" s="23">
        <f>IF(A18="","",IFERROR(VLOOKUP(I18,Poengskala!$A$2:$B$134,2),"-"))</f>
        <v>20</v>
      </c>
      <c r="I18" s="23">
        <f t="shared" si="3"/>
        <v>13</v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>-</v>
      </c>
      <c r="M18" s="23" t="str">
        <f t="shared" si="5"/>
        <v>-</v>
      </c>
      <c r="N18" s="27" t="str">
        <f>IF('K1'!K18="", "", 'K1'!K18)</f>
        <v>-</v>
      </c>
      <c r="O18" s="28" t="str">
        <f t="shared" si="6"/>
        <v>-</v>
      </c>
      <c r="P18" s="23" t="str">
        <f t="shared" si="8"/>
        <v>-</v>
      </c>
      <c r="Q18" s="23" t="str">
        <f t="shared" si="7"/>
        <v>-</v>
      </c>
    </row>
    <row r="19" spans="1:17" x14ac:dyDescent="0.2">
      <c r="A19" s="15" t="str">
        <f>IF('K1'!A19="", "",'K1'!A19)</f>
        <v>Stensvold, Trym</v>
      </c>
      <c r="B19" s="19" t="str">
        <f>IF('K1'!B19="", "",'K1'!B19)</f>
        <v>DNS</v>
      </c>
      <c r="C19" s="20" t="str">
        <f t="shared" si="0"/>
        <v>DNS</v>
      </c>
      <c r="D19" s="23" t="str">
        <f>IF(A19="","",IFERROR(VLOOKUP(E19,Poengskala!$A$2:$B$134,2),"-"))</f>
        <v>-</v>
      </c>
      <c r="E19" s="23" t="str">
        <f t="shared" si="1"/>
        <v>-</v>
      </c>
      <c r="F19" s="19" t="str">
        <f>IF('K1'!E19="", "", 'K1'!E19)</f>
        <v>DNS</v>
      </c>
      <c r="G19" s="21" t="str">
        <f t="shared" si="2"/>
        <v>DNS</v>
      </c>
      <c r="H19" s="23" t="str">
        <f>IF(A19="","",IFERROR(VLOOKUP(I19,Poengskala!$A$2:$B$134,2),"-"))</f>
        <v>-</v>
      </c>
      <c r="I19" s="23" t="str">
        <f t="shared" si="3"/>
        <v>-</v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>-</v>
      </c>
      <c r="M19" s="23" t="str">
        <f t="shared" si="5"/>
        <v>-</v>
      </c>
      <c r="N19" s="27" t="str">
        <f>IF('K1'!K19="", "", 'K1'!K19)</f>
        <v>-</v>
      </c>
      <c r="O19" s="28" t="str">
        <f t="shared" si="6"/>
        <v>-</v>
      </c>
      <c r="P19" s="23" t="str">
        <f t="shared" si="8"/>
        <v>-</v>
      </c>
      <c r="Q19" s="23" t="str">
        <f t="shared" si="7"/>
        <v>-</v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>Bossum, Andreas</v>
      </c>
      <c r="B105" s="19">
        <f>IF('K2'!B4="", "",'K2'!B4)</f>
        <v>8.1712962962962963E-3</v>
      </c>
      <c r="C105" s="20">
        <f t="shared" si="9"/>
        <v>8.1712962962962963E-3</v>
      </c>
      <c r="D105" s="23">
        <f>IF(A105="","",IFERROR(VLOOKUP(E105,Poengskala!$A$2:$B$134,2),"-"))</f>
        <v>40</v>
      </c>
      <c r="E105" s="23">
        <f t="shared" si="10"/>
        <v>6</v>
      </c>
      <c r="F105" s="19">
        <f>IF('K2'!E4="", "", 'K2'!E4)</f>
        <v>3.3541666666666664E-2</v>
      </c>
      <c r="G105" s="21">
        <f t="shared" si="11"/>
        <v>3.3541666666666664E-2</v>
      </c>
      <c r="H105" s="23">
        <f>IF(A105="","",IFERROR(VLOOKUP(I105,Poengskala!$A$2:$B$134,2),"-"))</f>
        <v>16</v>
      </c>
      <c r="I105" s="23">
        <f t="shared" si="12"/>
        <v>15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>
        <f>IF('K2'!K4="", "", 'K2'!K4)</f>
        <v>4.1712962962962959E-2</v>
      </c>
      <c r="O105" s="28">
        <f t="shared" si="15"/>
        <v>4.1712962962962959E-2</v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Eriksen, Christian Opsahl</v>
      </c>
      <c r="B106" s="19">
        <f>IF('K1'!B5="", "",'K1'!B5)</f>
        <v>8.1249999999999985E-3</v>
      </c>
      <c r="C106" s="20">
        <f t="shared" si="9"/>
        <v>8.1249999999999985E-3</v>
      </c>
      <c r="D106" s="23">
        <f>IF(A106="","",IFERROR(VLOOKUP(E106,Poengskala!$A$2:$B$134,2),"-"))</f>
        <v>45</v>
      </c>
      <c r="E106" s="23">
        <f t="shared" si="10"/>
        <v>5</v>
      </c>
      <c r="F106" s="19">
        <f>IF('K1'!E5="", "", 'K1'!E5)</f>
        <v>3.078703703703704E-2</v>
      </c>
      <c r="G106" s="21">
        <f t="shared" si="11"/>
        <v>3.078703703703704E-2</v>
      </c>
      <c r="H106" s="23">
        <f>IF(A106="","",IFERROR(VLOOKUP(I106,Poengskala!$A$2:$B$134,2),"-"))</f>
        <v>29</v>
      </c>
      <c r="I106" s="23">
        <f t="shared" si="12"/>
        <v>9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>
        <f>IF('K1'!K5="", "", 'K1'!K5)</f>
        <v>3.8912037037037037E-2</v>
      </c>
      <c r="O106" s="28">
        <f t="shared" si="15"/>
        <v>3.8912037037037037E-2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>Flugstad, Fredrik Fuglerud</v>
      </c>
      <c r="B107" s="19">
        <f>IF('K2'!B6="", "",'K2'!B6)</f>
        <v>7.9745370370370369E-3</v>
      </c>
      <c r="C107" s="20">
        <f t="shared" si="9"/>
        <v>7.9745370370370369E-3</v>
      </c>
      <c r="D107" s="23">
        <f>IF(A107="","",IFERROR(VLOOKUP(E107,Poengskala!$A$2:$B$134,2),"-"))</f>
        <v>80</v>
      </c>
      <c r="E107" s="23">
        <f t="shared" si="10"/>
        <v>2</v>
      </c>
      <c r="F107" s="19">
        <f>IF('K2'!E6="", "", 'K2'!E6)</f>
        <v>2.8912037037037038E-2</v>
      </c>
      <c r="G107" s="21">
        <f t="shared" si="11"/>
        <v>2.8912037037037038E-2</v>
      </c>
      <c r="H107" s="23">
        <f>IF(A107="","",IFERROR(VLOOKUP(I107,Poengskala!$A$2:$B$134,2),"-"))</f>
        <v>60</v>
      </c>
      <c r="I107" s="23">
        <f t="shared" si="12"/>
        <v>3</v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>-</v>
      </c>
      <c r="M107" s="23" t="str">
        <f t="shared" si="14"/>
        <v>-</v>
      </c>
      <c r="N107" s="27">
        <f>IF('K2'!K6="", "", 'K2'!K6)</f>
        <v>3.6886574074074072E-2</v>
      </c>
      <c r="O107" s="28">
        <f t="shared" si="15"/>
        <v>3.6886574074074072E-2</v>
      </c>
      <c r="P107" s="23" t="str">
        <f t="shared" si="17"/>
        <v>-</v>
      </c>
      <c r="Q107" s="23" t="str">
        <f t="shared" si="16"/>
        <v>-</v>
      </c>
    </row>
    <row r="108" spans="1:17" x14ac:dyDescent="0.2">
      <c r="A108" s="15" t="str">
        <f>IF('K2'!A8="", "",'K2'!A8)</f>
        <v>Seegaard, Kristoffer</v>
      </c>
      <c r="B108" s="19">
        <f>IF('K2'!B8="", "",'K2'!B8)</f>
        <v>8.1712962962962963E-3</v>
      </c>
      <c r="C108" s="20">
        <f t="shared" si="9"/>
        <v>8.1712962962962963E-3</v>
      </c>
      <c r="D108" s="23">
        <f>IF(A108="","",IFERROR(VLOOKUP(E108,Poengskala!$A$2:$B$134,2),"-"))</f>
        <v>40</v>
      </c>
      <c r="E108" s="23">
        <f t="shared" si="10"/>
        <v>6</v>
      </c>
      <c r="F108" s="19" t="str">
        <f>IF('K2'!E8="", "", 'K2'!E8)</f>
        <v>DNF</v>
      </c>
      <c r="G108" s="21" t="str">
        <f t="shared" si="11"/>
        <v>DNF</v>
      </c>
      <c r="H108" s="23" t="str">
        <f>IF(A108="","",IFERROR(VLOOKUP(I108,Poengskala!$A$2:$B$134,2),"-"))</f>
        <v>-</v>
      </c>
      <c r="I108" s="23" t="str">
        <f t="shared" si="12"/>
        <v>-</v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>-</v>
      </c>
      <c r="M108" s="23" t="str">
        <f t="shared" si="14"/>
        <v>-</v>
      </c>
      <c r="N108" s="27" t="str">
        <f>IF('K2'!K8="", "", 'K2'!K8)</f>
        <v>-</v>
      </c>
      <c r="O108" s="28" t="str">
        <f t="shared" si="15"/>
        <v>-</v>
      </c>
      <c r="P108" s="23" t="str">
        <f t="shared" si="17"/>
        <v>-</v>
      </c>
      <c r="Q108" s="23" t="str">
        <f t="shared" si="16"/>
        <v>-</v>
      </c>
    </row>
    <row r="109" spans="1:17" x14ac:dyDescent="0.2">
      <c r="A109" s="15" t="str">
        <f>IF('K2'!A9="", "",'K2'!A9)</f>
        <v>Stangjordet, Thomas</v>
      </c>
      <c r="B109" s="19">
        <f>IF('K2'!B9="", "",'K2'!B9)</f>
        <v>8.0555555555555554E-3</v>
      </c>
      <c r="C109" s="20">
        <f t="shared" si="9"/>
        <v>8.0555555555555554E-3</v>
      </c>
      <c r="D109" s="23">
        <f>IF(A109="","",IFERROR(VLOOKUP(E109,Poengskala!$A$2:$B$134,2),"-"))</f>
        <v>60</v>
      </c>
      <c r="E109" s="23">
        <f t="shared" si="10"/>
        <v>3</v>
      </c>
      <c r="F109" s="19">
        <f>IF('K2'!E9="", "", 'K2'!E9)</f>
        <v>3.0081018518518521E-2</v>
      </c>
      <c r="G109" s="21">
        <f t="shared" si="11"/>
        <v>3.0081018518518521E-2</v>
      </c>
      <c r="H109" s="23">
        <f>IF(A109="","",IFERROR(VLOOKUP(I109,Poengskala!$A$2:$B$134,2),"-"))</f>
        <v>36</v>
      </c>
      <c r="I109" s="23">
        <f t="shared" si="12"/>
        <v>7</v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>-</v>
      </c>
      <c r="M109" s="23" t="str">
        <f t="shared" si="14"/>
        <v>-</v>
      </c>
      <c r="N109" s="27">
        <f>IF('K2'!K9="", "", 'K2'!K9)</f>
        <v>3.8136574074074073E-2</v>
      </c>
      <c r="O109" s="28">
        <f t="shared" si="15"/>
        <v>3.8136574074074073E-2</v>
      </c>
      <c r="P109" s="23" t="str">
        <f t="shared" si="17"/>
        <v>-</v>
      </c>
      <c r="Q109" s="23" t="str">
        <f t="shared" si="16"/>
        <v>-</v>
      </c>
    </row>
    <row r="110" spans="1:17" x14ac:dyDescent="0.2">
      <c r="A110" s="15" t="str">
        <f>IF('K2'!A10="", "",'K2'!A10)</f>
        <v>Vesterås, Marius Viken</v>
      </c>
      <c r="B110" s="19">
        <f>IF('K2'!B10="", "",'K2'!B10)</f>
        <v>8.2060185185185187E-3</v>
      </c>
      <c r="C110" s="20">
        <f t="shared" si="9"/>
        <v>8.2060185185185187E-3</v>
      </c>
      <c r="D110" s="23">
        <f>IF(A110="","",IFERROR(VLOOKUP(E110,Poengskala!$A$2:$B$134,2),"-"))</f>
        <v>32</v>
      </c>
      <c r="E110" s="23">
        <f t="shared" si="10"/>
        <v>8</v>
      </c>
      <c r="F110" s="19">
        <f>IF('K2'!E10="", "", 'K2'!E10)</f>
        <v>2.9525462962962962E-2</v>
      </c>
      <c r="G110" s="21">
        <f t="shared" si="11"/>
        <v>2.9525462962962962E-2</v>
      </c>
      <c r="H110" s="23">
        <f>IF(A110="","",IFERROR(VLOOKUP(I110,Poengskala!$A$2:$B$134,2),"-"))</f>
        <v>45</v>
      </c>
      <c r="I110" s="23">
        <f t="shared" si="12"/>
        <v>5</v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>-</v>
      </c>
      <c r="M110" s="23" t="str">
        <f t="shared" si="14"/>
        <v>-</v>
      </c>
      <c r="N110" s="27">
        <f>IF('K2'!K10="", "", 'K2'!K10)</f>
        <v>3.7731481481481477E-2</v>
      </c>
      <c r="O110" s="28">
        <f t="shared" si="15"/>
        <v>3.7731481481481477E-2</v>
      </c>
      <c r="P110" s="23" t="str">
        <f t="shared" si="17"/>
        <v>-</v>
      </c>
      <c r="Q110" s="23" t="str">
        <f t="shared" si="16"/>
        <v>-</v>
      </c>
    </row>
    <row r="111" spans="1:17" x14ac:dyDescent="0.2">
      <c r="A111" s="15" t="str">
        <f>IF('K2'!A11="", "",'K2'!A11)</f>
        <v>Jacobsen, Kristian</v>
      </c>
      <c r="B111" s="19">
        <f>IF('K2'!B11="", "",'K2'!B11)</f>
        <v>8.2407407407407412E-3</v>
      </c>
      <c r="C111" s="20">
        <f t="shared" si="9"/>
        <v>8.2407407407407412E-3</v>
      </c>
      <c r="D111" s="23">
        <f>IF(A111="","",IFERROR(VLOOKUP(E111,Poengskala!$A$2:$B$134,2),"-"))</f>
        <v>29</v>
      </c>
      <c r="E111" s="23">
        <f t="shared" si="10"/>
        <v>9</v>
      </c>
      <c r="F111" s="19">
        <f>IF('K2'!E11="", "", 'K2'!E11)</f>
        <v>3.0405092592592591E-2</v>
      </c>
      <c r="G111" s="21">
        <f t="shared" si="11"/>
        <v>3.0405092592592591E-2</v>
      </c>
      <c r="H111" s="23">
        <f>IF(A111="","",IFERROR(VLOOKUP(I111,Poengskala!$A$2:$B$134,2),"-"))</f>
        <v>32</v>
      </c>
      <c r="I111" s="23">
        <f t="shared" si="12"/>
        <v>8</v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>-</v>
      </c>
      <c r="M111" s="23" t="str">
        <f t="shared" si="14"/>
        <v>-</v>
      </c>
      <c r="N111" s="27">
        <f>IF('K2'!K11="", "", 'K2'!K11)</f>
        <v>3.8645833333333331E-2</v>
      </c>
      <c r="O111" s="28">
        <f t="shared" si="15"/>
        <v>3.8645833333333331E-2</v>
      </c>
      <c r="P111" s="23" t="str">
        <f t="shared" si="17"/>
        <v>-</v>
      </c>
      <c r="Q111" s="23" t="str">
        <f t="shared" si="16"/>
        <v>-</v>
      </c>
    </row>
    <row r="112" spans="1:17" x14ac:dyDescent="0.2">
      <c r="A112" s="15" t="str">
        <f>IF('K2'!A12="", "",'K2'!A12)</f>
        <v>Stensvold, Trym</v>
      </c>
      <c r="B112" s="19" t="str">
        <f>IF('K2'!B12="", "",'K2'!B12)</f>
        <v>DNS</v>
      </c>
      <c r="C112" s="20" t="str">
        <f t="shared" si="9"/>
        <v>DNS</v>
      </c>
      <c r="D112" s="23" t="str">
        <f>IF(A112="","",IFERROR(VLOOKUP(E112,Poengskala!$A$2:$B$134,2),"-"))</f>
        <v>-</v>
      </c>
      <c r="E112" s="23" t="str">
        <f t="shared" si="10"/>
        <v>-</v>
      </c>
      <c r="F112" s="19">
        <f>IF('K2'!E12="", "", 'K2'!E12)</f>
        <v>3.1736111111111111E-2</v>
      </c>
      <c r="G112" s="21">
        <f t="shared" si="11"/>
        <v>3.1736111111111111E-2</v>
      </c>
      <c r="H112" s="23">
        <f>IF(A112="","",IFERROR(VLOOKUP(I112,Poengskala!$A$2:$B$134,2),"-"))</f>
        <v>22</v>
      </c>
      <c r="I112" s="23">
        <f t="shared" si="12"/>
        <v>12</v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>-</v>
      </c>
      <c r="M112" s="23" t="str">
        <f t="shared" si="14"/>
        <v>-</v>
      </c>
      <c r="N112" s="27" t="str">
        <f>IF('K2'!K12="", "", 'K2'!K12)</f>
        <v>-</v>
      </c>
      <c r="O112" s="28" t="str">
        <f t="shared" si="15"/>
        <v>-</v>
      </c>
      <c r="P112" s="23" t="str">
        <f t="shared" si="17"/>
        <v>-</v>
      </c>
      <c r="Q112" s="23" t="str">
        <f t="shared" si="16"/>
        <v>-</v>
      </c>
    </row>
    <row r="113" spans="1:17" x14ac:dyDescent="0.2">
      <c r="A113" s="15" t="str">
        <f>IF('K2'!A13="", "",'K2'!A13)</f>
        <v>Bratbak, Emil Robert Book</v>
      </c>
      <c r="B113" s="19" t="str">
        <f>IF('K2'!B13="", "",'K2'!B13)</f>
        <v>DNS</v>
      </c>
      <c r="C113" s="20" t="str">
        <f t="shared" si="9"/>
        <v>DNS</v>
      </c>
      <c r="D113" s="23" t="str">
        <f>IF(A113="","",IFERROR(VLOOKUP(E113,Poengskala!$A$2:$B$134,2),"-"))</f>
        <v>-</v>
      </c>
      <c r="E113" s="23" t="str">
        <f t="shared" si="10"/>
        <v>-</v>
      </c>
      <c r="F113" s="19" t="str">
        <f>IF('K2'!E13="", "", 'K2'!E13)</f>
        <v>DNS</v>
      </c>
      <c r="G113" s="21" t="str">
        <f t="shared" si="11"/>
        <v>DNS</v>
      </c>
      <c r="H113" s="23" t="str">
        <f>IF(A113="","",IFERROR(VLOOKUP(I113,Poengskala!$A$2:$B$134,2),"-"))</f>
        <v>-</v>
      </c>
      <c r="I113" s="23" t="str">
        <f t="shared" si="12"/>
        <v>-</v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>-</v>
      </c>
      <c r="M113" s="23" t="str">
        <f t="shared" si="14"/>
        <v>-</v>
      </c>
      <c r="N113" s="27" t="str">
        <f>IF('K2'!K13="", "", 'K2'!K13)</f>
        <v>-</v>
      </c>
      <c r="O113" s="28" t="str">
        <f t="shared" si="15"/>
        <v>-</v>
      </c>
      <c r="P113" s="23" t="str">
        <f t="shared" si="17"/>
        <v>-</v>
      </c>
      <c r="Q113" s="23" t="str">
        <f t="shared" si="16"/>
        <v>-</v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Brenna, Vidar</v>
      </c>
      <c r="B204" s="19">
        <f>IF('K2'!B5="", "",'K2'!B5)</f>
        <v>9.0972222222222218E-3</v>
      </c>
      <c r="C204" s="20">
        <f t="shared" si="27"/>
        <v>9.0972222222222218E-3</v>
      </c>
      <c r="D204" s="23">
        <f>IF(A204="","",IFERROR(VLOOKUP(E204,Poengskala!$A$2:$B$134,2),"-"))</f>
        <v>13</v>
      </c>
      <c r="E204" s="23">
        <f t="shared" si="28"/>
        <v>18</v>
      </c>
      <c r="F204" s="19" t="str">
        <f>IF('K2'!E5="", "", 'K2'!E5)</f>
        <v>DNS</v>
      </c>
      <c r="G204" s="21" t="str">
        <f t="shared" si="29"/>
        <v>DNS</v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 t="str">
        <f>IF('K2'!K5="", "", 'K2'!K5)</f>
        <v>-</v>
      </c>
      <c r="O204" s="28" t="str">
        <f t="shared" si="33"/>
        <v>-</v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Grobakken, Rune Hermundstad</v>
      </c>
      <c r="B205" s="19">
        <f>IF('K1'!B7="", "",'K1'!B7)</f>
        <v>8.6342592592592599E-3</v>
      </c>
      <c r="C205" s="20">
        <f t="shared" si="27"/>
        <v>8.6342592592592599E-3</v>
      </c>
      <c r="D205" s="23">
        <f>IF(A205="","",IFERROR(VLOOKUP(E205,Poengskala!$A$2:$B$134,2),"-"))</f>
        <v>20</v>
      </c>
      <c r="E205" s="23">
        <f t="shared" si="28"/>
        <v>13</v>
      </c>
      <c r="F205" s="19" t="str">
        <f>IF('K1'!E7="", "", 'K1'!E7)</f>
        <v>DNS</v>
      </c>
      <c r="G205" s="21" t="str">
        <f t="shared" si="29"/>
        <v>DNS</v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>-</v>
      </c>
      <c r="O205" s="28" t="str">
        <f t="shared" si="33"/>
        <v>-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Granvold, Simen</v>
      </c>
      <c r="B206" s="19">
        <f>IF('K1'!B6="", "",'K1'!B6)</f>
        <v>8.4722222222222213E-3</v>
      </c>
      <c r="C206" s="20">
        <f t="shared" si="27"/>
        <v>8.4722222222222213E-3</v>
      </c>
      <c r="D206" s="23">
        <f>IF(A206="","",IFERROR(VLOOKUP(E206,Poengskala!$A$2:$B$134,2),"-"))</f>
        <v>26</v>
      </c>
      <c r="E206" s="23">
        <f t="shared" si="28"/>
        <v>10</v>
      </c>
      <c r="F206" s="19" t="str">
        <f>IF('K1'!E6="", "", 'K1'!E6)</f>
        <v>DNF</v>
      </c>
      <c r="G206" s="21" t="str">
        <f t="shared" si="29"/>
        <v>DNF</v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>-</v>
      </c>
      <c r="O206" s="28" t="str">
        <f t="shared" si="33"/>
        <v>-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.332031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Dragerengen, Ivar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>Moseby, Håvard</v>
      </c>
      <c r="B7" s="41" t="str">
        <f>IF(D1D2D3!A6="", "",D1D2D3!P6)</f>
        <v>-</v>
      </c>
      <c r="C7" s="37" t="str">
        <f>IF(D1D2D3!A6="", "",D1D2D3!Q6)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Haugnes, Mathias Bjerregård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>Kvale, Nils Henrik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>Lindmoen, Petter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>Ramstad, Morten</v>
      </c>
      <c r="B11" s="41" t="str">
        <f>IF(D1D2D3!A11="", "",D1D2D3!P11)</f>
        <v>-</v>
      </c>
      <c r="C11" s="37" t="str">
        <f>IF(D1D2D3!A11="", "",D1D2D3!Q11)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>Riste, Markus Moen</v>
      </c>
      <c r="B12" s="41" t="str">
        <f>IF(D1D2D3!A12="", "",D1D2D3!P12)</f>
        <v>-</v>
      </c>
      <c r="C12" s="37" t="str">
        <f>IF(D1D2D3!A12="", "",D1D2D3!Q12)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>Seegard, Eirik</v>
      </c>
      <c r="B13" s="41" t="str">
        <f>IF(D1D2D3!A13="", "",D1D2D3!P13)</f>
        <v>-</v>
      </c>
      <c r="C13" s="37" t="str">
        <f>IF(D1D2D3!A13="", "",D1D2D3!Q13)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>Steinsrud, Bendik Lae</v>
      </c>
      <c r="B14" s="41" t="str">
        <f>IF(D1D2D3!A14="", "",D1D2D3!P14)</f>
        <v>-</v>
      </c>
      <c r="C14" s="37" t="str">
        <f>IF(D1D2D3!A14="", "",D1D2D3!Q14)</f>
        <v>-</v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>Sørumshagen, Arngrim</v>
      </c>
      <c r="B15" s="41" t="str">
        <f>IF(D1D2D3!A15="", "",D1D2D3!P15)</f>
        <v>-</v>
      </c>
      <c r="C15" s="37" t="str">
        <f>IF(D1D2D3!A15="", "",D1D2D3!Q15)</f>
        <v>-</v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>Evensen, Ansgar</v>
      </c>
      <c r="B16" s="41" t="str">
        <f>IF(D1D2D3!A16="", "",D1D2D3!P16)</f>
        <v>-</v>
      </c>
      <c r="C16" s="37" t="str">
        <f>IF(D1D2D3!A16="", "",D1D2D3!Q16)</f>
        <v>-</v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>Karsrud, Kristoffer Alm</v>
      </c>
      <c r="B17" s="41" t="str">
        <f>IF(D1D2D3!A17="", "",D1D2D3!P17)</f>
        <v>-</v>
      </c>
      <c r="C17" s="37" t="str">
        <f>IF(D1D2D3!A17="", "",D1D2D3!Q17)</f>
        <v>-</v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>Nyhagen, Håkon</v>
      </c>
      <c r="B18" s="41" t="str">
        <f>IF(D1D2D3!A18="", "",D1D2D3!P18)</f>
        <v>-</v>
      </c>
      <c r="C18" s="37" t="str">
        <f>IF(D1D2D3!A18="", "",D1D2D3!Q18)</f>
        <v>-</v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>Stensvold, Trym</v>
      </c>
      <c r="B19" s="41" t="str">
        <f>IF(D1D2D3!A19="", "",D1D2D3!P19)</f>
        <v>-</v>
      </c>
      <c r="C19" s="37" t="str">
        <f>IF(D1D2D3!A19="", "",D1D2D3!Q19)</f>
        <v>-</v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>Bossum, Andreas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Eriksen, Christian Opsahl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>Flugstad, Fredrik Fuglerud</v>
      </c>
      <c r="B107" s="41" t="str">
        <f>IF(D1D2D3!A107="", "",D1D2D3!P107)</f>
        <v>-</v>
      </c>
      <c r="C107" s="37" t="str">
        <f>IF(D1D2D3!A107="", "",D1D2D3!Q107)</f>
        <v>-</v>
      </c>
    </row>
    <row r="108" spans="1:13" x14ac:dyDescent="0.2">
      <c r="A108" s="39" t="str">
        <f>IF(D1D2D3!A108="", "",D1D2D3!A108)</f>
        <v>Seegaard, Kristoffer</v>
      </c>
      <c r="B108" s="41" t="str">
        <f>IF(D1D2D3!A108="", "",D1D2D3!P108)</f>
        <v>-</v>
      </c>
      <c r="C108" s="37" t="str">
        <f>IF(D1D2D3!A108="", "",D1D2D3!Q108)</f>
        <v>-</v>
      </c>
    </row>
    <row r="109" spans="1:13" x14ac:dyDescent="0.2">
      <c r="A109" s="39" t="str">
        <f>IF(D1D2D3!A109="", "",D1D2D3!A109)</f>
        <v>Stangjordet, Thomas</v>
      </c>
      <c r="B109" s="41" t="str">
        <f>IF(D1D2D3!A109="", "",D1D2D3!P109)</f>
        <v>-</v>
      </c>
      <c r="C109" s="37" t="str">
        <f>IF(D1D2D3!A109="", "",D1D2D3!Q109)</f>
        <v>-</v>
      </c>
    </row>
    <row r="110" spans="1:13" x14ac:dyDescent="0.2">
      <c r="A110" s="39" t="str">
        <f>IF(D1D2D3!A110="", "",D1D2D3!A110)</f>
        <v>Vesterås, Marius Viken</v>
      </c>
      <c r="B110" s="41" t="str">
        <f>IF(D1D2D3!A110="", "",D1D2D3!P110)</f>
        <v>-</v>
      </c>
      <c r="C110" s="37" t="str">
        <f>IF(D1D2D3!A110="", "",D1D2D3!Q110)</f>
        <v>-</v>
      </c>
    </row>
    <row r="111" spans="1:13" x14ac:dyDescent="0.2">
      <c r="A111" s="39" t="str">
        <f>IF(D1D2D3!A111="", "",D1D2D3!A111)</f>
        <v>Jacobsen, Kristian</v>
      </c>
      <c r="B111" s="41" t="str">
        <f>IF(D1D2D3!A111="", "",D1D2D3!P111)</f>
        <v>-</v>
      </c>
      <c r="C111" s="37" t="str">
        <f>IF(D1D2D3!A111="", "",D1D2D3!Q111)</f>
        <v>-</v>
      </c>
    </row>
    <row r="112" spans="1:13" x14ac:dyDescent="0.2">
      <c r="A112" s="39" t="str">
        <f>IF(D1D2D3!A112="", "",D1D2D3!A112)</f>
        <v>Stensvold, Trym</v>
      </c>
      <c r="B112" s="41" t="str">
        <f>IF(D1D2D3!A112="", "",D1D2D3!P112)</f>
        <v>-</v>
      </c>
      <c r="C112" s="37" t="str">
        <f>IF(D1D2D3!A112="", "",D1D2D3!Q112)</f>
        <v>-</v>
      </c>
    </row>
    <row r="113" spans="1:3" x14ac:dyDescent="0.2">
      <c r="A113" s="39" t="str">
        <f>IF(D1D2D3!A113="", "",D1D2D3!A113)</f>
        <v>Bratbak, Emil Robert Book</v>
      </c>
      <c r="B113" s="41" t="str">
        <f>IF(D1D2D3!A113="", "",D1D2D3!P113)</f>
        <v>-</v>
      </c>
      <c r="C113" s="37" t="str">
        <f>IF(D1D2D3!A113="", "",D1D2D3!Q113)</f>
        <v>-</v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Grobakken, Rune Hermundstad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Granvold, Simen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Brenna, Vidar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tabSelected="1" topLeftCell="A2" zoomScale="150" zoomScaleNormal="150" zoomScalePageLayoutView="185" workbookViewId="0">
      <selection activeCell="D13" sqref="D13"/>
    </sheetView>
  </sheetViews>
  <sheetFormatPr baseColWidth="10" defaultColWidth="8.83203125" defaultRowHeight="16" x14ac:dyDescent="0.2"/>
  <cols>
    <col min="1" max="1" width="24.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49</v>
      </c>
      <c r="B4" s="25">
        <v>8.1712962962962963E-3</v>
      </c>
      <c r="C4" s="10">
        <f>IF(A4="","",IFERROR(RANK(B4,$B$4:$B$300,1),"-"))</f>
        <v>4</v>
      </c>
      <c r="D4" s="11">
        <f>IF(A4="","", IFERROR(VLOOKUP(C4,Poengskala!$A$2:$B$134,2),"-"))</f>
        <v>50</v>
      </c>
      <c r="E4" s="25">
        <v>3.3541666666666664E-2</v>
      </c>
      <c r="F4" s="10">
        <f>IF(A4="", "", IFERROR(RANK(E4,$E$4:$E$300,1),"-"))</f>
        <v>7</v>
      </c>
      <c r="G4" s="11">
        <f>IF(A4="","",IFERROR(VLOOKUP(F4,Poengskala!$A$2:$B$134,2),"-"))</f>
        <v>36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4.1712962962962959E-2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50</v>
      </c>
      <c r="B5" s="25">
        <v>9.0972222222222218E-3</v>
      </c>
      <c r="C5" s="10">
        <f t="shared" ref="C5:C68" si="0">IF(A5="","",IFERROR(RANK(B5,$B$4:$B$300,1),"-"))</f>
        <v>8</v>
      </c>
      <c r="D5" s="11">
        <f>IF(A5="","", IFERROR(VLOOKUP(C5,Poengskala!$A$2:$B$134,2),"-"))</f>
        <v>32</v>
      </c>
      <c r="E5" s="25" t="s">
        <v>60</v>
      </c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>-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51</v>
      </c>
      <c r="B6" s="25">
        <v>7.9745370370370369E-3</v>
      </c>
      <c r="C6" s="10">
        <f t="shared" si="0"/>
        <v>2</v>
      </c>
      <c r="D6" s="11">
        <f>IF(A6="","", IFERROR(VLOOKUP(C6,Poengskala!$A$2:$B$134,2),"-"))</f>
        <v>80</v>
      </c>
      <c r="E6" s="25">
        <v>2.8912037037037038E-2</v>
      </c>
      <c r="F6" s="10">
        <f t="shared" si="1"/>
        <v>2</v>
      </c>
      <c r="G6" s="11">
        <f>IF(A6="","",IFERROR(VLOOKUP(F6,Poengskala!$A$2:$B$134,2),"-"))</f>
        <v>80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3.6886574074074072E-2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52</v>
      </c>
      <c r="B7" s="25">
        <v>7.4884259259259262E-3</v>
      </c>
      <c r="C7" s="10">
        <f t="shared" si="0"/>
        <v>1</v>
      </c>
      <c r="D7" s="11">
        <f>IF(A7="","", IFERROR(VLOOKUP(C7,Poengskala!$A$2:$B$134,2),"-"))</f>
        <v>100</v>
      </c>
      <c r="E7" s="25">
        <v>2.7291666666666662E-2</v>
      </c>
      <c r="F7" s="10">
        <f t="shared" si="1"/>
        <v>1</v>
      </c>
      <c r="G7" s="11">
        <f>IF(A7="","",IFERROR(VLOOKUP(F7,Poengskala!$A$2:$B$134,2),"-"))</f>
        <v>100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3.4780092592592585E-2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53</v>
      </c>
      <c r="B8" s="25">
        <v>8.1712962962962963E-3</v>
      </c>
      <c r="C8" s="10">
        <f t="shared" si="0"/>
        <v>4</v>
      </c>
      <c r="D8" s="11">
        <f>IF(A8="","", IFERROR(VLOOKUP(C8,Poengskala!$A$2:$B$134,2),"-"))</f>
        <v>50</v>
      </c>
      <c r="E8" s="25" t="s">
        <v>62</v>
      </c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54</v>
      </c>
      <c r="B9" s="25">
        <v>8.0555555555555554E-3</v>
      </c>
      <c r="C9" s="10">
        <f t="shared" si="0"/>
        <v>3</v>
      </c>
      <c r="D9" s="11">
        <f>IF(A9="","", IFERROR(VLOOKUP(C9,Poengskala!$A$2:$B$134,2),"-"))</f>
        <v>60</v>
      </c>
      <c r="E9" s="25">
        <v>3.0081018518518521E-2</v>
      </c>
      <c r="F9" s="10">
        <f t="shared" si="1"/>
        <v>4</v>
      </c>
      <c r="G9" s="11">
        <f>IF(A9="","",IFERROR(VLOOKUP(F9,Poengskala!$A$2:$B$134,2),"-"))</f>
        <v>50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>
        <f t="shared" si="3"/>
        <v>3.8136574074074073E-2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55</v>
      </c>
      <c r="B10" s="25">
        <v>8.2060185185185187E-3</v>
      </c>
      <c r="C10" s="10">
        <f t="shared" si="0"/>
        <v>6</v>
      </c>
      <c r="D10" s="11">
        <f>IF(A10="","", IFERROR(VLOOKUP(C10,Poengskala!$A$2:$B$134,2),"-"))</f>
        <v>40</v>
      </c>
      <c r="E10" s="25">
        <v>2.9525462962962962E-2</v>
      </c>
      <c r="F10" s="10">
        <f t="shared" si="1"/>
        <v>3</v>
      </c>
      <c r="G10" s="11">
        <f>IF(A10="","",IFERROR(VLOOKUP(F10,Poengskala!$A$2:$B$134,2),"-"))</f>
        <v>60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>
        <f t="shared" si="3"/>
        <v>3.7731481481481477E-2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61</v>
      </c>
      <c r="B11" s="25">
        <v>8.2407407407407412E-3</v>
      </c>
      <c r="C11" s="10">
        <f t="shared" si="0"/>
        <v>7</v>
      </c>
      <c r="D11" s="11">
        <f>IF(A11="","", IFERROR(VLOOKUP(C11,Poengskala!$A$2:$B$134,2),"-"))</f>
        <v>36</v>
      </c>
      <c r="E11" s="25">
        <v>3.0405092592592591E-2</v>
      </c>
      <c r="F11" s="10">
        <f t="shared" si="1"/>
        <v>5</v>
      </c>
      <c r="G11" s="11">
        <f>IF(A11="","",IFERROR(VLOOKUP(F11,Poengskala!$A$2:$B$134,2),"-"))</f>
        <v>45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>
        <f t="shared" si="3"/>
        <v>3.8645833333333331E-2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59</v>
      </c>
      <c r="B12" s="25" t="s">
        <v>60</v>
      </c>
      <c r="C12" s="10" t="str">
        <f t="shared" si="0"/>
        <v>-</v>
      </c>
      <c r="D12" s="11" t="str">
        <f>IF(A12="","", IFERROR(VLOOKUP(C12,Poengskala!$A$2:$B$134,2),"-"))</f>
        <v>-</v>
      </c>
      <c r="E12" s="25">
        <v>3.1736111111111111E-2</v>
      </c>
      <c r="F12" s="10">
        <f t="shared" si="1"/>
        <v>6</v>
      </c>
      <c r="G12" s="11">
        <f>IF(A12="","",IFERROR(VLOOKUP(F12,Poengskala!$A$2:$B$134,2),"-"))</f>
        <v>40</v>
      </c>
      <c r="H12" s="25"/>
      <c r="I12" s="10" t="str">
        <f t="shared" si="2"/>
        <v>-</v>
      </c>
      <c r="J12" s="12" t="str">
        <f>IF(A12="","",IFERROR(VLOOKUP(I12,Poengskala!$A$2:$B$134,2),"-"))</f>
        <v>-</v>
      </c>
      <c r="K12" s="26" t="str">
        <f t="shared" si="3"/>
        <v>-</v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 t="s">
        <v>63</v>
      </c>
      <c r="B13" s="25" t="s">
        <v>60</v>
      </c>
      <c r="C13" s="10" t="str">
        <f t="shared" si="0"/>
        <v>-</v>
      </c>
      <c r="D13" s="11" t="str">
        <f>IF(A13="","", IFERROR(VLOOKUP(C13,Poengskala!$A$2:$B$134,2),"-"))</f>
        <v>-</v>
      </c>
      <c r="E13" s="25" t="s">
        <v>60</v>
      </c>
      <c r="F13" s="10" t="str">
        <f t="shared" si="1"/>
        <v>-</v>
      </c>
      <c r="G13" s="11" t="str">
        <f>IF(A13="","",IFERROR(VLOOKUP(F13,Poengskala!$A$2:$B$134,2),"-"))</f>
        <v>-</v>
      </c>
      <c r="H13" s="25"/>
      <c r="I13" s="10" t="str">
        <f t="shared" si="2"/>
        <v>-</v>
      </c>
      <c r="J13" s="12" t="str">
        <f>IF(A13="","",IFERROR(VLOOKUP(I13,Poengskala!$A$2:$B$134,2),"-"))</f>
        <v>-</v>
      </c>
      <c r="K13" s="26" t="str">
        <f t="shared" si="3"/>
        <v>-</v>
      </c>
      <c r="L13" s="10" t="str">
        <f t="shared" si="4"/>
        <v>-</v>
      </c>
      <c r="M13" s="12" t="str">
        <f t="shared" si="5"/>
        <v>-</v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Dragerengen, Ivar</v>
      </c>
      <c r="B4" s="36">
        <f>IF('K1'!A4="", "",'K1'!B4)</f>
        <v>8.6689814814814806E-3</v>
      </c>
      <c r="C4" s="37">
        <f>IF('K1'!A4="", "",'K1'!C4)</f>
        <v>7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Eriksen, Christian Opsahl</v>
      </c>
      <c r="B5" s="36">
        <f>IF('K1'!A5="", "",'K1'!B5)</f>
        <v>8.1249999999999985E-3</v>
      </c>
      <c r="C5" s="37">
        <f>IF('K1'!A5="", "",'K1'!C5)</f>
        <v>2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Granvold, Simen</v>
      </c>
      <c r="B6" s="36">
        <f>IF('K1'!A6="", "",'K1'!B6)</f>
        <v>8.4722222222222213E-3</v>
      </c>
      <c r="C6" s="37">
        <f>IF('K1'!A6="", "",'K1'!C6)</f>
        <v>3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Grobakken, Rune Hermundstad</v>
      </c>
      <c r="B7" s="36">
        <f>IF('K1'!A7="", "",'K1'!B7)</f>
        <v>8.6342592592592599E-3</v>
      </c>
      <c r="C7" s="37">
        <f>IF('K1'!A7="", "",'K1'!C7)</f>
        <v>6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Haugnes, Mathias Bjerregård</v>
      </c>
      <c r="B8" s="36">
        <f>IF('K1'!A8="", "",'K1'!B8)</f>
        <v>8.5532407407407415E-3</v>
      </c>
      <c r="C8" s="37">
        <f>IF('K1'!A8="", "",'K1'!C8)</f>
        <v>5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Kvale, Nils Henrik</v>
      </c>
      <c r="B9" s="36">
        <f>IF('K1'!A9="", "",'K1'!B9)</f>
        <v>1.0439814814814813E-2</v>
      </c>
      <c r="C9" s="37">
        <f>IF('K1'!A9="", "",'K1'!C9)</f>
        <v>12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Lindmoen, Petter</v>
      </c>
      <c r="B10" s="36">
        <f>IF('K1'!A10="", "",'K1'!B10)</f>
        <v>1.0266203703703703E-2</v>
      </c>
      <c r="C10" s="37">
        <f>IF('K1'!A10="", "",'K1'!C10)</f>
        <v>11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>Ramstad, Morten</v>
      </c>
      <c r="B11" s="36">
        <f>IF('K1'!A11="", "",'K1'!B11)</f>
        <v>8.8773148148148153E-3</v>
      </c>
      <c r="C11" s="37">
        <f>IF('K1'!A11="", "",'K1'!C11)</f>
        <v>9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>Riste, Markus Moen</v>
      </c>
      <c r="B12" s="36">
        <f>IF('K1'!A12="", "",'K1'!B12)</f>
        <v>9.0393518518518522E-3</v>
      </c>
      <c r="C12" s="37">
        <f>IF('K1'!A12="", "",'K1'!C12)</f>
        <v>10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>Seegard, Eirik</v>
      </c>
      <c r="B13" s="36">
        <f>IF('K1'!A13="", "",'K1'!B13)</f>
        <v>8.5416666666666679E-3</v>
      </c>
      <c r="C13" s="37">
        <f>IF('K1'!A13="", "",'K1'!C13)</f>
        <v>4</v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>Steinsrud, Bendik Lae</v>
      </c>
      <c r="B14" s="36">
        <f>IF('K1'!A14="", "",'K1'!B14)</f>
        <v>8.7037037037037031E-3</v>
      </c>
      <c r="C14" s="37">
        <f>IF('K1'!A14="", "",'K1'!C14)</f>
        <v>8</v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>Sørumshagen, Arngrim</v>
      </c>
      <c r="B15" s="36">
        <f>IF('K1'!A15="", "",'K1'!B15)</f>
        <v>8.0671296296296307E-3</v>
      </c>
      <c r="C15" s="37">
        <f>IF('K1'!A15="", "",'K1'!C15)</f>
        <v>1</v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>Evensen, Ansgar</v>
      </c>
      <c r="B16" s="36" t="str">
        <f>IF('K1'!A16="", "",'K1'!B16)</f>
        <v>DNS</v>
      </c>
      <c r="C16" s="37" t="str">
        <f>IF('K1'!A16="", "",'K1'!C16)</f>
        <v>-</v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>Karsrud, Kristoffer Alm</v>
      </c>
      <c r="B17" s="36" t="str">
        <f>IF('K1'!A17="", "",'K1'!B17)</f>
        <v>DNS</v>
      </c>
      <c r="C17" s="37" t="str">
        <f>IF('K1'!A17="", "",'K1'!C17)</f>
        <v>-</v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>Nyhagen, Håkon</v>
      </c>
      <c r="B18" s="36" t="str">
        <f>IF('K1'!A18="", "",'K1'!B18)</f>
        <v>DNS</v>
      </c>
      <c r="C18" s="37" t="str">
        <f>IF('K1'!A18="", "",'K1'!C18)</f>
        <v>-</v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>Stensvold, Trym</v>
      </c>
      <c r="B19" s="36" t="str">
        <f>IF('K1'!A19="", "",'K1'!B19)</f>
        <v>DNS</v>
      </c>
      <c r="C19" s="37" t="str">
        <f>IF('K1'!A19="", "",'K1'!C19)</f>
        <v>-</v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Dragerengen, Ivar</v>
      </c>
      <c r="B4" s="25">
        <f>IF('K1'!A4="", "",'K1'!E4)</f>
        <v>3.6516203703703703E-2</v>
      </c>
      <c r="C4" s="37">
        <f>IF('K1'!A4="", "",'K1'!F4)</f>
        <v>11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Eriksen, Christian Opsahl</v>
      </c>
      <c r="B5" s="25">
        <f>IF('K1'!A5="", "",'K1'!E5)</f>
        <v>3.078703703703704E-2</v>
      </c>
      <c r="C5" s="37">
        <f>IF('K1'!A5="", "",'K1'!F5)</f>
        <v>4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Granvold, Simen</v>
      </c>
      <c r="B6" s="25" t="str">
        <f>IF('K1'!A6="", "",'K1'!E6)</f>
        <v>DNF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Grobakken, Rune Hermundstad</v>
      </c>
      <c r="B7" s="25" t="str">
        <f>IF('K1'!A7="", "",'K1'!E7)</f>
        <v>DNS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Haugnes, Mathias Bjerregård</v>
      </c>
      <c r="B8" s="25">
        <f>IF('K1'!A8="", "",'K1'!E8)</f>
        <v>3.1296296296296301E-2</v>
      </c>
      <c r="C8" s="37">
        <f>IF('K1'!A8="", "",'K1'!F8)</f>
        <v>6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Kvale, Nils Henrik</v>
      </c>
      <c r="B9" s="25">
        <f>IF('K1'!A9="", "",'K1'!E9)</f>
        <v>3.3611111111111112E-2</v>
      </c>
      <c r="C9" s="37">
        <f>IF('K1'!A9="", "",'K1'!F9)</f>
        <v>9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Lindmoen, Petter</v>
      </c>
      <c r="B10" s="25">
        <f>IF('K1'!A10="", "",'K1'!E10)</f>
        <v>3.8460648148148147E-2</v>
      </c>
      <c r="C10" s="37">
        <f>IF('K1'!A10="", "",'K1'!F10)</f>
        <v>12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>Ramstad, Morten</v>
      </c>
      <c r="B11" s="25">
        <f>IF('K1'!A11="", "",'K1'!E11)</f>
        <v>3.3437500000000002E-2</v>
      </c>
      <c r="C11" s="37">
        <f>IF('K1'!A11="", "",'K1'!F11)</f>
        <v>8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>Riste, Markus Moen</v>
      </c>
      <c r="B12" s="25">
        <f>IF('K1'!A12="", "",'K1'!E12)</f>
        <v>2.9699074074074072E-2</v>
      </c>
      <c r="C12" s="37">
        <f>IF('K1'!A12="", "",'K1'!F12)</f>
        <v>3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>Seegard, Eirik</v>
      </c>
      <c r="B13" s="25" t="str">
        <f>IF('K1'!A13="", "",'K1'!E13)</f>
        <v>DNS</v>
      </c>
      <c r="C13" s="37" t="str">
        <f>IF('K1'!A13="", "",'K1'!F13)</f>
        <v>-</v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>Steinsrud, Bendik Lae</v>
      </c>
      <c r="B14" s="25">
        <f>IF('K1'!A14="", "",'K1'!E14)</f>
        <v>3.4999999999999996E-2</v>
      </c>
      <c r="C14" s="37">
        <f>IF('K1'!A14="", "",'K1'!F14)</f>
        <v>10</v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>Sørumshagen, Arngrim</v>
      </c>
      <c r="B15" s="25">
        <f>IF('K1'!A15="", "",'K1'!E15)</f>
        <v>3.0972222222222224E-2</v>
      </c>
      <c r="C15" s="37">
        <f>IF('K1'!A15="", "",'K1'!F15)</f>
        <v>5</v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>Evensen, Ansgar</v>
      </c>
      <c r="B16" s="25">
        <f>IF('K1'!A16="", "",'K1'!E16)</f>
        <v>2.8900462962962961E-2</v>
      </c>
      <c r="C16" s="37">
        <f>IF('K1'!A16="", "",'K1'!F16)</f>
        <v>1</v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>Karsrud, Kristoffer Alm</v>
      </c>
      <c r="B17" s="25">
        <f>IF('K1'!A17="", "",'K1'!E17)</f>
        <v>2.9131944444444446E-2</v>
      </c>
      <c r="C17" s="37">
        <f>IF('K1'!A17="", "",'K1'!F17)</f>
        <v>2</v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>Nyhagen, Håkon</v>
      </c>
      <c r="B18" s="25">
        <f>IF('K1'!A18="", "",'K1'!E18)</f>
        <v>3.2384259259259258E-2</v>
      </c>
      <c r="C18" s="37">
        <f>IF('K1'!A18="", "",'K1'!F18)</f>
        <v>7</v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>Stensvold, Trym</v>
      </c>
      <c r="B19" s="25" t="str">
        <f>IF('K1'!A19="", "",'K1'!E19)</f>
        <v>DNS</v>
      </c>
      <c r="C19" s="37" t="str">
        <f>IF('K1'!A19="", "",'K1'!F19)</f>
        <v>-</v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Dragerengen, Ivar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Eriksen, Christian Opsahl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Granvold, Simen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Grobakken, Rune Hermundstad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Haugnes, Mathias Bjerregård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>Kvale, Nils Henrik</v>
      </c>
      <c r="B9" s="36">
        <f>IF('K1'!A9="", "",'K1'!H9)</f>
        <v>0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>Lindmoen, Petter</v>
      </c>
      <c r="B10" s="36">
        <f>IF('K1'!A10="", "",'K1'!H10)</f>
        <v>0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>Ramstad, Morten</v>
      </c>
      <c r="B11" s="36">
        <f>IF('K1'!A11="", "",'K1'!H11)</f>
        <v>0</v>
      </c>
      <c r="C11" s="37" t="str">
        <f>IF('K1'!A11="", "",'K1'!I11)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>Riste, Markus Moen</v>
      </c>
      <c r="B12" s="36">
        <f>IF('K1'!A12="", "",'K1'!H12)</f>
        <v>0</v>
      </c>
      <c r="C12" s="37" t="str">
        <f>IF('K1'!A12="", "",'K1'!I12)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>Seegard, Eirik</v>
      </c>
      <c r="B13" s="36">
        <f>IF('K1'!A13="", "",'K1'!H13)</f>
        <v>0</v>
      </c>
      <c r="C13" s="37" t="str">
        <f>IF('K1'!A13="", "",'K1'!I13)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>Steinsrud, Bendik Lae</v>
      </c>
      <c r="B14" s="36">
        <f>IF('K1'!A14="", "",'K1'!H14)</f>
        <v>0</v>
      </c>
      <c r="C14" s="37" t="str">
        <f>IF('K1'!A14="", "",'K1'!I14)</f>
        <v>-</v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>Sørumshagen, Arngrim</v>
      </c>
      <c r="B15" s="36">
        <f>IF('K1'!A15="", "",'K1'!H15)</f>
        <v>0</v>
      </c>
      <c r="C15" s="37" t="str">
        <f>IF('K1'!A15="", "",'K1'!I15)</f>
        <v>-</v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>Evensen, Ansgar</v>
      </c>
      <c r="B16" s="36">
        <f>IF('K1'!A16="", "",'K1'!H16)</f>
        <v>0</v>
      </c>
      <c r="C16" s="37" t="str">
        <f>IF('K1'!A16="", "",'K1'!I16)</f>
        <v>-</v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>Karsrud, Kristoffer Alm</v>
      </c>
      <c r="B17" s="36">
        <f>IF('K1'!A17="", "",'K1'!H17)</f>
        <v>0</v>
      </c>
      <c r="C17" s="37" t="str">
        <f>IF('K1'!A17="", "",'K1'!I17)</f>
        <v>-</v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>Nyhagen, Håkon</v>
      </c>
      <c r="B18" s="36">
        <f>IF('K1'!A18="", "",'K1'!H18)</f>
        <v>0</v>
      </c>
      <c r="C18" s="37" t="str">
        <f>IF('K1'!A18="", "",'K1'!I18)</f>
        <v>-</v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>Stensvold, Trym</v>
      </c>
      <c r="B19" s="36">
        <f>IF('K1'!A19="", "",'K1'!H19)</f>
        <v>0</v>
      </c>
      <c r="C19" s="37" t="str">
        <f>IF('K1'!A19="", "",'K1'!I19)</f>
        <v>-</v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Bossum, Andreas</v>
      </c>
      <c r="B4" s="36">
        <f>IF('K2'!A4="", "",'K2'!B4)</f>
        <v>8.1712962962962963E-3</v>
      </c>
      <c r="C4" s="37">
        <f>IF('K2'!A4="", "",'K2'!C4)</f>
        <v>4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Brenna, Vidar</v>
      </c>
      <c r="B5" s="36">
        <f>IF('K2'!A5="", "",'K2'!B5)</f>
        <v>9.0972222222222218E-3</v>
      </c>
      <c r="C5" s="37">
        <f>IF('K2'!A5="", "",'K2'!C5)</f>
        <v>8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Flugstad, Fredrik Fuglerud</v>
      </c>
      <c r="B6" s="36">
        <f>IF('K2'!A6="", "",'K2'!B6)</f>
        <v>7.9745370370370369E-3</v>
      </c>
      <c r="C6" s="37">
        <f>IF('K2'!A6="", "",'K2'!C6)</f>
        <v>2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Moseby, Håvard</v>
      </c>
      <c r="B7" s="36">
        <f>IF('K2'!A7="", "",'K2'!B7)</f>
        <v>7.4884259259259262E-3</v>
      </c>
      <c r="C7" s="37">
        <f>IF('K2'!A7="", "",'K2'!C7)</f>
        <v>1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>Seegaard, Kristoffer</v>
      </c>
      <c r="B8" s="36">
        <f>IF('K2'!A8="", "",'K2'!B8)</f>
        <v>8.1712962962962963E-3</v>
      </c>
      <c r="C8" s="37">
        <f>IF('K2'!A8="", "",'K2'!C8)</f>
        <v>4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>Stangjordet, Thomas</v>
      </c>
      <c r="B9" s="36">
        <f>IF('K2'!A9="", "",'K2'!B9)</f>
        <v>8.0555555555555554E-3</v>
      </c>
      <c r="C9" s="37">
        <f>IF('K2'!A9="", "",'K2'!C9)</f>
        <v>3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>Vesterås, Marius Viken</v>
      </c>
      <c r="B10" s="36">
        <f>IF('K2'!A10="", "",'K2'!B10)</f>
        <v>8.2060185185185187E-3</v>
      </c>
      <c r="C10" s="37">
        <f>IF('K2'!A10="", "",'K2'!C10)</f>
        <v>6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>Jacobsen, Kristian</v>
      </c>
      <c r="B11" s="36">
        <f>IF('K2'!A11="", "",'K2'!B11)</f>
        <v>8.2407407407407412E-3</v>
      </c>
      <c r="C11" s="37">
        <f>IF('K2'!A11="", "",'K2'!C11)</f>
        <v>7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>Stensvold, Trym</v>
      </c>
      <c r="B12" s="36" t="str">
        <f>IF('K2'!A12="", "",'K2'!B12)</f>
        <v>DNS</v>
      </c>
      <c r="C12" s="37" t="str">
        <f>IF('K2'!A12="", "",'K2'!C12)</f>
        <v>-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>Bratbak, Emil Robert Book</v>
      </c>
      <c r="B13" s="36" t="str">
        <f>IF('K2'!A13="", "",'K2'!B13)</f>
        <v>DNS</v>
      </c>
      <c r="C13" s="37" t="str">
        <f>IF('K2'!A13="", "",'K2'!C13)</f>
        <v>-</v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Bossum, Andreas</v>
      </c>
      <c r="B4" s="25">
        <f>IF('K2'!A4="", "",'K2'!E4)</f>
        <v>3.3541666666666664E-2</v>
      </c>
      <c r="C4" s="37">
        <f>IF('K2'!A4="", "",'K2'!F4)</f>
        <v>7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Brenna, Vidar</v>
      </c>
      <c r="B5" s="25" t="str">
        <f>IF('K2'!A5="", "",'K2'!E5)</f>
        <v>DNS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Flugstad, Fredrik Fuglerud</v>
      </c>
      <c r="B6" s="25">
        <f>IF('K2'!A6="", "",'K2'!E6)</f>
        <v>2.8912037037037038E-2</v>
      </c>
      <c r="C6" s="37">
        <f>IF('K2'!A6="", "",'K2'!F6)</f>
        <v>2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Moseby, Håvard</v>
      </c>
      <c r="B7" s="25">
        <f>IF('K2'!A7="", "",'K2'!E7)</f>
        <v>2.7291666666666662E-2</v>
      </c>
      <c r="C7" s="37">
        <f>IF('K2'!A7="", "",'K2'!F7)</f>
        <v>1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>Seegaard, Kristoffer</v>
      </c>
      <c r="B8" s="25" t="str">
        <f>IF('K2'!A8="", "",'K2'!E8)</f>
        <v>DNF</v>
      </c>
      <c r="C8" s="37" t="str">
        <f>IF('K2'!A8="", "",'K2'!F8)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>Stangjordet, Thomas</v>
      </c>
      <c r="B9" s="25">
        <f>IF('K2'!A9="", "",'K2'!E9)</f>
        <v>3.0081018518518521E-2</v>
      </c>
      <c r="C9" s="37">
        <f>IF('K2'!A9="", "",'K2'!F9)</f>
        <v>4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>Vesterås, Marius Viken</v>
      </c>
      <c r="B10" s="25">
        <f>IF('K2'!A10="", "",'K2'!E10)</f>
        <v>2.9525462962962962E-2</v>
      </c>
      <c r="C10" s="37">
        <f>IF('K2'!A10="", "",'K2'!F10)</f>
        <v>3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>Jacobsen, Kristian</v>
      </c>
      <c r="B11" s="25">
        <f>IF('K2'!A11="", "",'K2'!E11)</f>
        <v>3.0405092592592591E-2</v>
      </c>
      <c r="C11" s="37">
        <f>IF('K2'!A11="", "",'K2'!F11)</f>
        <v>5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>Stensvold, Trym</v>
      </c>
      <c r="B12" s="25">
        <f>IF('K2'!A12="", "",'K2'!E12)</f>
        <v>3.1736111111111111E-2</v>
      </c>
      <c r="C12" s="37">
        <f>IF('K2'!A12="", "",'K2'!F12)</f>
        <v>6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>Bratbak, Emil Robert Book</v>
      </c>
      <c r="B13" s="25" t="str">
        <f>IF('K2'!A13="", "",'K2'!E13)</f>
        <v>DNS</v>
      </c>
      <c r="C13" s="37" t="str">
        <f>IF('K2'!A13="", "",'K2'!F13)</f>
        <v>-</v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Bossum, Andreas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Brenna, Vidar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>Flugstad, Fredrik Fuglerud</v>
      </c>
      <c r="B6" s="36">
        <f>IF('K2'!A6="", "",'K2'!H6)</f>
        <v>0</v>
      </c>
      <c r="C6" s="37" t="str">
        <f>IF('K2'!A6="", "",'K2'!I6)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>Moseby, Håvard</v>
      </c>
      <c r="B7" s="36">
        <f>IF('K2'!A7="", "",'K2'!H7)</f>
        <v>0</v>
      </c>
      <c r="C7" s="37" t="str">
        <f>IF('K2'!A7="", "",'K2'!I7)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>Seegaard, Kristoffer</v>
      </c>
      <c r="B8" s="36">
        <f>IF('K2'!A8="", "",'K2'!H8)</f>
        <v>0</v>
      </c>
      <c r="C8" s="37" t="str">
        <f>IF('K2'!A8="", "",'K2'!I8)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>Stangjordet, Thomas</v>
      </c>
      <c r="B9" s="36">
        <f>IF('K2'!A9="", "",'K2'!H9)</f>
        <v>0</v>
      </c>
      <c r="C9" s="37" t="str">
        <f>IF('K2'!A9="", "",'K2'!I9)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>Vesterås, Marius Viken</v>
      </c>
      <c r="B10" s="36">
        <f>IF('K2'!A10="", "",'K2'!H10)</f>
        <v>0</v>
      </c>
      <c r="C10" s="37" t="str">
        <f>IF('K2'!A10="", "",'K2'!I10)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>Jacobsen, Kristian</v>
      </c>
      <c r="B11" s="36">
        <f>IF('K2'!A11="", "",'K2'!H11)</f>
        <v>0</v>
      </c>
      <c r="C11" s="37" t="str">
        <f>IF('K2'!A11="", "",'K2'!I11)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>Stensvold, Trym</v>
      </c>
      <c r="B12" s="36">
        <f>IF('K2'!A12="", "",'K2'!H12)</f>
        <v>0</v>
      </c>
      <c r="C12" s="37" t="str">
        <f>IF('K2'!A12="", "",'K2'!I12)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>Bratbak, Emil Robert Book</v>
      </c>
      <c r="B13" s="36">
        <f>IF('K2'!A13="", "",'K2'!H13)</f>
        <v>0</v>
      </c>
      <c r="C13" s="37" t="str">
        <f>IF('K2'!A13="", "",'K2'!I13)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2017-08-19T20:37:12Z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