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prachia_2021_mitb_smu_edu_sg/Documents/Documents/Term 5/Applied Machine Learning/Project/"/>
    </mc:Choice>
  </mc:AlternateContent>
  <xr:revisionPtr revIDLastSave="706" documentId="8_{47FAAC38-7059-4439-87D5-453BD99529F3}" xr6:coauthVersionLast="47" xr6:coauthVersionMax="47" xr10:uidLastSave="{8BF4B190-AF7E-4E9C-B7C3-1691386F6414}"/>
  <bookViews>
    <workbookView minimized="1" xWindow="4920" yWindow="2810" windowWidth="14280" windowHeight="7270" activeTab="3" xr2:uid="{9126A2EF-5D54-4527-A441-03A5FEF6AE95}"/>
  </bookViews>
  <sheets>
    <sheet name="Missing values" sheetId="1" r:id="rId1"/>
    <sheet name="Unique values" sheetId="3" r:id="rId2"/>
    <sheet name="VIF" sheetId="9" r:id="rId3"/>
    <sheet name="Sheet4" sheetId="10" r:id="rId4"/>
    <sheet name="Data Dictionary" sheetId="5" r:id="rId5"/>
    <sheet name="Unique values (2)" sheetId="7" state="hidden" r:id="rId6"/>
    <sheet name="Sheet2" sheetId="6" state="hidden" r:id="rId7"/>
    <sheet name="roughwork1" sheetId="4" state="hidden" r:id="rId8"/>
    <sheet name="roughwork2" sheetId="2" state="hidden" r:id="rId9"/>
    <sheet name="Sheet3" sheetId="8" state="hidden" r:id="rId10"/>
  </sheets>
  <definedNames>
    <definedName name="_xlnm._FilterDatabase" localSheetId="0" hidden="1">'Missing values'!$F$5:$I$74</definedName>
    <definedName name="_xlnm._FilterDatabase" localSheetId="1" hidden="1">'Unique values'!$B$3:$D$45</definedName>
    <definedName name="_xlnm._FilterDatabase" localSheetId="5" hidden="1">'Unique values (2)'!$B$3:$C$44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" i="3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6" i="1"/>
  <c r="M47" i="1"/>
  <c r="M48" i="1"/>
  <c r="H27" i="1"/>
  <c r="H28" i="1"/>
  <c r="H68" i="1"/>
  <c r="H36" i="1"/>
  <c r="H41" i="1"/>
  <c r="H69" i="1"/>
  <c r="H15" i="1"/>
  <c r="H26" i="1"/>
  <c r="H70" i="1"/>
  <c r="H20" i="1"/>
  <c r="H71" i="1"/>
  <c r="H51" i="1"/>
  <c r="H54" i="1"/>
  <c r="H72" i="1"/>
  <c r="H21" i="1"/>
  <c r="H23" i="1"/>
  <c r="H49" i="1"/>
  <c r="H50" i="1"/>
  <c r="H43" i="1"/>
  <c r="H42" i="1"/>
  <c r="H8" i="1"/>
  <c r="H39" i="1"/>
  <c r="H40" i="1"/>
  <c r="H37" i="1"/>
  <c r="H38" i="1"/>
  <c r="H73" i="1"/>
  <c r="H46" i="1"/>
  <c r="H74" i="1"/>
  <c r="M27" i="1"/>
  <c r="H67" i="1"/>
  <c r="I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2" i="4"/>
  <c r="F1" i="2"/>
  <c r="M16" i="1"/>
  <c r="M10" i="1"/>
  <c r="M32" i="1"/>
  <c r="M45" i="1"/>
  <c r="M39" i="1"/>
  <c r="M13" i="1"/>
  <c r="M40" i="1"/>
  <c r="M44" i="1"/>
  <c r="M31" i="1"/>
  <c r="M35" i="1"/>
  <c r="M25" i="1"/>
  <c r="M34" i="1"/>
  <c r="M19" i="1"/>
  <c r="M12" i="1"/>
  <c r="M36" i="1"/>
  <c r="M26" i="1"/>
  <c r="M23" i="1"/>
  <c r="M46" i="1"/>
  <c r="M7" i="1"/>
  <c r="M15" i="1"/>
  <c r="M29" i="1"/>
  <c r="M30" i="1"/>
  <c r="M24" i="1"/>
  <c r="M38" i="1"/>
  <c r="M14" i="1"/>
  <c r="M21" i="1"/>
  <c r="M8" i="1"/>
  <c r="M22" i="1"/>
  <c r="M20" i="1"/>
  <c r="M43" i="1"/>
  <c r="M17" i="1"/>
  <c r="M11" i="1"/>
  <c r="M41" i="1"/>
  <c r="M42" i="1"/>
  <c r="M33" i="1"/>
  <c r="M18" i="1"/>
  <c r="M9" i="1"/>
  <c r="M28" i="1"/>
  <c r="M6" i="1"/>
  <c r="M37" i="1"/>
  <c r="H18" i="1"/>
  <c r="H30" i="1"/>
  <c r="H31" i="1"/>
  <c r="H53" i="1"/>
  <c r="H17" i="1"/>
  <c r="H14" i="1"/>
  <c r="H61" i="1"/>
  <c r="H25" i="1"/>
  <c r="H19" i="1"/>
  <c r="H56" i="1"/>
  <c r="H58" i="1"/>
  <c r="H24" i="1"/>
  <c r="H22" i="1"/>
  <c r="H6" i="1"/>
  <c r="H9" i="1"/>
  <c r="H52" i="1"/>
  <c r="H34" i="1"/>
  <c r="H7" i="1"/>
  <c r="H12" i="1"/>
  <c r="H59" i="1"/>
  <c r="H62" i="1"/>
  <c r="H11" i="1"/>
  <c r="H63" i="1"/>
  <c r="H60" i="1"/>
  <c r="H55" i="1"/>
  <c r="H35" i="1"/>
  <c r="H13" i="1"/>
  <c r="H64" i="1"/>
  <c r="H65" i="1"/>
  <c r="H47" i="1"/>
  <c r="H66" i="1"/>
  <c r="H57" i="1"/>
  <c r="H32" i="1"/>
  <c r="H33" i="1"/>
  <c r="H16" i="1"/>
  <c r="H29" i="1"/>
  <c r="H45" i="1"/>
  <c r="H48" i="1"/>
  <c r="H44" i="1"/>
  <c r="H10" i="1"/>
  <c r="D65" i="1"/>
  <c r="D36" i="1"/>
  <c r="D41" i="1"/>
  <c r="D66" i="1"/>
  <c r="D15" i="1"/>
  <c r="D26" i="1"/>
  <c r="D67" i="1"/>
  <c r="D20" i="1"/>
  <c r="D68" i="1"/>
  <c r="D50" i="1"/>
  <c r="D53" i="1"/>
  <c r="D69" i="1"/>
  <c r="D21" i="1"/>
  <c r="D23" i="1"/>
  <c r="D48" i="1"/>
  <c r="D49" i="1"/>
  <c r="D43" i="1"/>
  <c r="D42" i="1"/>
  <c r="D8" i="1"/>
  <c r="D39" i="1"/>
  <c r="D40" i="1"/>
  <c r="D37" i="1"/>
  <c r="D38" i="1"/>
  <c r="D71" i="1"/>
  <c r="D31" i="1"/>
  <c r="D9" i="1"/>
  <c r="D13" i="1"/>
  <c r="D14" i="1"/>
  <c r="D51" i="1"/>
  <c r="D10" i="1"/>
  <c r="D55" i="1"/>
  <c r="D24" i="1"/>
  <c r="D6" i="1"/>
  <c r="D56" i="1"/>
  <c r="D57" i="1"/>
  <c r="D47" i="1"/>
  <c r="D44" i="1"/>
  <c r="D29" i="1"/>
  <c r="D45" i="1"/>
  <c r="D54" i="1"/>
  <c r="D16" i="1"/>
  <c r="D17" i="1"/>
  <c r="D58" i="1"/>
  <c r="D22" i="1"/>
  <c r="D32" i="1"/>
  <c r="D33" i="1"/>
  <c r="D46" i="1"/>
  <c r="D18" i="1"/>
  <c r="D34" i="1"/>
  <c r="D25" i="1"/>
  <c r="D30" i="1"/>
  <c r="D52" i="1"/>
  <c r="D19" i="1"/>
  <c r="D7" i="1"/>
  <c r="D12" i="1"/>
  <c r="D59" i="1"/>
  <c r="D11" i="1"/>
  <c r="D60" i="1"/>
  <c r="D35" i="1"/>
  <c r="D61" i="1"/>
  <c r="D62" i="1"/>
  <c r="D63" i="1"/>
  <c r="D64" i="1"/>
  <c r="D27" i="1"/>
  <c r="D28" i="1"/>
  <c r="D70" i="1"/>
</calcChain>
</file>

<file path=xl/sharedStrings.xml><?xml version="1.0" encoding="utf-8"?>
<sst xmlns="http://schemas.openxmlformats.org/spreadsheetml/2006/main" count="2030" uniqueCount="550">
  <si>
    <t>back_legroom</t>
  </si>
  <si>
    <t>body_type</t>
  </si>
  <si>
    <t>city</t>
  </si>
  <si>
    <t>city_fuel_economy</t>
  </si>
  <si>
    <t>daysonmarket</t>
  </si>
  <si>
    <t>engine_cylinders</t>
  </si>
  <si>
    <t>engine_displacement</t>
  </si>
  <si>
    <t>engine_type</t>
  </si>
  <si>
    <t>exterior_color</t>
  </si>
  <si>
    <t>franchise_dealer</t>
  </si>
  <si>
    <t>franchise_make</t>
  </si>
  <si>
    <t>front_legroom</t>
  </si>
  <si>
    <t>fuel_tank_volume</t>
  </si>
  <si>
    <t>fuel_type</t>
  </si>
  <si>
    <t>height</t>
  </si>
  <si>
    <t>highway_fuel_economy</t>
  </si>
  <si>
    <t>horsepower</t>
  </si>
  <si>
    <t>interior_color</t>
  </si>
  <si>
    <t>is_new</t>
  </si>
  <si>
    <t>latitude</t>
  </si>
  <si>
    <t>length</t>
  </si>
  <si>
    <t>listed_date</t>
  </si>
  <si>
    <t>listing_color</t>
  </si>
  <si>
    <t>longitude</t>
  </si>
  <si>
    <t>make_name</t>
  </si>
  <si>
    <t>maximum_seating</t>
  </si>
  <si>
    <t>mileage</t>
  </si>
  <si>
    <t>model_name</t>
  </si>
  <si>
    <t>power</t>
  </si>
  <si>
    <t>price</t>
  </si>
  <si>
    <t>savings_amount</t>
  </si>
  <si>
    <t>seller_rating</t>
  </si>
  <si>
    <t>sp_name</t>
  </si>
  <si>
    <t>torque</t>
  </si>
  <si>
    <t>transmission</t>
  </si>
  <si>
    <t>transmission_display</t>
  </si>
  <si>
    <t>trim_name</t>
  </si>
  <si>
    <t>wheel_system</t>
  </si>
  <si>
    <t>wheel_system_display</t>
  </si>
  <si>
    <t>wheelbase</t>
  </si>
  <si>
    <t>width</t>
  </si>
  <si>
    <t>year</t>
  </si>
  <si>
    <t>Attribute</t>
  </si>
  <si>
    <t>Missing values</t>
  </si>
  <si>
    <t>Proportion</t>
  </si>
  <si>
    <t>N</t>
  </si>
  <si>
    <t>vin</t>
  </si>
  <si>
    <t>bed</t>
  </si>
  <si>
    <t>bed_height</t>
  </si>
  <si>
    <t>bed_length</t>
  </si>
  <si>
    <t>cabin</t>
  </si>
  <si>
    <t>combine_fuel_economy</t>
  </si>
  <si>
    <t>dealer_zip</t>
  </si>
  <si>
    <t>description</t>
  </si>
  <si>
    <t>fleet</t>
  </si>
  <si>
    <t>frame_damaged</t>
  </si>
  <si>
    <t>has_accidents</t>
  </si>
  <si>
    <t>isCab</t>
  </si>
  <si>
    <t>is_certified</t>
  </si>
  <si>
    <t>is_cpo</t>
  </si>
  <si>
    <t>is_oemcpo</t>
  </si>
  <si>
    <t>listing_id</t>
  </si>
  <si>
    <t>main_picture_url</t>
  </si>
  <si>
    <t>major_options</t>
  </si>
  <si>
    <t>owner_count</t>
  </si>
  <si>
    <t>salvage</t>
  </si>
  <si>
    <t>sp_id</t>
  </si>
  <si>
    <t>theft_title</t>
  </si>
  <si>
    <t>trimId</t>
  </si>
  <si>
    <t>vehicle_damage_category</t>
  </si>
  <si>
    <t>Immediate study</t>
  </si>
  <si>
    <t>Changing '--' to NaN</t>
  </si>
  <si>
    <t>Count of Unique Values in each columns</t>
  </si>
  <si>
    <t>Unique Values</t>
  </si>
  <si>
    <t>boolean</t>
  </si>
  <si>
    <t>continuous</t>
  </si>
  <si>
    <t>categorical</t>
  </si>
  <si>
    <t>"</t>
  </si>
  <si>
    <t>"interior_color"</t>
  </si>
  <si>
    <t>"exterior_color"</t>
  </si>
  <si>
    <t>"sp_name"</t>
  </si>
  <si>
    <t>"trim_name"</t>
  </si>
  <si>
    <t>"city"</t>
  </si>
  <si>
    <t>"torque"</t>
  </si>
  <si>
    <t>"power"</t>
  </si>
  <si>
    <t>"model_name"</t>
  </si>
  <si>
    <t>"make_name"</t>
  </si>
  <si>
    <t>"franchise_make"</t>
  </si>
  <si>
    <t>"transmission_display"</t>
  </si>
  <si>
    <t>"engine_cylinders"</t>
  </si>
  <si>
    <t>"engine_type"</t>
  </si>
  <si>
    <t>"listing_color"</t>
  </si>
  <si>
    <t>"maximum_seating"</t>
  </si>
  <si>
    <t>"body_type"</t>
  </si>
  <si>
    <t>"fuel_type"</t>
  </si>
  <si>
    <t>"wheel_system"</t>
  </si>
  <si>
    <t>"wheel_system_display"</t>
  </si>
  <si>
    <t>"transmission"</t>
  </si>
  <si>
    <t>"interior_color", "exterior_color", "sp_name", "trim_name", "city", "torque", "power", "model_name", "make_name", "franchise_make", "transmission_display", "engine_cylinders", "engine_type", "listing_color", "maximum_seating", "body_type", "fuel_type", "wheel_system", "wheel_system_display", "transmission"</t>
  </si>
  <si>
    <t>object</t>
  </si>
  <si>
    <t>bool</t>
  </si>
  <si>
    <t>:</t>
  </si>
  <si>
    <t xml:space="preserve"> </t>
  </si>
  <si>
    <t>"vin": object</t>
  </si>
  <si>
    <t>"back_legroom": object</t>
  </si>
  <si>
    <t>"bed": object</t>
  </si>
  <si>
    <t>"bed_height": object</t>
  </si>
  <si>
    <t>"bed_length": object</t>
  </si>
  <si>
    <t>"body_type": object</t>
  </si>
  <si>
    <t>"cabin": object</t>
  </si>
  <si>
    <t>"city": object</t>
  </si>
  <si>
    <t>"dealer_zip": object</t>
  </si>
  <si>
    <t>"description": object</t>
  </si>
  <si>
    <t>"engine_cylinders": object</t>
  </si>
  <si>
    <t>"engine_type": object</t>
  </si>
  <si>
    <t>"exterior_color": object</t>
  </si>
  <si>
    <t>"fleet": object</t>
  </si>
  <si>
    <t>"frame_damaged": object</t>
  </si>
  <si>
    <t>"franchise_dealer": bool</t>
  </si>
  <si>
    <t>"franchise_make": object</t>
  </si>
  <si>
    <t>"front_legroom": object</t>
  </si>
  <si>
    <t>"fuel_tank_volume": object</t>
  </si>
  <si>
    <t>"fuel_type": object</t>
  </si>
  <si>
    <t>"has_accidents": object</t>
  </si>
  <si>
    <t>"height": object</t>
  </si>
  <si>
    <t>"interior_color": object</t>
  </si>
  <si>
    <t>"isCab": object</t>
  </si>
  <si>
    <t>"is_cpo": object</t>
  </si>
  <si>
    <t>"is_new": bool</t>
  </si>
  <si>
    <t>"is_oemcpo": object</t>
  </si>
  <si>
    <t>"length": object</t>
  </si>
  <si>
    <t>"listed_date": object</t>
  </si>
  <si>
    <t>"listing_color": object</t>
  </si>
  <si>
    <t>"main_picture_url": object</t>
  </si>
  <si>
    <t>"major_options": object</t>
  </si>
  <si>
    <t>"make_name": object</t>
  </si>
  <si>
    <t>"maximum_seating": object</t>
  </si>
  <si>
    <t>"model_name": object</t>
  </si>
  <si>
    <t>"power": object</t>
  </si>
  <si>
    <t>"salvage": object</t>
  </si>
  <si>
    <t>"sp_name": object</t>
  </si>
  <si>
    <t>"theft_title": object</t>
  </si>
  <si>
    <t>"torque": object</t>
  </si>
  <si>
    <t>"transmission": object</t>
  </si>
  <si>
    <t>"transmission_display": object</t>
  </si>
  <si>
    <t>"trimId": object</t>
  </si>
  <si>
    <t>"trim_name": object</t>
  </si>
  <si>
    <t>"wheel_system": object</t>
  </si>
  <si>
    <t>"wheel_system_display": object</t>
  </si>
  <si>
    <t>"wheelbase": object</t>
  </si>
  <si>
    <t>"width": object</t>
  </si>
  <si>
    <t>float</t>
  </si>
  <si>
    <t>int</t>
  </si>
  <si>
    <t>"city_fuel_economy": float</t>
  </si>
  <si>
    <t>"combine_fuel_economy": float</t>
  </si>
  <si>
    <t>"daysonmarket": int</t>
  </si>
  <si>
    <t>"engine_displacement": float</t>
  </si>
  <si>
    <t>"highway_fuel_economy": float</t>
  </si>
  <si>
    <t>"horsepower": float</t>
  </si>
  <si>
    <t>"is_certified": float</t>
  </si>
  <si>
    <t>"latitude": float</t>
  </si>
  <si>
    <t>"listing_id": int</t>
  </si>
  <si>
    <t>"longitude": float</t>
  </si>
  <si>
    <t>"mileage": float</t>
  </si>
  <si>
    <t>"owner_count": float</t>
  </si>
  <si>
    <t>"price": float</t>
  </si>
  <si>
    <t>"savings_amount": int</t>
  </si>
  <si>
    <t>"seller_rating": float</t>
  </si>
  <si>
    <t>"sp_id": float</t>
  </si>
  <si>
    <t>"vehicle_damage_category": float</t>
  </si>
  <si>
    <t>"year": int</t>
  </si>
  <si>
    <t>"vin": object, "back_legroom": object, "bed": object, "bed_height": object, "bed_length": object, "body_type": object, "cabin": object, "city": object, "city_fuel_economy": float, "combine_fuel_economy": float, "daysonmarket": int, "dealer_zip": object, "description": object, "engine_cylinders": object, "engine_displacement": float, "engine_type": object, "exterior_color": object, "fleet": object, "frame_damaged": object, "franchise_dealer": bool, "franchise_make": object, "front_legroom": object, "fuel_tank_volume": object, "fuel_type": object, "has_accidents": object, "height": object, "highway_fuel_economy": float, "horsepower": float, "interior_color": object, "isCab": object, "is_certified": float, "is_cpo": object, "is_new": bool, "is_oemcpo": object, "latitude": float, "length": object, "listed_date": object, "listing_color": object, "listing_id": int, "longitude": float, "main_picture_url": object, "major_options": object, "make_name": object, "maximum_seating": object, "mileage": float, "model_name": object, "owner_count": float, "power": object, "price": float, "salvage": object, "savings_amount": int, "seller_rating": float, "sp_id": float, "sp_name": object, "theft_title": object, "torque": object, "transmission": object, "transmission_display": object, "trimId": object, "trim_name": object, "vehicle_damage_category": float, "wheel_system": object, "wheel_system_display": object, "wheelbase": object, "width": object, "year": int</t>
  </si>
  <si>
    <t>age</t>
  </si>
  <si>
    <t>41. main_picture_url</t>
  </si>
  <si>
    <t>String</t>
  </si>
  <si>
    <t>Float</t>
  </si>
  <si>
    <t>Integer</t>
  </si>
  <si>
    <t>Boolean</t>
  </si>
  <si>
    <t>Vehicle Identification Number is a unique encoded string for every vehicle</t>
  </si>
  <si>
    <t>Legroom in the rear seat</t>
  </si>
  <si>
    <t>Category of bed size(open cargo area) in pickup truck. Null usually means the vehicle isn't a pickup truck</t>
  </si>
  <si>
    <t>Height of bed in inches</t>
  </si>
  <si>
    <t>Length of bed in inches</t>
  </si>
  <si>
    <t>Body Type of the vehicle. Like Convertible, Hatchback, Sedan, etc</t>
  </si>
  <si>
    <t>Category of cabin size(open cargo area) in pickup truck</t>
  </si>
  <si>
    <t>city where the car is listed</t>
  </si>
  <si>
    <t>Fuel economy in city traffic in km per litre</t>
  </si>
  <si>
    <t>Combined fuel economy is a weighted average of City and Highway fuel economy in km per litre</t>
  </si>
  <si>
    <t>Days since the vehicle was first listed on the website</t>
  </si>
  <si>
    <t>Zipcode of the dealer</t>
  </si>
  <si>
    <t>Vehicle description on the vehicle's listing page</t>
  </si>
  <si>
    <t>The engine configuration</t>
  </si>
  <si>
    <t>engine_displacement is the measure of the cylinder volume swept by all of the pistons of a piston engine, excluding the combustion chambers</t>
  </si>
  <si>
    <t>Exterior color of the vehicle, usually a fancy one same as the brochure</t>
  </si>
  <si>
    <t>Whether the vehicle was previously part of a fleet</t>
  </si>
  <si>
    <t>Whether the vehicle has a damaged frame</t>
  </si>
  <si>
    <t>Whether the dealer is a franchise dealer</t>
  </si>
  <si>
    <t>The company that owns the franchise</t>
  </si>
  <si>
    <t>The legroom in inches for the passenger seat</t>
  </si>
  <si>
    <t>Fuel tank's filling capacity in gallons</t>
  </si>
  <si>
    <t>Dominant type of fuel ingested by the vehicle</t>
  </si>
  <si>
    <t>Whether the vin has any accidents registered</t>
  </si>
  <si>
    <t>Height of the vehicle in inches</t>
  </si>
  <si>
    <t>Fuel economy in highway traffic in km per litre</t>
  </si>
  <si>
    <t>Horsepower is the power produced by an engine</t>
  </si>
  <si>
    <t>Interior color of the vehicle, usually a fancy one same as the brochure</t>
  </si>
  <si>
    <t>Whether the vehicle was previously taxi/cab</t>
  </si>
  <si>
    <t>Whether the vehicle is certified. Certified cars are covered through warranty period</t>
  </si>
  <si>
    <t>Pre-owned cars certified by the dealer. Certified vehicles come with a manufacturer warranty for free repairs for a certain time period</t>
  </si>
  <si>
    <t>If True means the vehicle was launched less than 2 years ago</t>
  </si>
  <si>
    <t>Pre-owned cars certified by the manufacturer</t>
  </si>
  <si>
    <t>Latitude from the geolocation of the dealership</t>
  </si>
  <si>
    <t>Length of the vehicle in inches</t>
  </si>
  <si>
    <t>The date the vehicle was listed on the website. Does not make days_on_market obsolete. The prices is days_on_market days after the listed date</t>
  </si>
  <si>
    <t>Dominant color group from the exterior color</t>
  </si>
  <si>
    <t>Listing id from the website</t>
  </si>
  <si>
    <t>Longitude from the geolocation of the dealership</t>
  </si>
  <si>
    <t>Split into cylinder type and number of cylinders</t>
  </si>
  <si>
    <t>Pagani</t>
  </si>
  <si>
    <t>Ultra_Luxury</t>
  </si>
  <si>
    <t>Koenigsegg</t>
  </si>
  <si>
    <t>Bugatti</t>
  </si>
  <si>
    <t>Saleen</t>
  </si>
  <si>
    <t>Luxury</t>
  </si>
  <si>
    <t>Spyker</t>
  </si>
  <si>
    <t>McLaren</t>
  </si>
  <si>
    <t>Ferrari</t>
  </si>
  <si>
    <t>Rolls-Royce</t>
  </si>
  <si>
    <t>Lamborghini</t>
  </si>
  <si>
    <t>DeTomaso</t>
  </si>
  <si>
    <t>Aston Martin</t>
  </si>
  <si>
    <t>Jensen</t>
  </si>
  <si>
    <t>Bentley</t>
  </si>
  <si>
    <t>Karma</t>
  </si>
  <si>
    <t>Shelby</t>
  </si>
  <si>
    <t>SRT</t>
  </si>
  <si>
    <t>Humber</t>
  </si>
  <si>
    <t>Kaiser</t>
  </si>
  <si>
    <t>Lotus</t>
  </si>
  <si>
    <t>Porsche</t>
  </si>
  <si>
    <t>Sunbeam</t>
  </si>
  <si>
    <t>AM General</t>
  </si>
  <si>
    <t>Allard</t>
  </si>
  <si>
    <t>Maserati</t>
  </si>
  <si>
    <t>Maybach</t>
  </si>
  <si>
    <t>Land Rover</t>
  </si>
  <si>
    <t>Austin-Healey</t>
  </si>
  <si>
    <t>Ariel</t>
  </si>
  <si>
    <t>Tesla</t>
  </si>
  <si>
    <t>Packard</t>
  </si>
  <si>
    <t>Clenet</t>
  </si>
  <si>
    <t>DeLorean</t>
  </si>
  <si>
    <t>Mercedes-Benz</t>
  </si>
  <si>
    <t>Jaguar</t>
  </si>
  <si>
    <t>RAM</t>
  </si>
  <si>
    <t>Cadillac</t>
  </si>
  <si>
    <t>Genesis</t>
  </si>
  <si>
    <t>Audi</t>
  </si>
  <si>
    <t>BMW</t>
  </si>
  <si>
    <t>Lincoln</t>
  </si>
  <si>
    <t>Volvo</t>
  </si>
  <si>
    <t>Hudson</t>
  </si>
  <si>
    <t>Alfa Romeo</t>
  </si>
  <si>
    <t>Midtier</t>
  </si>
  <si>
    <t>Freightliner</t>
  </si>
  <si>
    <t>Fisker</t>
  </si>
  <si>
    <t>Plymouth</t>
  </si>
  <si>
    <t>GMC</t>
  </si>
  <si>
    <t>Willys</t>
  </si>
  <si>
    <t>Lexus</t>
  </si>
  <si>
    <t>INFINITI</t>
  </si>
  <si>
    <t>Morris</t>
  </si>
  <si>
    <t>Acura</t>
  </si>
  <si>
    <t>International Harvester</t>
  </si>
  <si>
    <t>Ford</t>
  </si>
  <si>
    <t>Studebaker</t>
  </si>
  <si>
    <t>Jeep</t>
  </si>
  <si>
    <t>Chevrolet</t>
  </si>
  <si>
    <t>Budget</t>
  </si>
  <si>
    <t>Buick</t>
  </si>
  <si>
    <t>Toyota</t>
  </si>
  <si>
    <t>Subaru</t>
  </si>
  <si>
    <t>Honda</t>
  </si>
  <si>
    <t>Mazda</t>
  </si>
  <si>
    <t>AMC</t>
  </si>
  <si>
    <t>Dodge</t>
  </si>
  <si>
    <t>Chrysler</t>
  </si>
  <si>
    <t>MINI</t>
  </si>
  <si>
    <t>Volkswagen</t>
  </si>
  <si>
    <t>Datsun</t>
  </si>
  <si>
    <t>VPG</t>
  </si>
  <si>
    <t>Nissan</t>
  </si>
  <si>
    <t>Hyundai</t>
  </si>
  <si>
    <t>Pininfarina</t>
  </si>
  <si>
    <t>Kia</t>
  </si>
  <si>
    <t>Franklin</t>
  </si>
  <si>
    <t>Mobility Ventures</t>
  </si>
  <si>
    <t>Bricklin</t>
  </si>
  <si>
    <t>Mitsubishi</t>
  </si>
  <si>
    <t>Hummer</t>
  </si>
  <si>
    <t>Triumph</t>
  </si>
  <si>
    <t>Nash</t>
  </si>
  <si>
    <t>Austin</t>
  </si>
  <si>
    <t>MG</t>
  </si>
  <si>
    <t>FIAT</t>
  </si>
  <si>
    <t>Rover</t>
  </si>
  <si>
    <t>Opel</t>
  </si>
  <si>
    <t>Eagle</t>
  </si>
  <si>
    <t>Oldsmobile</t>
  </si>
  <si>
    <t>Hillman</t>
  </si>
  <si>
    <t>Economic</t>
  </si>
  <si>
    <t>Scion</t>
  </si>
  <si>
    <t>Pontiac</t>
  </si>
  <si>
    <t>smart</t>
  </si>
  <si>
    <t>Saab</t>
  </si>
  <si>
    <t>Mercury</t>
  </si>
  <si>
    <t>Edsel</t>
  </si>
  <si>
    <t>DeSoto</t>
  </si>
  <si>
    <t>Suzuki</t>
  </si>
  <si>
    <t>Saturn</t>
  </si>
  <si>
    <t>Daewoo</t>
  </si>
  <si>
    <t>Isuzu</t>
  </si>
  <si>
    <t>Geo</t>
  </si>
  <si>
    <t>"Pagani"</t>
  </si>
  <si>
    <t>"Koenigsegg"</t>
  </si>
  <si>
    <t>"Bugatti"</t>
  </si>
  <si>
    <t>"Saleen"</t>
  </si>
  <si>
    <t>"Spyker"</t>
  </si>
  <si>
    <t>"McLaren"</t>
  </si>
  <si>
    <t>"Ferrari"</t>
  </si>
  <si>
    <t>"Rolls-Royce"</t>
  </si>
  <si>
    <t>"Lamborghini"</t>
  </si>
  <si>
    <t>"DeTomaso"</t>
  </si>
  <si>
    <t>"Aston Martin"</t>
  </si>
  <si>
    <t>"Jensen"</t>
  </si>
  <si>
    <t>"Bentley"</t>
  </si>
  <si>
    <t>"Karma"</t>
  </si>
  <si>
    <t>"Shelby"</t>
  </si>
  <si>
    <t>"SRT"</t>
  </si>
  <si>
    <t>"Humber"</t>
  </si>
  <si>
    <t>"Kaiser"</t>
  </si>
  <si>
    <t>"Lotus"</t>
  </si>
  <si>
    <t>"Porsche"</t>
  </si>
  <si>
    <t>"Sunbeam"</t>
  </si>
  <si>
    <t>"AM General"</t>
  </si>
  <si>
    <t>"Allard"</t>
  </si>
  <si>
    <t>"Maserati"</t>
  </si>
  <si>
    <t>"Maybach"</t>
  </si>
  <si>
    <t>"Land Rover"</t>
  </si>
  <si>
    <t>"Austin-Healey"</t>
  </si>
  <si>
    <t>"Ariel"</t>
  </si>
  <si>
    <t>"Tesla"</t>
  </si>
  <si>
    <t>"Packard"</t>
  </si>
  <si>
    <t>"Clenet"</t>
  </si>
  <si>
    <t>"DeLorean"</t>
  </si>
  <si>
    <t>"Mercedes-Benz"</t>
  </si>
  <si>
    <t>"Jaguar"</t>
  </si>
  <si>
    <t>"RAM"</t>
  </si>
  <si>
    <t>"Cadillac"</t>
  </si>
  <si>
    <t>"Genesis"</t>
  </si>
  <si>
    <t>"Audi"</t>
  </si>
  <si>
    <t>"BMW"</t>
  </si>
  <si>
    <t>"Lincoln"</t>
  </si>
  <si>
    <t>"Volvo"</t>
  </si>
  <si>
    <t>"Hudson"</t>
  </si>
  <si>
    <t>"Alfa Romeo"</t>
  </si>
  <si>
    <t>"Freightliner"</t>
  </si>
  <si>
    <t>"Fisker"</t>
  </si>
  <si>
    <t>"Plymouth"</t>
  </si>
  <si>
    <t>"GMC"</t>
  </si>
  <si>
    <t>"Willys"</t>
  </si>
  <si>
    <t>"Lexus"</t>
  </si>
  <si>
    <t>"INFINITI"</t>
  </si>
  <si>
    <t>"Morris"</t>
  </si>
  <si>
    <t>"Acura"</t>
  </si>
  <si>
    <t>"International Harvester"</t>
  </si>
  <si>
    <t>"Ford"</t>
  </si>
  <si>
    <t>"Studebaker"</t>
  </si>
  <si>
    <t>"Jeep"</t>
  </si>
  <si>
    <t>"Chevrolet"</t>
  </si>
  <si>
    <t>"Buick"</t>
  </si>
  <si>
    <t>"Toyota"</t>
  </si>
  <si>
    <t>"Subaru"</t>
  </si>
  <si>
    <t>"Honda"</t>
  </si>
  <si>
    <t>"Mazda"</t>
  </si>
  <si>
    <t>"AMC"</t>
  </si>
  <si>
    <t>"Dodge"</t>
  </si>
  <si>
    <t>"Chrysler"</t>
  </si>
  <si>
    <t>"MINI"</t>
  </si>
  <si>
    <t>"Volkswagen"</t>
  </si>
  <si>
    <t>"Datsun"</t>
  </si>
  <si>
    <t>"VPG"</t>
  </si>
  <si>
    <t>"Nissan"</t>
  </si>
  <si>
    <t>"Hyundai"</t>
  </si>
  <si>
    <t>"Pininfarina"</t>
  </si>
  <si>
    <t>"Kia"</t>
  </si>
  <si>
    <t>"Franklin"</t>
  </si>
  <si>
    <t>"Mobility Ventures"</t>
  </si>
  <si>
    <t>"Bricklin"</t>
  </si>
  <si>
    <t>"Mitsubishi"</t>
  </si>
  <si>
    <t>"Hummer"</t>
  </si>
  <si>
    <t>"Triumph"</t>
  </si>
  <si>
    <t>"Nash"</t>
  </si>
  <si>
    <t>"Austin"</t>
  </si>
  <si>
    <t>"MG"</t>
  </si>
  <si>
    <t>"FIAT"</t>
  </si>
  <si>
    <t>"Rover"</t>
  </si>
  <si>
    <t>"Opel"</t>
  </si>
  <si>
    <t>"Eagle"</t>
  </si>
  <si>
    <t>"Oldsmobile"</t>
  </si>
  <si>
    <t>"Hillman"</t>
  </si>
  <si>
    <t>"Scion"</t>
  </si>
  <si>
    <t>"Pontiac"</t>
  </si>
  <si>
    <t>"smart"</t>
  </si>
  <si>
    <t>"Saab"</t>
  </si>
  <si>
    <t>"Mercury"</t>
  </si>
  <si>
    <t>"Edsel"</t>
  </si>
  <si>
    <t>"DeSoto"</t>
  </si>
  <si>
    <t>"Suzuki"</t>
  </si>
  <si>
    <t>"Saturn"</t>
  </si>
  <si>
    <t>"Daewoo"</t>
  </si>
  <si>
    <t>"Isuzu"</t>
  </si>
  <si>
    <t>"Geo"</t>
  </si>
  <si>
    <t>"Pagani", "Koenigsegg", "Bugatti"</t>
  </si>
  <si>
    <t>"Saleen", "Spyker", "McLaren", "Ferrari", "Rolls-Royce", "Lamborghini", "DeTomaso", "Aston Martin", "Jensen", "Bentley", "Karma", "Shelby", "SRT", "Humber", "Kaiser", "Lotus", "Porsche", "Sunbeam", "AM General", "Allard", "Maserati", "Maybach", "Land Rover", "Austin-Healey", "Ariel", "Tesla", "Packard", "Clenet", "DeLorean", "Mercedes-Benz", "Jaguar", "RAM", "Cadillac", "Genesis", "Audi", "BMW", "Lincoln", "Volvo", "Hudson"</t>
  </si>
  <si>
    <t>"Alfa Romeo", "Freightliner", "Fisker", "Plymouth", "GMC", "Willys", "Lexus", "INFINITI", "Morris", "Acura", "International Harvester", "Ford", "Studebaker", "Jeep"</t>
  </si>
  <si>
    <t>"Chevrolet", "Buick", "Toyota", "Subaru", "Honda", "Mazda", "AMC", "Dodge", "Chrysler", "MINI", "Volkswagen", "Datsun", "VPG", "Nissan", "Hyundai", "Pininfarina", "Kia", "Franklin", "Mobility Ventures", "Bricklin", "Mitsubishi", "Hummer", "Triumph", "Nash", "Austin", "MG", "FIAT", "Rover", "Opel", "Eagle", "Oldsmobile"</t>
  </si>
  <si>
    <t>"Hillman", "Scion", "Pontiac", "smart", "Saab", "Mercury", "Edsel", "DeSoto", "Suzuki", "Saturn", "Daewoo", "Isuzu", "Geo"</t>
  </si>
  <si>
    <t xml:space="preserve">: </t>
  </si>
  <si>
    <t>"Pagani": "Ultra_Luxury"</t>
  </si>
  <si>
    <t>"Koenigsegg": "Ultra_Luxury"</t>
  </si>
  <si>
    <t>"Bugatti": "Ultra_Luxury"</t>
  </si>
  <si>
    <t>"Saleen": "Luxury"</t>
  </si>
  <si>
    <t>"Spyker": "Luxury"</t>
  </si>
  <si>
    <t>"McLaren": "Luxury"</t>
  </si>
  <si>
    <t>"Ferrari": "Luxury"</t>
  </si>
  <si>
    <t>"Rolls-Royce": "Luxury"</t>
  </si>
  <si>
    <t>"Lamborghini": "Luxury"</t>
  </si>
  <si>
    <t>"DeTomaso": "Luxury"</t>
  </si>
  <si>
    <t>"Aston Martin": "Luxury"</t>
  </si>
  <si>
    <t>"Jensen": "Luxury"</t>
  </si>
  <si>
    <t>"Bentley": "Luxury"</t>
  </si>
  <si>
    <t>"Karma": "Luxury"</t>
  </si>
  <si>
    <t>"Shelby": "Luxury"</t>
  </si>
  <si>
    <t>"SRT": "Luxury"</t>
  </si>
  <si>
    <t>"Humber": "Luxury"</t>
  </si>
  <si>
    <t>"Kaiser": "Luxury"</t>
  </si>
  <si>
    <t>"Lotus": "Luxury"</t>
  </si>
  <si>
    <t>"Porsche": "Luxury"</t>
  </si>
  <si>
    <t>"Sunbeam": "Luxury"</t>
  </si>
  <si>
    <t>"AM General": "Luxury"</t>
  </si>
  <si>
    <t>"Allard": "Luxury"</t>
  </si>
  <si>
    <t>"Maserati": "Luxury"</t>
  </si>
  <si>
    <t>"Maybach": "Luxury"</t>
  </si>
  <si>
    <t>"Land Rover": "Luxury"</t>
  </si>
  <si>
    <t>"Austin-Healey": "Luxury"</t>
  </si>
  <si>
    <t>"Ariel": "Luxury"</t>
  </si>
  <si>
    <t>"Tesla": "Luxury"</t>
  </si>
  <si>
    <t>"Packard": "Luxury"</t>
  </si>
  <si>
    <t>"Clenet": "Luxury"</t>
  </si>
  <si>
    <t>"DeLorean": "Luxury"</t>
  </si>
  <si>
    <t>"Mercedes-Benz": "Luxury"</t>
  </si>
  <si>
    <t>"Jaguar": "Luxury"</t>
  </si>
  <si>
    <t>"RAM": "Luxury"</t>
  </si>
  <si>
    <t>"Cadillac": "Luxury"</t>
  </si>
  <si>
    <t>"Genesis": "Luxury"</t>
  </si>
  <si>
    <t>"Audi": "Luxury"</t>
  </si>
  <si>
    <t>"BMW": "Luxury"</t>
  </si>
  <si>
    <t>"Lincoln": "Luxury"</t>
  </si>
  <si>
    <t>"Volvo": "Luxury"</t>
  </si>
  <si>
    <t>"Hudson": "Luxury"</t>
  </si>
  <si>
    <t>"Alfa Romeo": "Midtier"</t>
  </si>
  <si>
    <t>"Freightliner": "Midtier"</t>
  </si>
  <si>
    <t>"Fisker": "Midtier"</t>
  </si>
  <si>
    <t>"Plymouth": "Midtier"</t>
  </si>
  <si>
    <t>"GMC": "Midtier"</t>
  </si>
  <si>
    <t>"Willys": "Midtier"</t>
  </si>
  <si>
    <t>"Lexus": "Midtier"</t>
  </si>
  <si>
    <t>"INFINITI": "Midtier"</t>
  </si>
  <si>
    <t>"Morris": "Midtier"</t>
  </si>
  <si>
    <t>"Acura": "Midtier"</t>
  </si>
  <si>
    <t>"International Harvester": "Midtier"</t>
  </si>
  <si>
    <t>"Ford": "Midtier"</t>
  </si>
  <si>
    <t>"Studebaker": "Midtier"</t>
  </si>
  <si>
    <t>"Jeep": "Midtier"</t>
  </si>
  <si>
    <t>"Chevrolet": "Budget"</t>
  </si>
  <si>
    <t>"Buick": "Budget"</t>
  </si>
  <si>
    <t>"Toyota": "Budget"</t>
  </si>
  <si>
    <t>"Subaru": "Budget"</t>
  </si>
  <si>
    <t>"Honda": "Budget"</t>
  </si>
  <si>
    <t>"Mazda": "Budget"</t>
  </si>
  <si>
    <t>"AMC": "Budget"</t>
  </si>
  <si>
    <t>"Dodge": "Budget"</t>
  </si>
  <si>
    <t>"Chrysler": "Budget"</t>
  </si>
  <si>
    <t>"MINI": "Budget"</t>
  </si>
  <si>
    <t>"Volkswagen": "Budget"</t>
  </si>
  <si>
    <t>"Datsun": "Budget"</t>
  </si>
  <si>
    <t>"VPG": "Budget"</t>
  </si>
  <si>
    <t>"Nissan": "Budget"</t>
  </si>
  <si>
    <t>"Hyundai": "Budget"</t>
  </si>
  <si>
    <t>"Pininfarina": "Budget"</t>
  </si>
  <si>
    <t>"Kia": "Budget"</t>
  </si>
  <si>
    <t>"Franklin": "Budget"</t>
  </si>
  <si>
    <t>"Mobility Ventures": "Budget"</t>
  </si>
  <si>
    <t>"Bricklin": "Budget"</t>
  </si>
  <si>
    <t>"Mitsubishi": "Budget"</t>
  </si>
  <si>
    <t>"Hummer": "Budget"</t>
  </si>
  <si>
    <t>"Triumph": "Budget"</t>
  </si>
  <si>
    <t>"Nash": "Budget"</t>
  </si>
  <si>
    <t>"Austin": "Budget"</t>
  </si>
  <si>
    <t>"MG": "Budget"</t>
  </si>
  <si>
    <t>"FIAT": "Budget"</t>
  </si>
  <si>
    <t>"Rover": "Budget"</t>
  </si>
  <si>
    <t>"Opel": "Budget"</t>
  </si>
  <si>
    <t>"Eagle": "Budget"</t>
  </si>
  <si>
    <t>"Oldsmobile": "Budget"</t>
  </si>
  <si>
    <t>"Hillman": "Economic"</t>
  </si>
  <si>
    <t>"Scion": "Economic"</t>
  </si>
  <si>
    <t>"Pontiac": "Economic"</t>
  </si>
  <si>
    <t>"smart": "Economic"</t>
  </si>
  <si>
    <t>"Saab": "Economic"</t>
  </si>
  <si>
    <t>"Mercury": "Economic"</t>
  </si>
  <si>
    <t>"Edsel": "Economic"</t>
  </si>
  <si>
    <t>"DeSoto": "Economic"</t>
  </si>
  <si>
    <t>"Suzuki": "Economic"</t>
  </si>
  <si>
    <t>"Saturn": "Economic"</t>
  </si>
  <si>
    <t>"Daewoo": "Economic"</t>
  </si>
  <si>
    <t>"Isuzu": "Economic"</t>
  </si>
  <si>
    <t>"Geo": "Economic"</t>
  </si>
  <si>
    <t>"Pagani": "Ultra_Luxury", "Koenigsegg": "Ultra_Luxury", "Bugatti": "Ultra_Luxury", "Saleen": "Luxury", "Spyker": "Luxury", "McLaren": "Luxury", "Ferrari": "Luxury", "Rolls-Royce": "Luxury", "Lamborghini": "Luxury", "DeTomaso": "Luxury", "Aston Martin": "Luxury", "Jensen": "Luxury", "Bentley": "Luxury", "Karma": "Luxury", "Shelby": "Luxury", "SRT": "Luxury", "Humber": "Luxury", "Kaiser": "Luxury", "Lotus": "Luxury", "Porsche": "Luxury", "Sunbeam": "Luxury", "AM General": "Luxury", "Allard": "Luxury", "Maserati": "Luxury", "Maybach": "Luxury", "Land Rover": "Luxury", "Austin-Healey": "Luxury", "Ariel": "Luxury", "Tesla": "Luxury", "Packard": "Luxury", "Clenet": "Luxury", "DeLorean": "Luxury", "Mercedes-Benz": "Luxury", "Jaguar": "Luxury", "RAM": "Luxury", "Cadillac": "Luxury", "Genesis": "Luxury", "Audi": "Luxury", "BMW": "Luxury", "Lincoln": "Luxury", "Volvo": "Luxury", "Hudson": "Luxury", "Alfa Romeo": "Midtier", "Freightliner": "Midtier", "Fisker": "Midtier", "Plymouth": "Midtier", "GMC": "Midtier", "Willys": "Midtier", "Lexus": "Midtier", "INFINITI": "Midtier", "Morris": "Midtier", "Acura": "Midtier", "International Harvester": "Midtier", "Ford": "Midtier", "Studebaker": "Midtier", "Jeep": "Midtier", "Chevrolet": "Budget", "Buick": "Budget", "Toyota": "Budget", "Subaru": "Budget", "Honda": "Budget", "Mazda": "Budget", "AMC": "Budget", "Dodge": "Budget", "Chrysler": "Budget", "MINI": "Budget", "Volkswagen": "Budget", "Datsun": "Budget", "VPG": "Budget", "Nissan": "Budget", "Hyundai": "Budget", "Pininfarina": "Budget", "Kia": "Budget", "Franklin": "Budget", "Mobility Ventures": "Budget", "Bricklin": "Budget", "Mitsubishi": "Budget", "Hummer": "Budget", "Triumph": "Budget", "Nash": "Budget", "Austin": "Budget", "MG": "Budget", "FIAT": "Budget", "Rover": "Budget", "Opel": "Budget", "Eagle": "Budget", "Oldsmobile": "Budget", "Hillman": "Economic", "Scion": "Economic", "Pontiac": "Economic", "smart": "Economic", "Saab": "Economic", "Mercury": "Economic", "Edsel": "Economic", "DeSoto": "Economic", "Suzuki": "Economic", "Saturn": "Economic", "Daewoo": "Economic", "Isuzu": "Economic", "Geo": "Economic"</t>
  </si>
  <si>
    <t>cylinders</t>
  </si>
  <si>
    <t>make_type</t>
  </si>
  <si>
    <t>Dropped</t>
  </si>
  <si>
    <t>Retained</t>
  </si>
  <si>
    <t>New variables/Old variables</t>
  </si>
  <si>
    <t>Final Status</t>
  </si>
  <si>
    <t>Variable Name</t>
  </si>
  <si>
    <t>Type</t>
  </si>
  <si>
    <t>Description</t>
  </si>
  <si>
    <t>New/Retained</t>
  </si>
  <si>
    <t>Updated/Retained</t>
  </si>
  <si>
    <t>correlated to listing_color</t>
  </si>
  <si>
    <t>correlated to state</t>
  </si>
  <si>
    <t>correlated to engine_type</t>
  </si>
  <si>
    <t>correlated to wheel_system</t>
  </si>
  <si>
    <t>VIF</t>
  </si>
  <si>
    <t>Feature</t>
  </si>
  <si>
    <t>BEFORE</t>
  </si>
  <si>
    <t>AFTER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</si>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</sst>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9" fontId="0" fillId="0" borderId="0" xfId="1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2" fillId="4" borderId="0" xfId="0" applyFont="1" applyFill="1"/>
    <xf numFmtId="0" fontId="0" fillId="5" borderId="0" xfId="0" applyFill="1" applyAlignment="1">
      <alignment vertical="center"/>
    </xf>
    <xf numFmtId="1" fontId="0" fillId="5" borderId="0" xfId="0" applyNumberFormat="1" applyFill="1"/>
    <xf numFmtId="0" fontId="0" fillId="6" borderId="0" xfId="0" applyFill="1" applyAlignment="1">
      <alignment vertical="center"/>
    </xf>
    <xf numFmtId="1" fontId="0" fillId="6" borderId="0" xfId="0" applyNumberFormat="1" applyFill="1"/>
    <xf numFmtId="0" fontId="0" fillId="7" borderId="0" xfId="0" applyFill="1" applyAlignment="1">
      <alignment vertical="center"/>
    </xf>
    <xf numFmtId="1" fontId="0" fillId="7" borderId="0" xfId="0" applyNumberFormat="1" applyFill="1"/>
    <xf numFmtId="0" fontId="2" fillId="7" borderId="0" xfId="0" applyFont="1" applyFill="1"/>
    <xf numFmtId="0" fontId="2" fillId="6" borderId="0" xfId="0" applyFont="1" applyFill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1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0" fillId="2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left" vertical="center" indent="1"/>
    </xf>
    <xf numFmtId="0" fontId="7" fillId="0" borderId="0" xfId="2" applyAlignment="1">
      <alignment horizontal="left" vertical="center" indent="1"/>
    </xf>
    <xf numFmtId="0" fontId="8" fillId="6" borderId="0" xfId="0" applyFont="1" applyFill="1" applyAlignment="1">
      <alignment vertical="center"/>
    </xf>
    <xf numFmtId="1" fontId="8" fillId="6" borderId="0" xfId="0" applyNumberFormat="1" applyFont="1" applyFill="1"/>
    <xf numFmtId="0" fontId="0" fillId="10" borderId="0" xfId="0" applyFill="1"/>
    <xf numFmtId="0" fontId="0" fillId="11" borderId="0" xfId="0" applyFill="1"/>
    <xf numFmtId="0" fontId="8" fillId="5" borderId="0" xfId="0" applyFont="1" applyFill="1" applyAlignment="1">
      <alignment vertical="center"/>
    </xf>
    <xf numFmtId="1" fontId="8" fillId="5" borderId="0" xfId="0" applyNumberFormat="1" applyFont="1" applyFill="1"/>
    <xf numFmtId="0" fontId="9" fillId="0" borderId="0" xfId="0" applyFont="1" applyAlignment="1">
      <alignment vertical="center"/>
    </xf>
    <xf numFmtId="1" fontId="9" fillId="0" borderId="0" xfId="0" applyNumberFormat="1" applyFont="1"/>
    <xf numFmtId="0" fontId="9" fillId="0" borderId="0" xfId="0" applyFont="1"/>
    <xf numFmtId="0" fontId="0" fillId="0" borderId="0" xfId="0" quotePrefix="1"/>
    <xf numFmtId="0" fontId="2" fillId="0" borderId="0" xfId="0" applyFont="1" applyAlignment="1">
      <alignment horizontal="center"/>
    </xf>
    <xf numFmtId="0" fontId="2" fillId="12" borderId="0" xfId="0" applyFont="1" applyFill="1"/>
    <xf numFmtId="0" fontId="0" fillId="13" borderId="0" xfId="0" applyFill="1"/>
    <xf numFmtId="0" fontId="0" fillId="13" borderId="0" xfId="0" applyFill="1" applyAlignment="1">
      <alignment vertical="center"/>
    </xf>
    <xf numFmtId="0" fontId="2" fillId="3" borderId="0" xfId="0" applyFont="1" applyFill="1" applyAlignment="1">
      <alignment horizontal="center"/>
    </xf>
    <xf numFmtId="0" fontId="0" fillId="6" borderId="0" xfId="0" applyFont="1" applyFill="1" applyAlignment="1">
      <alignment vertical="center"/>
    </xf>
    <xf numFmtId="1" fontId="0" fillId="6" borderId="0" xfId="0" applyNumberFormat="1" applyFont="1" applyFill="1"/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2" fontId="0" fillId="0" borderId="1" xfId="0" applyNumberFormat="1" applyBorder="1" applyAlignment="1">
      <alignment vertical="center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vertical="center"/>
    </xf>
    <xf numFmtId="0" fontId="0" fillId="2" borderId="0" xfId="0" quotePrefix="1" applyFont="1" applyFill="1" applyAlignment="1">
      <alignment vertical="center"/>
    </xf>
    <xf numFmtId="0" fontId="0" fillId="2" borderId="0" xfId="0" applyFont="1" applyFill="1"/>
  </cellXfs>
  <cellStyles count="3">
    <cellStyle name="Hyperlink" xfId="2" builtinId="8"/>
    <cellStyle name="Normal" xfId="0" builtinId="0"/>
    <cellStyle name="Percent" xfId="1" builtinId="5"/>
  </cellStyles>
  <dxfs count="1">
    <dxf>
      <fill>
        <patternFill patternType="solid">
          <fgColor rgb="FFB4C6E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rgurus.com/Cars/articles/know_the_difference_dealership_cpo_vs_manufacturer_cpo" TargetMode="External"/><Relationship Id="rId2" Type="http://schemas.openxmlformats.org/officeDocument/2006/relationships/hyperlink" Target="https://www.cartrade.com/blog/2015/auto-guides/pros-and-cons-of-buying-a-certified-pre-owned-car-1235.html" TargetMode="External"/><Relationship Id="rId1" Type="http://schemas.openxmlformats.org/officeDocument/2006/relationships/hyperlink" Target="https://www.autocheck.com/vehiclehistory/vin-bas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9B0C-31D2-415F-8DB8-7B3563E92355}">
  <dimension ref="B2:P74"/>
  <sheetViews>
    <sheetView workbookViewId="0">
      <selection activeCell="F5" sqref="F5:I5"/>
    </sheetView>
  </sheetViews>
  <sheetFormatPr defaultRowHeight="14.5"/>
  <cols>
    <col min="1" max="1" width="2.08984375" customWidth="1"/>
    <col min="2" max="2" width="22.54296875" bestFit="1" customWidth="1"/>
    <col min="3" max="3" width="15.1796875" bestFit="1" customWidth="1"/>
    <col min="4" max="4" width="12.26953125" bestFit="1" customWidth="1"/>
    <col min="5" max="5" width="4.08984375" customWidth="1"/>
    <col min="6" max="6" width="20.7265625" bestFit="1" customWidth="1"/>
    <col min="7" max="7" width="15.1796875" bestFit="1" customWidth="1"/>
    <col min="8" max="8" width="12.26953125" bestFit="1" customWidth="1"/>
    <col min="9" max="9" width="16.26953125" bestFit="1" customWidth="1"/>
    <col min="10" max="10" width="3.7265625" customWidth="1"/>
    <col min="11" max="11" width="20.7265625" bestFit="1" customWidth="1"/>
    <col min="12" max="12" width="12.90625" bestFit="1" customWidth="1"/>
    <col min="13" max="13" width="10" bestFit="1" customWidth="1"/>
    <col min="14" max="14" width="10.453125" bestFit="1" customWidth="1"/>
    <col min="15" max="15" width="19.453125" bestFit="1" customWidth="1"/>
    <col min="16" max="16" width="21.90625" bestFit="1" customWidth="1"/>
  </cols>
  <sheetData>
    <row r="2" spans="2:16" s="18" customFormat="1" ht="15.5">
      <c r="B2" s="4" t="s">
        <v>45</v>
      </c>
      <c r="C2" s="3">
        <v>3000040</v>
      </c>
    </row>
    <row r="3" spans="2:16">
      <c r="B3" s="14"/>
      <c r="C3" s="15"/>
    </row>
    <row r="4" spans="2:16">
      <c r="B4" s="39" t="s">
        <v>70</v>
      </c>
      <c r="C4" s="39"/>
      <c r="D4" s="39"/>
      <c r="F4" s="39" t="s">
        <v>534</v>
      </c>
      <c r="G4" s="39"/>
      <c r="H4" s="39"/>
      <c r="I4" s="39"/>
      <c r="J4" s="35"/>
      <c r="K4" s="39" t="s">
        <v>71</v>
      </c>
      <c r="L4" s="39"/>
      <c r="M4" s="39"/>
      <c r="N4" s="39"/>
    </row>
    <row r="5" spans="2:16">
      <c r="B5" s="1" t="s">
        <v>42</v>
      </c>
      <c r="C5" s="1" t="s">
        <v>43</v>
      </c>
      <c r="D5" s="1" t="s">
        <v>44</v>
      </c>
      <c r="F5" s="1" t="s">
        <v>42</v>
      </c>
      <c r="G5" s="1" t="s">
        <v>43</v>
      </c>
      <c r="H5" s="1" t="s">
        <v>44</v>
      </c>
      <c r="I5" s="36" t="s">
        <v>535</v>
      </c>
      <c r="J5" s="1"/>
      <c r="K5" s="1" t="s">
        <v>42</v>
      </c>
      <c r="L5" s="1" t="s">
        <v>43</v>
      </c>
      <c r="M5" s="1" t="s">
        <v>44</v>
      </c>
      <c r="N5" s="36" t="s">
        <v>535</v>
      </c>
      <c r="P5" s="19"/>
    </row>
    <row r="6" spans="2:16">
      <c r="B6" s="16" t="s">
        <v>51</v>
      </c>
      <c r="C6" s="17">
        <v>3000040</v>
      </c>
      <c r="D6" s="2">
        <f t="shared" ref="D6:D37" si="0">C6/$C$2</f>
        <v>1</v>
      </c>
      <c r="F6" s="16" t="s">
        <v>51</v>
      </c>
      <c r="G6">
        <v>3000040</v>
      </c>
      <c r="H6" s="2">
        <f t="shared" ref="H6:H37" si="1">G6/$C$2</f>
        <v>1</v>
      </c>
      <c r="I6" t="s">
        <v>532</v>
      </c>
      <c r="K6" s="16" t="s">
        <v>10</v>
      </c>
      <c r="L6" s="16">
        <v>572635</v>
      </c>
      <c r="M6" s="2">
        <f t="shared" ref="M6:M46" si="2">L6/$C$2</f>
        <v>0.19087578832282237</v>
      </c>
      <c r="N6" t="str">
        <f>VLOOKUP(K6,$F$5:$I$74,4,FALSE)</f>
        <v>Dropped</v>
      </c>
      <c r="O6" s="16"/>
      <c r="P6" s="16"/>
    </row>
    <row r="7" spans="2:16">
      <c r="B7" s="16" t="s">
        <v>58</v>
      </c>
      <c r="C7" s="17">
        <v>3000040</v>
      </c>
      <c r="D7" s="2">
        <f t="shared" si="0"/>
        <v>1</v>
      </c>
      <c r="F7" s="16" t="s">
        <v>58</v>
      </c>
      <c r="G7">
        <v>3000040</v>
      </c>
      <c r="H7" s="2">
        <f t="shared" si="1"/>
        <v>1</v>
      </c>
      <c r="I7" t="s">
        <v>532</v>
      </c>
      <c r="K7" s="16" t="s">
        <v>33</v>
      </c>
      <c r="L7" s="16">
        <v>517793</v>
      </c>
      <c r="M7" s="2">
        <f t="shared" si="2"/>
        <v>0.17259536539512807</v>
      </c>
      <c r="N7" t="str">
        <f t="shared" ref="N7:N48" si="3">VLOOKUP(K7,$F$5:$I$74,4,FALSE)</f>
        <v>Updated/Retained</v>
      </c>
      <c r="O7" s="16"/>
      <c r="P7" s="16"/>
    </row>
    <row r="8" spans="2:16">
      <c r="B8" s="16" t="s">
        <v>69</v>
      </c>
      <c r="C8" s="17">
        <v>3000040</v>
      </c>
      <c r="D8" s="2">
        <f t="shared" si="0"/>
        <v>1</v>
      </c>
      <c r="F8" s="16" t="s">
        <v>69</v>
      </c>
      <c r="G8">
        <v>3000040</v>
      </c>
      <c r="H8" s="2">
        <f t="shared" si="1"/>
        <v>1</v>
      </c>
      <c r="I8" t="s">
        <v>532</v>
      </c>
      <c r="K8" s="16" t="s">
        <v>3</v>
      </c>
      <c r="L8" s="16">
        <v>491285</v>
      </c>
      <c r="M8" s="2">
        <f t="shared" si="2"/>
        <v>0.16375948320689057</v>
      </c>
      <c r="N8" t="str">
        <f t="shared" si="3"/>
        <v>Retained</v>
      </c>
      <c r="O8" s="16"/>
      <c r="P8" s="16"/>
    </row>
    <row r="9" spans="2:16">
      <c r="B9" s="16" t="s">
        <v>47</v>
      </c>
      <c r="C9" s="17">
        <v>2980472</v>
      </c>
      <c r="D9" s="2">
        <f t="shared" si="0"/>
        <v>0.99347742030106267</v>
      </c>
      <c r="F9" s="16" t="s">
        <v>47</v>
      </c>
      <c r="G9">
        <v>2980472</v>
      </c>
      <c r="H9" s="2">
        <f t="shared" si="1"/>
        <v>0.99347742030106267</v>
      </c>
      <c r="I9" t="s">
        <v>532</v>
      </c>
      <c r="K9" s="16" t="s">
        <v>15</v>
      </c>
      <c r="L9" s="16">
        <v>491285</v>
      </c>
      <c r="M9" s="2">
        <f t="shared" si="2"/>
        <v>0.16375948320689057</v>
      </c>
      <c r="N9" t="str">
        <f t="shared" si="3"/>
        <v>Retained</v>
      </c>
      <c r="O9" s="16"/>
      <c r="P9" s="16"/>
    </row>
    <row r="10" spans="2:16">
      <c r="B10" s="16" t="s">
        <v>50</v>
      </c>
      <c r="C10" s="17">
        <v>2936507</v>
      </c>
      <c r="D10" s="2">
        <f t="shared" si="0"/>
        <v>0.9788226156984573</v>
      </c>
      <c r="F10" s="16" t="s">
        <v>50</v>
      </c>
      <c r="G10">
        <v>2936507</v>
      </c>
      <c r="H10" s="2">
        <f t="shared" si="1"/>
        <v>0.9788226156984573</v>
      </c>
      <c r="I10" t="s">
        <v>532</v>
      </c>
      <c r="K10" s="16" t="s">
        <v>28</v>
      </c>
      <c r="L10" s="16">
        <v>481426</v>
      </c>
      <c r="M10" s="2">
        <f t="shared" si="2"/>
        <v>0.1604731936907508</v>
      </c>
      <c r="N10" t="str">
        <f t="shared" si="3"/>
        <v>Dropped</v>
      </c>
      <c r="O10" s="16"/>
      <c r="P10" s="16"/>
    </row>
    <row r="11" spans="2:16">
      <c r="B11" s="16" t="s">
        <v>60</v>
      </c>
      <c r="C11" s="17">
        <v>2864678</v>
      </c>
      <c r="D11" s="2">
        <f t="shared" si="0"/>
        <v>0.95487993493420087</v>
      </c>
      <c r="F11" s="16" t="s">
        <v>60</v>
      </c>
      <c r="G11">
        <v>2864678</v>
      </c>
      <c r="H11" s="2">
        <f t="shared" si="1"/>
        <v>0.95487993493420087</v>
      </c>
      <c r="I11" t="s">
        <v>532</v>
      </c>
      <c r="K11" s="16" t="s">
        <v>0</v>
      </c>
      <c r="L11" s="16">
        <v>242727</v>
      </c>
      <c r="M11" s="2">
        <f t="shared" si="2"/>
        <v>8.0907921227716964E-2</v>
      </c>
      <c r="N11" t="str">
        <f t="shared" si="3"/>
        <v>Dropped</v>
      </c>
      <c r="O11" s="16"/>
      <c r="P11" s="16"/>
    </row>
    <row r="12" spans="2:16">
      <c r="B12" s="16" t="s">
        <v>59</v>
      </c>
      <c r="C12" s="17">
        <v>2817142</v>
      </c>
      <c r="D12" s="2">
        <f t="shared" si="0"/>
        <v>0.93903481286916179</v>
      </c>
      <c r="F12" s="16" t="s">
        <v>59</v>
      </c>
      <c r="G12">
        <v>2817142</v>
      </c>
      <c r="H12" s="2">
        <f t="shared" si="1"/>
        <v>0.93903481286916179</v>
      </c>
      <c r="I12" t="s">
        <v>532</v>
      </c>
      <c r="K12" s="16" t="s">
        <v>11</v>
      </c>
      <c r="L12" s="16">
        <v>175457</v>
      </c>
      <c r="M12" s="2">
        <f t="shared" si="2"/>
        <v>5.8484886868175094E-2</v>
      </c>
      <c r="N12" t="str">
        <f t="shared" si="3"/>
        <v>Dropped</v>
      </c>
      <c r="O12" s="16"/>
      <c r="P12" s="16"/>
    </row>
    <row r="13" spans="2:16">
      <c r="B13" s="16" t="s">
        <v>48</v>
      </c>
      <c r="C13" s="17">
        <v>2570942</v>
      </c>
      <c r="D13" s="2">
        <f t="shared" si="0"/>
        <v>0.8569692404101279</v>
      </c>
      <c r="F13" s="16" t="s">
        <v>48</v>
      </c>
      <c r="G13">
        <v>2570942</v>
      </c>
      <c r="H13" s="2">
        <f t="shared" si="1"/>
        <v>0.8569692404101279</v>
      </c>
      <c r="I13" t="s">
        <v>532</v>
      </c>
      <c r="K13" s="16" t="s">
        <v>6</v>
      </c>
      <c r="L13" s="16">
        <v>172386</v>
      </c>
      <c r="M13" s="2">
        <f t="shared" si="2"/>
        <v>5.7461233850215329E-2</v>
      </c>
      <c r="N13" t="str">
        <f t="shared" si="3"/>
        <v>Retained</v>
      </c>
      <c r="O13" s="16"/>
      <c r="P13" s="16"/>
    </row>
    <row r="14" spans="2:16">
      <c r="B14" s="16" t="s">
        <v>49</v>
      </c>
      <c r="C14" s="17">
        <v>2570942</v>
      </c>
      <c r="D14" s="2">
        <f t="shared" si="0"/>
        <v>0.8569692404101279</v>
      </c>
      <c r="F14" s="16" t="s">
        <v>49</v>
      </c>
      <c r="G14">
        <v>2570942</v>
      </c>
      <c r="H14" s="2">
        <f t="shared" si="1"/>
        <v>0.8569692404101279</v>
      </c>
      <c r="I14" t="s">
        <v>532</v>
      </c>
      <c r="K14" s="16" t="s">
        <v>16</v>
      </c>
      <c r="L14" s="16">
        <v>172386</v>
      </c>
      <c r="M14" s="2">
        <f t="shared" si="2"/>
        <v>5.7461233850215329E-2</v>
      </c>
      <c r="N14" t="str">
        <f t="shared" si="3"/>
        <v>Retained</v>
      </c>
      <c r="O14" s="16"/>
      <c r="P14" s="16"/>
    </row>
    <row r="15" spans="2:16">
      <c r="B15" s="16" t="s">
        <v>64</v>
      </c>
      <c r="C15" s="17">
        <v>1517013</v>
      </c>
      <c r="D15" s="2">
        <f t="shared" si="0"/>
        <v>0.50566425780989588</v>
      </c>
      <c r="F15" s="16" t="s">
        <v>64</v>
      </c>
      <c r="G15">
        <v>1517013</v>
      </c>
      <c r="H15" s="2">
        <f t="shared" si="1"/>
        <v>0.50566425780989588</v>
      </c>
      <c r="I15" t="s">
        <v>532</v>
      </c>
      <c r="K15" s="16" t="s">
        <v>12</v>
      </c>
      <c r="L15" s="16">
        <v>160677</v>
      </c>
      <c r="M15" s="2">
        <f t="shared" si="2"/>
        <v>5.3558285889521474E-2</v>
      </c>
      <c r="N15" t="str">
        <f t="shared" si="3"/>
        <v>Retained</v>
      </c>
      <c r="O15" s="16"/>
      <c r="P15" s="16"/>
    </row>
    <row r="16" spans="2:16">
      <c r="B16" s="16" t="s">
        <v>54</v>
      </c>
      <c r="C16" s="17">
        <v>1426595</v>
      </c>
      <c r="D16" s="2">
        <f t="shared" si="0"/>
        <v>0.47552532632898226</v>
      </c>
      <c r="F16" s="16" t="s">
        <v>54</v>
      </c>
      <c r="G16">
        <v>1426595</v>
      </c>
      <c r="H16" s="2">
        <f t="shared" si="1"/>
        <v>0.47552532632898226</v>
      </c>
      <c r="I16" t="s">
        <v>532</v>
      </c>
      <c r="K16" s="16" t="s">
        <v>25</v>
      </c>
      <c r="L16" s="16">
        <v>159770</v>
      </c>
      <c r="M16" s="2">
        <f t="shared" si="2"/>
        <v>5.3255956587245502E-2</v>
      </c>
      <c r="N16" t="str">
        <f t="shared" si="3"/>
        <v>Retained</v>
      </c>
      <c r="O16" s="16"/>
      <c r="P16" s="16"/>
    </row>
    <row r="17" spans="2:16">
      <c r="B17" s="16" t="s">
        <v>55</v>
      </c>
      <c r="C17" s="17">
        <v>1426595</v>
      </c>
      <c r="D17" s="2">
        <f t="shared" si="0"/>
        <v>0.47552532632898226</v>
      </c>
      <c r="F17" s="16" t="s">
        <v>55</v>
      </c>
      <c r="G17">
        <v>1426595</v>
      </c>
      <c r="H17" s="2">
        <f t="shared" si="1"/>
        <v>0.47552532632898226</v>
      </c>
      <c r="I17" t="s">
        <v>532</v>
      </c>
      <c r="K17" s="16" t="s">
        <v>40</v>
      </c>
      <c r="L17" s="16">
        <v>159750</v>
      </c>
      <c r="M17" s="2">
        <f t="shared" si="2"/>
        <v>5.3249290009466543E-2</v>
      </c>
      <c r="N17" t="str">
        <f t="shared" si="3"/>
        <v>Retained</v>
      </c>
      <c r="O17" s="16"/>
      <c r="P17" s="16"/>
    </row>
    <row r="18" spans="2:16">
      <c r="B18" s="16" t="s">
        <v>56</v>
      </c>
      <c r="C18" s="17">
        <v>1426595</v>
      </c>
      <c r="D18" s="2">
        <f t="shared" si="0"/>
        <v>0.47552532632898226</v>
      </c>
      <c r="F18" s="16" t="s">
        <v>56</v>
      </c>
      <c r="G18">
        <v>1426595</v>
      </c>
      <c r="H18" s="2">
        <f t="shared" si="1"/>
        <v>0.47552532632898226</v>
      </c>
      <c r="I18" t="s">
        <v>532</v>
      </c>
      <c r="K18" s="16" t="s">
        <v>14</v>
      </c>
      <c r="L18" s="16">
        <v>159737</v>
      </c>
      <c r="M18" s="2">
        <f t="shared" si="2"/>
        <v>5.3244956733910213E-2</v>
      </c>
      <c r="N18" t="str">
        <f t="shared" si="3"/>
        <v>Dropped</v>
      </c>
      <c r="O18" s="16"/>
      <c r="P18" s="16"/>
    </row>
    <row r="19" spans="2:16">
      <c r="B19" s="16" t="s">
        <v>57</v>
      </c>
      <c r="C19" s="17">
        <v>1426595</v>
      </c>
      <c r="D19" s="2">
        <f t="shared" si="0"/>
        <v>0.47552532632898226</v>
      </c>
      <c r="F19" s="16" t="s">
        <v>57</v>
      </c>
      <c r="G19">
        <v>1426595</v>
      </c>
      <c r="H19" s="2">
        <f t="shared" si="1"/>
        <v>0.47552532632898226</v>
      </c>
      <c r="I19" t="s">
        <v>532</v>
      </c>
      <c r="K19" s="16" t="s">
        <v>20</v>
      </c>
      <c r="L19" s="16">
        <v>159726</v>
      </c>
      <c r="M19" s="2">
        <f t="shared" si="2"/>
        <v>5.3241290116131788E-2</v>
      </c>
      <c r="N19" t="str">
        <f t="shared" si="3"/>
        <v>Dropped</v>
      </c>
      <c r="O19" s="16"/>
      <c r="P19" s="16"/>
    </row>
    <row r="20" spans="2:16">
      <c r="B20" s="16" t="s">
        <v>65</v>
      </c>
      <c r="C20" s="17">
        <v>1426595</v>
      </c>
      <c r="D20" s="2">
        <f t="shared" si="0"/>
        <v>0.47552532632898226</v>
      </c>
      <c r="F20" s="16" t="s">
        <v>65</v>
      </c>
      <c r="G20">
        <v>1426595</v>
      </c>
      <c r="H20" s="2">
        <f t="shared" si="1"/>
        <v>0.47552532632898226</v>
      </c>
      <c r="I20" t="s">
        <v>532</v>
      </c>
      <c r="K20" s="16" t="s">
        <v>39</v>
      </c>
      <c r="L20" s="16">
        <v>159702</v>
      </c>
      <c r="M20" s="2">
        <f t="shared" si="2"/>
        <v>5.3233290222797026E-2</v>
      </c>
      <c r="N20" t="str">
        <f t="shared" si="3"/>
        <v>Dropped</v>
      </c>
      <c r="O20" s="16"/>
      <c r="P20" s="16"/>
    </row>
    <row r="21" spans="2:16">
      <c r="B21" s="16" t="s">
        <v>67</v>
      </c>
      <c r="C21" s="17">
        <v>1426595</v>
      </c>
      <c r="D21" s="2">
        <f t="shared" si="0"/>
        <v>0.47552532632898226</v>
      </c>
      <c r="F21" s="16" t="s">
        <v>67</v>
      </c>
      <c r="G21">
        <v>1426595</v>
      </c>
      <c r="H21" s="2">
        <f t="shared" si="1"/>
        <v>0.47552532632898226</v>
      </c>
      <c r="I21" t="s">
        <v>532</v>
      </c>
      <c r="K21" s="16" t="s">
        <v>37</v>
      </c>
      <c r="L21" s="16">
        <v>146732</v>
      </c>
      <c r="M21" s="2">
        <f t="shared" si="2"/>
        <v>4.8910014533139555E-2</v>
      </c>
      <c r="N21" t="str">
        <f t="shared" si="3"/>
        <v>Retained</v>
      </c>
      <c r="O21" s="16"/>
      <c r="P21" s="16"/>
    </row>
    <row r="22" spans="2:16">
      <c r="B22" s="16" t="s">
        <v>10</v>
      </c>
      <c r="C22" s="17">
        <v>572635</v>
      </c>
      <c r="D22" s="2">
        <f t="shared" si="0"/>
        <v>0.19087578832282237</v>
      </c>
      <c r="F22" s="16" t="s">
        <v>10</v>
      </c>
      <c r="G22">
        <v>572635</v>
      </c>
      <c r="H22" s="2">
        <f t="shared" si="1"/>
        <v>0.19087578832282237</v>
      </c>
      <c r="I22" t="s">
        <v>532</v>
      </c>
      <c r="K22" s="16" t="s">
        <v>38</v>
      </c>
      <c r="L22" s="16">
        <v>146732</v>
      </c>
      <c r="M22" s="2">
        <f t="shared" si="2"/>
        <v>4.8910014533139555E-2</v>
      </c>
      <c r="N22" t="str">
        <f t="shared" si="3"/>
        <v>Dropped</v>
      </c>
      <c r="O22" s="16"/>
      <c r="P22" s="16"/>
    </row>
    <row r="23" spans="2:16">
      <c r="B23" s="16" t="s">
        <v>33</v>
      </c>
      <c r="C23" s="17">
        <v>517793</v>
      </c>
      <c r="D23" s="2">
        <f t="shared" si="0"/>
        <v>0.17259536539512807</v>
      </c>
      <c r="F23" s="16" t="s">
        <v>33</v>
      </c>
      <c r="G23">
        <v>517793</v>
      </c>
      <c r="H23" s="2">
        <f t="shared" si="1"/>
        <v>0.17259536539512807</v>
      </c>
      <c r="I23" t="s">
        <v>540</v>
      </c>
      <c r="K23" s="16" t="s">
        <v>26</v>
      </c>
      <c r="L23" s="16">
        <v>144387</v>
      </c>
      <c r="M23" s="2">
        <f t="shared" si="2"/>
        <v>4.8128358288556154E-2</v>
      </c>
      <c r="N23" t="str">
        <f t="shared" si="3"/>
        <v>Retained</v>
      </c>
      <c r="O23" s="16"/>
      <c r="P23" s="16"/>
    </row>
    <row r="24" spans="2:16">
      <c r="B24" s="16" t="s">
        <v>3</v>
      </c>
      <c r="C24" s="17">
        <v>491285</v>
      </c>
      <c r="D24" s="2">
        <f t="shared" si="0"/>
        <v>0.16375948320689057</v>
      </c>
      <c r="F24" s="16" t="s">
        <v>3</v>
      </c>
      <c r="G24">
        <v>491285</v>
      </c>
      <c r="H24" s="2">
        <f t="shared" si="1"/>
        <v>0.16375948320689057</v>
      </c>
      <c r="I24" t="s">
        <v>533</v>
      </c>
      <c r="K24" s="16" t="s">
        <v>36</v>
      </c>
      <c r="L24" s="16">
        <v>116294</v>
      </c>
      <c r="M24" s="2">
        <f t="shared" si="2"/>
        <v>3.876414981133585E-2</v>
      </c>
      <c r="N24" t="str">
        <f t="shared" si="3"/>
        <v>Dropped</v>
      </c>
      <c r="O24" s="16"/>
      <c r="P24" s="16"/>
    </row>
    <row r="25" spans="2:16">
      <c r="B25" s="16" t="s">
        <v>15</v>
      </c>
      <c r="C25" s="17">
        <v>491285</v>
      </c>
      <c r="D25" s="2">
        <f t="shared" si="0"/>
        <v>0.16375948320689057</v>
      </c>
      <c r="F25" s="16" t="s">
        <v>15</v>
      </c>
      <c r="G25">
        <v>491285</v>
      </c>
      <c r="H25" s="2">
        <f t="shared" si="1"/>
        <v>0.16375948320689057</v>
      </c>
      <c r="I25" t="s">
        <v>533</v>
      </c>
      <c r="K25" s="16" t="s">
        <v>5</v>
      </c>
      <c r="L25" s="16">
        <v>100581</v>
      </c>
      <c r="M25" s="2">
        <f t="shared" si="2"/>
        <v>3.3526552979293613E-2</v>
      </c>
      <c r="N25" t="str">
        <f t="shared" si="3"/>
        <v>Dropped</v>
      </c>
      <c r="O25" s="16"/>
      <c r="P25" s="16"/>
    </row>
    <row r="26" spans="2:16">
      <c r="B26" s="16" t="s">
        <v>28</v>
      </c>
      <c r="C26" s="17">
        <v>481426</v>
      </c>
      <c r="D26" s="2">
        <f t="shared" si="0"/>
        <v>0.1604731936907508</v>
      </c>
      <c r="F26" s="16" t="s">
        <v>28</v>
      </c>
      <c r="G26">
        <v>481426</v>
      </c>
      <c r="H26" s="2">
        <f t="shared" si="1"/>
        <v>0.1604731936907508</v>
      </c>
      <c r="I26" t="s">
        <v>532</v>
      </c>
      <c r="K26" s="16" t="s">
        <v>7</v>
      </c>
      <c r="L26" s="16">
        <v>100581</v>
      </c>
      <c r="M26" s="2">
        <f t="shared" si="2"/>
        <v>3.3526552979293613E-2</v>
      </c>
      <c r="N26" t="str">
        <f t="shared" si="3"/>
        <v>Updated/Retained</v>
      </c>
      <c r="O26" s="16"/>
      <c r="P26" s="16"/>
    </row>
    <row r="27" spans="2:16">
      <c r="B27" s="16" t="s">
        <v>62</v>
      </c>
      <c r="C27" s="17">
        <v>369093</v>
      </c>
      <c r="D27" s="2">
        <f t="shared" si="0"/>
        <v>0.12302935960853856</v>
      </c>
      <c r="F27" s="16" t="s">
        <v>62</v>
      </c>
      <c r="G27">
        <v>369093</v>
      </c>
      <c r="H27" s="2">
        <f t="shared" si="1"/>
        <v>0.12302935960853856</v>
      </c>
      <c r="I27" t="s">
        <v>532</v>
      </c>
      <c r="K27" s="16" t="s">
        <v>530</v>
      </c>
      <c r="L27" s="16">
        <v>100581</v>
      </c>
      <c r="M27" s="2">
        <f t="shared" si="2"/>
        <v>3.3526552979293613E-2</v>
      </c>
      <c r="N27" t="str">
        <f t="shared" si="3"/>
        <v>New/Retained</v>
      </c>
      <c r="O27" s="16"/>
      <c r="P27" s="16"/>
    </row>
    <row r="28" spans="2:16">
      <c r="B28" s="16" t="s">
        <v>63</v>
      </c>
      <c r="C28" s="17">
        <v>200048</v>
      </c>
      <c r="D28" s="2">
        <f t="shared" si="0"/>
        <v>6.6681777576298978E-2</v>
      </c>
      <c r="F28" s="16" t="s">
        <v>63</v>
      </c>
      <c r="G28">
        <v>200048</v>
      </c>
      <c r="H28" s="2">
        <f t="shared" si="1"/>
        <v>6.6681777576298978E-2</v>
      </c>
      <c r="I28" t="s">
        <v>532</v>
      </c>
      <c r="K28" s="16" t="s">
        <v>13</v>
      </c>
      <c r="L28" s="16">
        <v>82724</v>
      </c>
      <c r="M28" s="2">
        <f t="shared" si="2"/>
        <v>2.7574299009346541E-2</v>
      </c>
      <c r="N28" t="str">
        <f t="shared" si="3"/>
        <v>Retained</v>
      </c>
      <c r="O28" s="16"/>
      <c r="P28" s="16"/>
    </row>
    <row r="29" spans="2:16">
      <c r="B29" s="16" t="s">
        <v>6</v>
      </c>
      <c r="C29" s="17">
        <v>172386</v>
      </c>
      <c r="D29" s="2">
        <f t="shared" si="0"/>
        <v>5.7461233850215329E-2</v>
      </c>
      <c r="F29" s="16" t="s">
        <v>6</v>
      </c>
      <c r="G29">
        <v>172386</v>
      </c>
      <c r="H29" s="2">
        <f t="shared" si="1"/>
        <v>5.7461233850215329E-2</v>
      </c>
      <c r="I29" t="s">
        <v>533</v>
      </c>
      <c r="K29" s="16" t="s">
        <v>34</v>
      </c>
      <c r="L29" s="16">
        <v>64185</v>
      </c>
      <c r="M29" s="2">
        <f t="shared" si="2"/>
        <v>2.139471473713684E-2</v>
      </c>
      <c r="N29" t="str">
        <f t="shared" si="3"/>
        <v>Retained</v>
      </c>
      <c r="O29" s="16"/>
      <c r="P29" s="16"/>
    </row>
    <row r="30" spans="2:16">
      <c r="B30" s="16" t="s">
        <v>16</v>
      </c>
      <c r="C30" s="17">
        <v>172386</v>
      </c>
      <c r="D30" s="2">
        <f t="shared" si="0"/>
        <v>5.7461233850215329E-2</v>
      </c>
      <c r="F30" s="16" t="s">
        <v>16</v>
      </c>
      <c r="G30">
        <v>172386</v>
      </c>
      <c r="H30" s="2">
        <f t="shared" si="1"/>
        <v>5.7461233850215329E-2</v>
      </c>
      <c r="I30" t="s">
        <v>533</v>
      </c>
      <c r="K30" s="16" t="s">
        <v>35</v>
      </c>
      <c r="L30" s="16">
        <v>64185</v>
      </c>
      <c r="M30" s="2">
        <f t="shared" si="2"/>
        <v>2.139471473713684E-2</v>
      </c>
      <c r="N30" t="str">
        <f t="shared" si="3"/>
        <v>Dropped</v>
      </c>
      <c r="O30" s="16"/>
      <c r="P30" s="16"/>
    </row>
    <row r="31" spans="2:16">
      <c r="B31" s="16" t="s">
        <v>0</v>
      </c>
      <c r="C31" s="17">
        <v>159269</v>
      </c>
      <c r="D31" s="2">
        <f t="shared" si="0"/>
        <v>5.3088958813882481E-2</v>
      </c>
      <c r="F31" s="16" t="s">
        <v>0</v>
      </c>
      <c r="G31">
        <v>159269</v>
      </c>
      <c r="H31" s="2">
        <f t="shared" si="1"/>
        <v>5.3088958813882481E-2</v>
      </c>
      <c r="I31" t="s">
        <v>532</v>
      </c>
      <c r="K31" s="16" t="s">
        <v>31</v>
      </c>
      <c r="L31" s="16">
        <v>40872</v>
      </c>
      <c r="M31" s="2">
        <f t="shared" si="2"/>
        <v>1.3623818349088679E-2</v>
      </c>
      <c r="N31" t="str">
        <f t="shared" si="3"/>
        <v>Retained</v>
      </c>
      <c r="O31" s="16"/>
      <c r="P31" s="16"/>
    </row>
    <row r="32" spans="2:16">
      <c r="B32" s="16" t="s">
        <v>11</v>
      </c>
      <c r="C32" s="17">
        <v>159269</v>
      </c>
      <c r="D32" s="2">
        <f t="shared" si="0"/>
        <v>5.3088958813882481E-2</v>
      </c>
      <c r="F32" s="16" t="s">
        <v>11</v>
      </c>
      <c r="G32">
        <v>159269</v>
      </c>
      <c r="H32" s="2">
        <f t="shared" si="1"/>
        <v>5.3088958813882481E-2</v>
      </c>
      <c r="I32" t="s">
        <v>532</v>
      </c>
      <c r="K32" s="16" t="s">
        <v>1</v>
      </c>
      <c r="L32" s="16">
        <v>13543</v>
      </c>
      <c r="M32" s="2">
        <f t="shared" si="2"/>
        <v>4.5142731430247596E-3</v>
      </c>
      <c r="N32" t="str">
        <f t="shared" si="3"/>
        <v>Retained</v>
      </c>
      <c r="O32" s="16"/>
      <c r="P32" s="16"/>
    </row>
    <row r="33" spans="2:16">
      <c r="B33" s="16" t="s">
        <v>12</v>
      </c>
      <c r="C33" s="17">
        <v>159269</v>
      </c>
      <c r="D33" s="2">
        <f t="shared" si="0"/>
        <v>5.3088958813882481E-2</v>
      </c>
      <c r="F33" s="16" t="s">
        <v>12</v>
      </c>
      <c r="G33">
        <v>159269</v>
      </c>
      <c r="H33" s="2">
        <f t="shared" si="1"/>
        <v>5.3088958813882481E-2</v>
      </c>
      <c r="I33" t="s">
        <v>533</v>
      </c>
      <c r="K33" s="16" t="s">
        <v>17</v>
      </c>
      <c r="L33" s="16">
        <v>200</v>
      </c>
      <c r="M33" s="2">
        <f t="shared" si="2"/>
        <v>6.6665777789629469E-5</v>
      </c>
      <c r="N33" t="str">
        <f t="shared" si="3"/>
        <v>Dropped</v>
      </c>
      <c r="O33" s="16"/>
      <c r="P33" s="16"/>
    </row>
    <row r="34" spans="2:16">
      <c r="B34" s="16" t="s">
        <v>14</v>
      </c>
      <c r="C34" s="17">
        <v>159269</v>
      </c>
      <c r="D34" s="2">
        <f t="shared" si="0"/>
        <v>5.3088958813882481E-2</v>
      </c>
      <c r="F34" s="16" t="s">
        <v>14</v>
      </c>
      <c r="G34">
        <v>159269</v>
      </c>
      <c r="H34" s="2">
        <f t="shared" si="1"/>
        <v>5.3088958813882481E-2</v>
      </c>
      <c r="I34" t="s">
        <v>532</v>
      </c>
      <c r="K34" s="16" t="s">
        <v>8</v>
      </c>
      <c r="L34" s="16">
        <v>27</v>
      </c>
      <c r="M34" s="2">
        <f t="shared" si="2"/>
        <v>8.9998800015999795E-6</v>
      </c>
      <c r="N34" t="str">
        <f t="shared" si="3"/>
        <v>Dropped</v>
      </c>
      <c r="O34" s="16"/>
      <c r="P34" s="16"/>
    </row>
    <row r="35" spans="2:16">
      <c r="B35" s="16" t="s">
        <v>20</v>
      </c>
      <c r="C35" s="17">
        <v>159269</v>
      </c>
      <c r="D35" s="2">
        <f t="shared" si="0"/>
        <v>5.3088958813882481E-2</v>
      </c>
      <c r="F35" s="16" t="s">
        <v>20</v>
      </c>
      <c r="G35">
        <v>159269</v>
      </c>
      <c r="H35" s="2">
        <f t="shared" si="1"/>
        <v>5.3088958813882481E-2</v>
      </c>
      <c r="I35" t="s">
        <v>532</v>
      </c>
      <c r="K35" s="16" t="s">
        <v>172</v>
      </c>
      <c r="L35" s="16">
        <v>0</v>
      </c>
      <c r="M35" s="2">
        <f t="shared" si="2"/>
        <v>0</v>
      </c>
      <c r="N35" t="str">
        <f t="shared" si="3"/>
        <v>New/Retained</v>
      </c>
      <c r="O35" s="16"/>
      <c r="P35" s="16"/>
    </row>
    <row r="36" spans="2:16">
      <c r="B36" s="16" t="s">
        <v>25</v>
      </c>
      <c r="C36" s="17">
        <v>159269</v>
      </c>
      <c r="D36" s="2">
        <f t="shared" si="0"/>
        <v>5.3088958813882481E-2</v>
      </c>
      <c r="F36" s="16" t="s">
        <v>25</v>
      </c>
      <c r="G36">
        <v>159269</v>
      </c>
      <c r="H36" s="2">
        <f t="shared" si="1"/>
        <v>5.3088958813882481E-2</v>
      </c>
      <c r="I36" t="s">
        <v>533</v>
      </c>
      <c r="K36" s="16" t="s">
        <v>2</v>
      </c>
      <c r="L36" s="16">
        <v>0</v>
      </c>
      <c r="M36" s="2">
        <f t="shared" si="2"/>
        <v>0</v>
      </c>
      <c r="N36" t="str">
        <f t="shared" si="3"/>
        <v>Dropped</v>
      </c>
      <c r="O36" s="16"/>
      <c r="P36" s="16"/>
    </row>
    <row r="37" spans="2:16">
      <c r="B37" s="16" t="s">
        <v>39</v>
      </c>
      <c r="C37" s="17">
        <v>159269</v>
      </c>
      <c r="D37" s="2">
        <f t="shared" si="0"/>
        <v>5.3088958813882481E-2</v>
      </c>
      <c r="F37" s="16" t="s">
        <v>39</v>
      </c>
      <c r="G37">
        <v>159269</v>
      </c>
      <c r="H37" s="2">
        <f t="shared" si="1"/>
        <v>5.3088958813882481E-2</v>
      </c>
      <c r="I37" t="s">
        <v>532</v>
      </c>
      <c r="K37" s="16" t="s">
        <v>4</v>
      </c>
      <c r="L37" s="16">
        <v>0</v>
      </c>
      <c r="M37" s="2">
        <f t="shared" si="2"/>
        <v>0</v>
      </c>
      <c r="N37" t="str">
        <f t="shared" si="3"/>
        <v>Retained</v>
      </c>
      <c r="O37" s="16"/>
      <c r="P37" s="16"/>
    </row>
    <row r="38" spans="2:16">
      <c r="B38" s="16" t="s">
        <v>40</v>
      </c>
      <c r="C38" s="17">
        <v>159269</v>
      </c>
      <c r="D38" s="2">
        <f t="shared" ref="D38:D69" si="4">C38/$C$2</f>
        <v>5.3088958813882481E-2</v>
      </c>
      <c r="F38" s="16" t="s">
        <v>40</v>
      </c>
      <c r="G38">
        <v>159269</v>
      </c>
      <c r="H38" s="2">
        <f t="shared" ref="H38:H69" si="5">G38/$C$2</f>
        <v>5.3088958813882481E-2</v>
      </c>
      <c r="I38" t="s">
        <v>533</v>
      </c>
      <c r="K38" s="16" t="s">
        <v>9</v>
      </c>
      <c r="L38" s="16">
        <v>0</v>
      </c>
      <c r="M38" s="2">
        <f t="shared" si="2"/>
        <v>0</v>
      </c>
      <c r="N38" t="str">
        <f t="shared" si="3"/>
        <v>Retained</v>
      </c>
      <c r="O38" s="16"/>
      <c r="P38" s="16"/>
    </row>
    <row r="39" spans="2:16">
      <c r="B39" s="16" t="s">
        <v>37</v>
      </c>
      <c r="C39" s="17">
        <v>146732</v>
      </c>
      <c r="D39" s="2">
        <f t="shared" si="4"/>
        <v>4.8910014533139555E-2</v>
      </c>
      <c r="F39" s="16" t="s">
        <v>37</v>
      </c>
      <c r="G39">
        <v>146732</v>
      </c>
      <c r="H39" s="2">
        <f t="shared" si="5"/>
        <v>4.8910014533139555E-2</v>
      </c>
      <c r="I39" t="s">
        <v>533</v>
      </c>
      <c r="K39" s="16" t="s">
        <v>18</v>
      </c>
      <c r="L39" s="16">
        <v>0</v>
      </c>
      <c r="M39" s="2">
        <f t="shared" si="2"/>
        <v>0</v>
      </c>
      <c r="N39" t="str">
        <f t="shared" si="3"/>
        <v>Retained</v>
      </c>
      <c r="O39" s="16"/>
      <c r="P39" s="16"/>
    </row>
    <row r="40" spans="2:16">
      <c r="B40" s="16" t="s">
        <v>38</v>
      </c>
      <c r="C40" s="17">
        <v>146732</v>
      </c>
      <c r="D40" s="2">
        <f t="shared" si="4"/>
        <v>4.8910014533139555E-2</v>
      </c>
      <c r="F40" s="16" t="s">
        <v>38</v>
      </c>
      <c r="G40">
        <v>146732</v>
      </c>
      <c r="H40" s="2">
        <f t="shared" si="5"/>
        <v>4.8910014533139555E-2</v>
      </c>
      <c r="I40" t="s">
        <v>532</v>
      </c>
      <c r="K40" s="16" t="s">
        <v>19</v>
      </c>
      <c r="L40" s="16">
        <v>0</v>
      </c>
      <c r="M40" s="2">
        <f t="shared" si="2"/>
        <v>0</v>
      </c>
      <c r="N40" t="str">
        <f t="shared" si="3"/>
        <v>Dropped</v>
      </c>
      <c r="O40" s="16"/>
      <c r="P40" s="16"/>
    </row>
    <row r="41" spans="2:16">
      <c r="B41" s="16" t="s">
        <v>26</v>
      </c>
      <c r="C41" s="17">
        <v>144387</v>
      </c>
      <c r="D41" s="2">
        <f t="shared" si="4"/>
        <v>4.8128358288556154E-2</v>
      </c>
      <c r="F41" s="16" t="s">
        <v>26</v>
      </c>
      <c r="G41">
        <v>144387</v>
      </c>
      <c r="H41" s="2">
        <f t="shared" si="5"/>
        <v>4.8128358288556154E-2</v>
      </c>
      <c r="I41" t="s">
        <v>533</v>
      </c>
      <c r="K41" s="16" t="s">
        <v>22</v>
      </c>
      <c r="L41" s="16">
        <v>0</v>
      </c>
      <c r="M41" s="2">
        <f t="shared" si="2"/>
        <v>0</v>
      </c>
      <c r="N41" t="str">
        <f t="shared" si="3"/>
        <v>Retained</v>
      </c>
      <c r="O41" s="16"/>
      <c r="P41" s="16"/>
    </row>
    <row r="42" spans="2:16">
      <c r="B42" s="16" t="s">
        <v>36</v>
      </c>
      <c r="C42" s="17">
        <v>116294</v>
      </c>
      <c r="D42" s="2">
        <f t="shared" si="4"/>
        <v>3.876414981133585E-2</v>
      </c>
      <c r="F42" s="16" t="s">
        <v>36</v>
      </c>
      <c r="G42">
        <v>116294</v>
      </c>
      <c r="H42" s="2">
        <f t="shared" si="5"/>
        <v>3.876414981133585E-2</v>
      </c>
      <c r="I42" t="s">
        <v>532</v>
      </c>
      <c r="K42" s="16" t="s">
        <v>23</v>
      </c>
      <c r="L42" s="16">
        <v>0</v>
      </c>
      <c r="M42" s="2">
        <f t="shared" si="2"/>
        <v>0</v>
      </c>
      <c r="N42" t="str">
        <f t="shared" si="3"/>
        <v>Dropped</v>
      </c>
      <c r="O42" s="16"/>
      <c r="P42" s="16"/>
    </row>
    <row r="43" spans="2:16">
      <c r="B43" s="16" t="s">
        <v>68</v>
      </c>
      <c r="C43" s="17">
        <v>115827</v>
      </c>
      <c r="D43" s="2">
        <f t="shared" si="4"/>
        <v>3.8608485220197067E-2</v>
      </c>
      <c r="F43" s="16" t="s">
        <v>68</v>
      </c>
      <c r="G43">
        <v>115827</v>
      </c>
      <c r="H43" s="2">
        <f t="shared" si="5"/>
        <v>3.8608485220197067E-2</v>
      </c>
      <c r="I43" t="s">
        <v>532</v>
      </c>
      <c r="K43" s="16" t="s">
        <v>24</v>
      </c>
      <c r="L43" s="16">
        <v>0</v>
      </c>
      <c r="M43" s="2">
        <f t="shared" si="2"/>
        <v>0</v>
      </c>
      <c r="N43" t="str">
        <f t="shared" si="3"/>
        <v>Dropped</v>
      </c>
      <c r="O43" s="16"/>
      <c r="P43" s="16"/>
    </row>
    <row r="44" spans="2:16">
      <c r="B44" s="16" t="s">
        <v>5</v>
      </c>
      <c r="C44" s="17">
        <v>100581</v>
      </c>
      <c r="D44" s="2">
        <f t="shared" si="4"/>
        <v>3.3526552979293613E-2</v>
      </c>
      <c r="F44" s="16" t="s">
        <v>5</v>
      </c>
      <c r="G44">
        <v>100581</v>
      </c>
      <c r="H44" s="2">
        <f t="shared" si="5"/>
        <v>3.3526552979293613E-2</v>
      </c>
      <c r="I44" t="s">
        <v>532</v>
      </c>
      <c r="K44" s="16" t="s">
        <v>27</v>
      </c>
      <c r="L44" s="16">
        <v>0</v>
      </c>
      <c r="M44" s="2">
        <f t="shared" si="2"/>
        <v>0</v>
      </c>
      <c r="N44" t="str">
        <f t="shared" si="3"/>
        <v>Dropped</v>
      </c>
      <c r="O44" s="16"/>
      <c r="P44" s="16"/>
    </row>
    <row r="45" spans="2:16">
      <c r="B45" s="16" t="s">
        <v>7</v>
      </c>
      <c r="C45" s="17">
        <v>100581</v>
      </c>
      <c r="D45" s="2">
        <f t="shared" si="4"/>
        <v>3.3526552979293613E-2</v>
      </c>
      <c r="F45" s="16" t="s">
        <v>7</v>
      </c>
      <c r="G45">
        <v>100581</v>
      </c>
      <c r="H45" s="2">
        <f t="shared" si="5"/>
        <v>3.3526552979293613E-2</v>
      </c>
      <c r="I45" t="s">
        <v>540</v>
      </c>
      <c r="K45" s="16" t="s">
        <v>30</v>
      </c>
      <c r="L45" s="16">
        <v>0</v>
      </c>
      <c r="M45" s="2">
        <f t="shared" si="2"/>
        <v>0</v>
      </c>
      <c r="N45" t="str">
        <f t="shared" si="3"/>
        <v>Retained</v>
      </c>
      <c r="O45" s="16"/>
      <c r="P45" s="16"/>
    </row>
    <row r="46" spans="2:16">
      <c r="B46" s="16" t="s">
        <v>13</v>
      </c>
      <c r="C46" s="17">
        <v>82724</v>
      </c>
      <c r="D46" s="2">
        <f t="shared" si="4"/>
        <v>2.7574299009346541E-2</v>
      </c>
      <c r="F46" s="16" t="s">
        <v>530</v>
      </c>
      <c r="G46">
        <v>100581</v>
      </c>
      <c r="H46" s="2">
        <f t="shared" si="5"/>
        <v>3.3526552979293613E-2</v>
      </c>
      <c r="I46" t="s">
        <v>539</v>
      </c>
      <c r="K46" s="16" t="s">
        <v>32</v>
      </c>
      <c r="L46" s="16">
        <v>0</v>
      </c>
      <c r="M46" s="2">
        <f t="shared" si="2"/>
        <v>0</v>
      </c>
      <c r="N46" t="str">
        <f t="shared" si="3"/>
        <v>Dropped</v>
      </c>
      <c r="O46" s="16"/>
      <c r="P46" s="16"/>
    </row>
    <row r="47" spans="2:16">
      <c r="B47" s="16" t="s">
        <v>53</v>
      </c>
      <c r="C47" s="17">
        <v>77901</v>
      </c>
      <c r="D47" s="2">
        <f t="shared" si="4"/>
        <v>2.5966653777949628E-2</v>
      </c>
      <c r="F47" s="16" t="s">
        <v>13</v>
      </c>
      <c r="G47">
        <v>82724</v>
      </c>
      <c r="H47" s="2">
        <f t="shared" si="5"/>
        <v>2.7574299009346541E-2</v>
      </c>
      <c r="I47" t="s">
        <v>533</v>
      </c>
      <c r="K47" s="16" t="s">
        <v>531</v>
      </c>
      <c r="L47" s="16">
        <v>0</v>
      </c>
      <c r="M47" s="2">
        <f t="shared" ref="M47:M48" si="6">L47/$C$2</f>
        <v>0</v>
      </c>
      <c r="N47" t="str">
        <f t="shared" si="3"/>
        <v>New/Retained</v>
      </c>
      <c r="O47" s="16"/>
      <c r="P47" s="16"/>
    </row>
    <row r="48" spans="2:16">
      <c r="B48" s="16" t="s">
        <v>34</v>
      </c>
      <c r="C48" s="17">
        <v>64185</v>
      </c>
      <c r="D48" s="2">
        <f t="shared" si="4"/>
        <v>2.139471473713684E-2</v>
      </c>
      <c r="F48" s="16" t="s">
        <v>53</v>
      </c>
      <c r="G48">
        <v>77901</v>
      </c>
      <c r="H48" s="2">
        <f t="shared" si="5"/>
        <v>2.5966653777949628E-2</v>
      </c>
      <c r="I48" t="s">
        <v>532</v>
      </c>
      <c r="K48" s="16" t="s">
        <v>29</v>
      </c>
      <c r="L48" s="16">
        <v>0</v>
      </c>
      <c r="M48" s="2">
        <f t="shared" si="6"/>
        <v>0</v>
      </c>
      <c r="N48" t="str">
        <f t="shared" si="3"/>
        <v>Retained</v>
      </c>
      <c r="O48" s="16"/>
      <c r="P48" s="16"/>
    </row>
    <row r="49" spans="2:16">
      <c r="B49" s="16" t="s">
        <v>35</v>
      </c>
      <c r="C49" s="17">
        <v>64185</v>
      </c>
      <c r="D49" s="2">
        <f t="shared" si="4"/>
        <v>2.139471473713684E-2</v>
      </c>
      <c r="F49" s="16" t="s">
        <v>34</v>
      </c>
      <c r="G49">
        <v>64185</v>
      </c>
      <c r="H49" s="2">
        <f t="shared" si="5"/>
        <v>2.139471473713684E-2</v>
      </c>
      <c r="I49" t="s">
        <v>533</v>
      </c>
      <c r="P49" s="19"/>
    </row>
    <row r="50" spans="2:16">
      <c r="B50" s="16" t="s">
        <v>31</v>
      </c>
      <c r="C50" s="17">
        <v>40872</v>
      </c>
      <c r="D50" s="2">
        <f t="shared" si="4"/>
        <v>1.3623818349088679E-2</v>
      </c>
      <c r="F50" s="16" t="s">
        <v>35</v>
      </c>
      <c r="G50">
        <v>64185</v>
      </c>
      <c r="H50" s="2">
        <f t="shared" si="5"/>
        <v>2.139471473713684E-2</v>
      </c>
      <c r="I50" t="s">
        <v>532</v>
      </c>
      <c r="P50" s="19"/>
    </row>
    <row r="51" spans="2:16">
      <c r="B51" s="16" t="s">
        <v>1</v>
      </c>
      <c r="C51" s="17">
        <v>13543</v>
      </c>
      <c r="D51" s="2">
        <f t="shared" si="4"/>
        <v>4.5142731430247596E-3</v>
      </c>
      <c r="F51" s="16" t="s">
        <v>31</v>
      </c>
      <c r="G51">
        <v>40872</v>
      </c>
      <c r="H51" s="2">
        <f t="shared" si="5"/>
        <v>1.3623818349088679E-2</v>
      </c>
      <c r="I51" t="s">
        <v>533</v>
      </c>
      <c r="P51" s="19"/>
    </row>
    <row r="52" spans="2:16">
      <c r="B52" s="16" t="s">
        <v>17</v>
      </c>
      <c r="C52" s="17">
        <v>165</v>
      </c>
      <c r="D52" s="2">
        <f t="shared" si="4"/>
        <v>5.4999266676444314E-5</v>
      </c>
      <c r="F52" s="16" t="s">
        <v>1</v>
      </c>
      <c r="G52">
        <v>13543</v>
      </c>
      <c r="H52" s="2">
        <f t="shared" si="5"/>
        <v>4.5142731430247596E-3</v>
      </c>
      <c r="I52" t="s">
        <v>533</v>
      </c>
      <c r="P52" s="19"/>
    </row>
    <row r="53" spans="2:16">
      <c r="B53" s="16" t="s">
        <v>66</v>
      </c>
      <c r="C53" s="17">
        <v>96</v>
      </c>
      <c r="D53" s="2">
        <f t="shared" si="4"/>
        <v>3.1999573339022149E-5</v>
      </c>
      <c r="F53" s="16" t="s">
        <v>17</v>
      </c>
      <c r="G53">
        <v>165</v>
      </c>
      <c r="H53" s="2">
        <f t="shared" si="5"/>
        <v>5.4999266676444314E-5</v>
      </c>
      <c r="I53" t="s">
        <v>532</v>
      </c>
      <c r="P53" s="19"/>
    </row>
    <row r="54" spans="2:16">
      <c r="B54" s="16" t="s">
        <v>8</v>
      </c>
      <c r="C54" s="17">
        <v>26</v>
      </c>
      <c r="D54" s="2">
        <f t="shared" si="4"/>
        <v>8.6665511126518315E-6</v>
      </c>
      <c r="F54" s="16" t="s">
        <v>66</v>
      </c>
      <c r="G54">
        <v>96</v>
      </c>
      <c r="H54" s="2">
        <f t="shared" si="5"/>
        <v>3.1999573339022149E-5</v>
      </c>
      <c r="I54" t="s">
        <v>532</v>
      </c>
      <c r="P54" s="19"/>
    </row>
    <row r="55" spans="2:16">
      <c r="B55" s="16" t="s">
        <v>2</v>
      </c>
      <c r="C55" s="17">
        <v>0</v>
      </c>
      <c r="D55" s="2">
        <f t="shared" si="4"/>
        <v>0</v>
      </c>
      <c r="F55" s="16" t="s">
        <v>8</v>
      </c>
      <c r="G55">
        <v>26</v>
      </c>
      <c r="H55" s="2">
        <f t="shared" si="5"/>
        <v>8.6665511126518315E-6</v>
      </c>
      <c r="I55" t="s">
        <v>532</v>
      </c>
      <c r="P55" s="19"/>
    </row>
    <row r="56" spans="2:16">
      <c r="B56" s="16" t="s">
        <v>4</v>
      </c>
      <c r="C56" s="17">
        <v>0</v>
      </c>
      <c r="D56" s="2">
        <f t="shared" si="4"/>
        <v>0</v>
      </c>
      <c r="F56" s="16" t="s">
        <v>172</v>
      </c>
      <c r="G56">
        <v>0</v>
      </c>
      <c r="H56" s="2">
        <f t="shared" si="5"/>
        <v>0</v>
      </c>
      <c r="I56" t="s">
        <v>539</v>
      </c>
      <c r="P56" s="19"/>
    </row>
    <row r="57" spans="2:16">
      <c r="B57" s="16" t="s">
        <v>52</v>
      </c>
      <c r="C57" s="17">
        <v>0</v>
      </c>
      <c r="D57" s="2">
        <f t="shared" si="4"/>
        <v>0</v>
      </c>
      <c r="F57" s="16" t="s">
        <v>46</v>
      </c>
      <c r="G57">
        <v>0</v>
      </c>
      <c r="H57" s="2">
        <f t="shared" si="5"/>
        <v>0</v>
      </c>
      <c r="I57" t="s">
        <v>532</v>
      </c>
      <c r="P57" s="19"/>
    </row>
    <row r="58" spans="2:16">
      <c r="B58" s="16" t="s">
        <v>9</v>
      </c>
      <c r="C58" s="17">
        <v>0</v>
      </c>
      <c r="D58" s="2">
        <f t="shared" si="4"/>
        <v>0</v>
      </c>
      <c r="F58" s="16" t="s">
        <v>2</v>
      </c>
      <c r="G58">
        <v>0</v>
      </c>
      <c r="H58" s="2">
        <f t="shared" si="5"/>
        <v>0</v>
      </c>
      <c r="I58" t="s">
        <v>532</v>
      </c>
      <c r="P58" s="19"/>
    </row>
    <row r="59" spans="2:16">
      <c r="B59" s="16" t="s">
        <v>18</v>
      </c>
      <c r="C59" s="17">
        <v>0</v>
      </c>
      <c r="D59" s="2">
        <f t="shared" si="4"/>
        <v>0</v>
      </c>
      <c r="F59" s="16" t="s">
        <v>4</v>
      </c>
      <c r="G59">
        <v>0</v>
      </c>
      <c r="H59" s="2">
        <f t="shared" si="5"/>
        <v>0</v>
      </c>
      <c r="I59" t="s">
        <v>533</v>
      </c>
      <c r="P59" s="19"/>
    </row>
    <row r="60" spans="2:16">
      <c r="B60" s="16" t="s">
        <v>19</v>
      </c>
      <c r="C60" s="17">
        <v>0</v>
      </c>
      <c r="D60" s="2">
        <f t="shared" si="4"/>
        <v>0</v>
      </c>
      <c r="F60" s="16" t="s">
        <v>52</v>
      </c>
      <c r="G60">
        <v>0</v>
      </c>
      <c r="H60" s="2">
        <f t="shared" si="5"/>
        <v>0</v>
      </c>
      <c r="I60" t="s">
        <v>532</v>
      </c>
      <c r="P60" s="19"/>
    </row>
    <row r="61" spans="2:16">
      <c r="B61" s="16" t="s">
        <v>21</v>
      </c>
      <c r="C61" s="17">
        <v>0</v>
      </c>
      <c r="D61" s="2">
        <f t="shared" si="4"/>
        <v>0</v>
      </c>
      <c r="F61" s="16" t="s">
        <v>9</v>
      </c>
      <c r="G61">
        <v>0</v>
      </c>
      <c r="H61" s="2">
        <f t="shared" si="5"/>
        <v>0</v>
      </c>
      <c r="I61" t="s">
        <v>533</v>
      </c>
      <c r="P61" s="19"/>
    </row>
    <row r="62" spans="2:16">
      <c r="B62" s="16" t="s">
        <v>22</v>
      </c>
      <c r="C62" s="17">
        <v>0</v>
      </c>
      <c r="D62" s="2">
        <f t="shared" si="4"/>
        <v>0</v>
      </c>
      <c r="F62" s="16" t="s">
        <v>18</v>
      </c>
      <c r="G62">
        <v>0</v>
      </c>
      <c r="H62" s="2">
        <f t="shared" si="5"/>
        <v>0</v>
      </c>
      <c r="I62" t="s">
        <v>533</v>
      </c>
      <c r="P62" s="19"/>
    </row>
    <row r="63" spans="2:16">
      <c r="B63" s="16" t="s">
        <v>61</v>
      </c>
      <c r="C63" s="17">
        <v>0</v>
      </c>
      <c r="D63" s="2">
        <f t="shared" si="4"/>
        <v>0</v>
      </c>
      <c r="F63" s="16" t="s">
        <v>19</v>
      </c>
      <c r="G63">
        <v>0</v>
      </c>
      <c r="H63" s="2">
        <f t="shared" si="5"/>
        <v>0</v>
      </c>
      <c r="I63" t="s">
        <v>532</v>
      </c>
      <c r="P63" s="19"/>
    </row>
    <row r="64" spans="2:16">
      <c r="B64" s="16" t="s">
        <v>23</v>
      </c>
      <c r="C64" s="17">
        <v>0</v>
      </c>
      <c r="D64" s="2">
        <f t="shared" si="4"/>
        <v>0</v>
      </c>
      <c r="F64" s="16" t="s">
        <v>21</v>
      </c>
      <c r="G64">
        <v>0</v>
      </c>
      <c r="H64" s="2">
        <f t="shared" si="5"/>
        <v>0</v>
      </c>
      <c r="I64" t="s">
        <v>532</v>
      </c>
      <c r="P64" s="19"/>
    </row>
    <row r="65" spans="2:16">
      <c r="B65" s="16" t="s">
        <v>24</v>
      </c>
      <c r="C65" s="17">
        <v>0</v>
      </c>
      <c r="D65" s="2">
        <f t="shared" si="4"/>
        <v>0</v>
      </c>
      <c r="F65" s="16" t="s">
        <v>22</v>
      </c>
      <c r="G65">
        <v>0</v>
      </c>
      <c r="H65" s="2">
        <f t="shared" si="5"/>
        <v>0</v>
      </c>
      <c r="I65" t="s">
        <v>533</v>
      </c>
      <c r="P65" s="19"/>
    </row>
    <row r="66" spans="2:16">
      <c r="B66" s="16" t="s">
        <v>27</v>
      </c>
      <c r="C66" s="17">
        <v>0</v>
      </c>
      <c r="D66" s="2">
        <f t="shared" si="4"/>
        <v>0</v>
      </c>
      <c r="F66" s="16" t="s">
        <v>61</v>
      </c>
      <c r="G66">
        <v>0</v>
      </c>
      <c r="H66" s="2">
        <f t="shared" si="5"/>
        <v>0</v>
      </c>
      <c r="I66" t="s">
        <v>532</v>
      </c>
      <c r="P66" s="19"/>
    </row>
    <row r="67" spans="2:16">
      <c r="B67" s="16" t="s">
        <v>29</v>
      </c>
      <c r="C67" s="17">
        <v>0</v>
      </c>
      <c r="D67" s="2">
        <f t="shared" si="4"/>
        <v>0</v>
      </c>
      <c r="F67" s="16" t="s">
        <v>23</v>
      </c>
      <c r="G67">
        <v>0</v>
      </c>
      <c r="H67" s="2">
        <f t="shared" si="5"/>
        <v>0</v>
      </c>
      <c r="I67" t="s">
        <v>532</v>
      </c>
      <c r="P67" s="19"/>
    </row>
    <row r="68" spans="2:16">
      <c r="B68" s="16" t="s">
        <v>30</v>
      </c>
      <c r="C68" s="17">
        <v>0</v>
      </c>
      <c r="D68" s="2">
        <f t="shared" si="4"/>
        <v>0</v>
      </c>
      <c r="F68" s="16" t="s">
        <v>24</v>
      </c>
      <c r="G68">
        <v>0</v>
      </c>
      <c r="H68" s="2">
        <f t="shared" si="5"/>
        <v>0</v>
      </c>
      <c r="I68" t="s">
        <v>532</v>
      </c>
      <c r="P68" s="19"/>
    </row>
    <row r="69" spans="2:16">
      <c r="B69" s="16" t="s">
        <v>32</v>
      </c>
      <c r="C69" s="17">
        <v>0</v>
      </c>
      <c r="D69" s="2">
        <f t="shared" si="4"/>
        <v>0</v>
      </c>
      <c r="F69" s="16" t="s">
        <v>27</v>
      </c>
      <c r="G69">
        <v>0</v>
      </c>
      <c r="H69" s="2">
        <f t="shared" si="5"/>
        <v>0</v>
      </c>
      <c r="I69" t="s">
        <v>532</v>
      </c>
      <c r="P69" s="19"/>
    </row>
    <row r="70" spans="2:16">
      <c r="B70" s="16" t="s">
        <v>46</v>
      </c>
      <c r="C70" s="17">
        <v>0</v>
      </c>
      <c r="D70" s="2">
        <f t="shared" ref="D70:D71" si="7">C70/$C$2</f>
        <v>0</v>
      </c>
      <c r="F70" s="16" t="s">
        <v>29</v>
      </c>
      <c r="G70">
        <v>0</v>
      </c>
      <c r="H70" s="2">
        <f t="shared" ref="H70:H74" si="8">G70/$C$2</f>
        <v>0</v>
      </c>
      <c r="I70" t="s">
        <v>533</v>
      </c>
      <c r="P70" s="19"/>
    </row>
    <row r="71" spans="2:16">
      <c r="B71" s="16" t="s">
        <v>41</v>
      </c>
      <c r="C71" s="17">
        <v>0</v>
      </c>
      <c r="D71" s="2">
        <f t="shared" si="7"/>
        <v>0</v>
      </c>
      <c r="F71" s="16" t="s">
        <v>30</v>
      </c>
      <c r="G71">
        <v>0</v>
      </c>
      <c r="H71" s="2">
        <f t="shared" si="8"/>
        <v>0</v>
      </c>
      <c r="I71" t="s">
        <v>533</v>
      </c>
      <c r="P71" s="19"/>
    </row>
    <row r="72" spans="2:16">
      <c r="B72" s="16"/>
      <c r="C72" s="17"/>
      <c r="D72" s="2"/>
      <c r="F72" s="16" t="s">
        <v>32</v>
      </c>
      <c r="G72">
        <v>0</v>
      </c>
      <c r="H72" s="2">
        <f t="shared" si="8"/>
        <v>0</v>
      </c>
      <c r="I72" t="s">
        <v>532</v>
      </c>
      <c r="P72" s="19"/>
    </row>
    <row r="73" spans="2:16">
      <c r="F73" s="16" t="s">
        <v>41</v>
      </c>
      <c r="G73">
        <v>0</v>
      </c>
      <c r="H73" s="2">
        <f t="shared" si="8"/>
        <v>0</v>
      </c>
      <c r="I73" t="s">
        <v>532</v>
      </c>
      <c r="P73" s="19"/>
    </row>
    <row r="74" spans="2:16">
      <c r="F74" s="16" t="s">
        <v>531</v>
      </c>
      <c r="G74">
        <v>0</v>
      </c>
      <c r="H74" s="2">
        <f t="shared" si="8"/>
        <v>0</v>
      </c>
      <c r="I74" t="s">
        <v>539</v>
      </c>
    </row>
  </sheetData>
  <sortState xmlns:xlrd2="http://schemas.microsoft.com/office/spreadsheetml/2017/richdata2" ref="K6:M48">
    <sortCondition descending="1" ref="M6:M48"/>
  </sortState>
  <mergeCells count="3">
    <mergeCell ref="B4:D4"/>
    <mergeCell ref="F4:I4"/>
    <mergeCell ref="K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C576-901C-4913-A2BC-15E1C44A2E46}">
  <sheetPr filterMode="1"/>
  <dimension ref="B2:F45"/>
  <sheetViews>
    <sheetView zoomScale="90" workbookViewId="0">
      <selection activeCell="K14" sqref="K14"/>
    </sheetView>
  </sheetViews>
  <sheetFormatPr defaultRowHeight="14.5"/>
  <cols>
    <col min="1" max="1" width="2.7265625" customWidth="1"/>
    <col min="2" max="2" width="20.7265625" bestFit="1" customWidth="1"/>
    <col min="3" max="3" width="16.453125" customWidth="1"/>
    <col min="4" max="4" width="17.6328125" customWidth="1"/>
    <col min="5" max="5" width="24.7265625" bestFit="1" customWidth="1"/>
    <col min="6" max="6" width="11.6328125" customWidth="1"/>
  </cols>
  <sheetData>
    <row r="2" spans="2:6">
      <c r="B2" s="39" t="s">
        <v>72</v>
      </c>
      <c r="C2" s="39"/>
      <c r="D2" s="39"/>
      <c r="E2" s="35"/>
      <c r="F2" s="42"/>
    </row>
    <row r="3" spans="2:6">
      <c r="B3" s="1" t="s">
        <v>42</v>
      </c>
      <c r="C3" s="1" t="s">
        <v>73</v>
      </c>
      <c r="D3" s="36" t="s">
        <v>535</v>
      </c>
      <c r="E3" s="1"/>
      <c r="F3" s="42"/>
    </row>
    <row r="4" spans="2:6" hidden="1">
      <c r="B4" s="6" t="s">
        <v>26</v>
      </c>
      <c r="C4" s="7">
        <v>197577</v>
      </c>
      <c r="D4" s="6" t="str">
        <f>VLOOKUP(B4,'Missing values'!$F$5:$I$74,4,FALSE)</f>
        <v>Retained</v>
      </c>
      <c r="E4" s="16"/>
      <c r="F4" s="5" t="s">
        <v>75</v>
      </c>
    </row>
    <row r="5" spans="2:6" hidden="1">
      <c r="B5" s="6" t="s">
        <v>29</v>
      </c>
      <c r="C5" s="7">
        <v>88861</v>
      </c>
      <c r="D5" s="6" t="str">
        <f>VLOOKUP(B5,'Missing values'!$F$5:$I$74,4,FALSE)</f>
        <v>Retained</v>
      </c>
      <c r="E5" s="16"/>
      <c r="F5" s="12" t="s">
        <v>74</v>
      </c>
    </row>
    <row r="6" spans="2:6">
      <c r="B6" s="40" t="s">
        <v>17</v>
      </c>
      <c r="C6" s="41">
        <v>45725</v>
      </c>
      <c r="D6" s="40" t="str">
        <f>VLOOKUP(B6,'Missing values'!$F$5:$I$74,4,FALSE)</f>
        <v>Dropped</v>
      </c>
      <c r="E6" s="43"/>
      <c r="F6" s="13" t="s">
        <v>76</v>
      </c>
    </row>
    <row r="7" spans="2:6">
      <c r="B7" s="40" t="s">
        <v>8</v>
      </c>
      <c r="C7" s="41">
        <v>28664</v>
      </c>
      <c r="D7" s="40" t="str">
        <f>VLOOKUP(B7,'Missing values'!$F$5:$I$74,4,FALSE)</f>
        <v>Dropped</v>
      </c>
      <c r="E7" s="44" t="s">
        <v>541</v>
      </c>
      <c r="F7" s="42"/>
    </row>
    <row r="8" spans="2:6">
      <c r="B8" s="40" t="s">
        <v>32</v>
      </c>
      <c r="C8" s="41">
        <v>26148</v>
      </c>
      <c r="D8" s="40" t="str">
        <f>VLOOKUP(B8,'Missing values'!$F$5:$I$74,4,FALSE)</f>
        <v>Dropped</v>
      </c>
      <c r="E8" s="44"/>
      <c r="F8" s="42"/>
    </row>
    <row r="9" spans="2:6" hidden="1">
      <c r="B9" s="6" t="s">
        <v>19</v>
      </c>
      <c r="C9" s="7">
        <v>23443</v>
      </c>
      <c r="D9" s="6" t="str">
        <f>VLOOKUP(B9,'Missing values'!$F$5:$I$74,4,FALSE)</f>
        <v>Dropped</v>
      </c>
      <c r="E9" s="16"/>
    </row>
    <row r="10" spans="2:6" hidden="1">
      <c r="B10" s="6" t="s">
        <v>23</v>
      </c>
      <c r="C10" s="7">
        <v>23241</v>
      </c>
      <c r="D10" s="6" t="str">
        <f>VLOOKUP(B10,'Missing values'!$F$5:$I$74,4,FALSE)</f>
        <v>Dropped</v>
      </c>
      <c r="E10" s="16"/>
    </row>
    <row r="11" spans="2:6" hidden="1">
      <c r="B11" s="6" t="s">
        <v>30</v>
      </c>
      <c r="C11" s="7">
        <v>10838</v>
      </c>
      <c r="D11" s="6" t="str">
        <f>VLOOKUP(B11,'Missing values'!$F$5:$I$74,4,FALSE)</f>
        <v>Retained</v>
      </c>
      <c r="E11" s="16"/>
    </row>
    <row r="12" spans="2:6">
      <c r="B12" s="40" t="s">
        <v>36</v>
      </c>
      <c r="C12" s="41">
        <v>9062</v>
      </c>
      <c r="D12" s="40" t="str">
        <f>VLOOKUP(B12,'Missing values'!$F$5:$I$74,4,FALSE)</f>
        <v>Dropped</v>
      </c>
      <c r="E12" s="44"/>
      <c r="F12" s="42"/>
    </row>
    <row r="13" spans="2:6">
      <c r="B13" s="40" t="s">
        <v>2</v>
      </c>
      <c r="C13" s="41">
        <v>4687</v>
      </c>
      <c r="D13" s="40" t="str">
        <f>VLOOKUP(B13,'Missing values'!$F$5:$I$74,4,FALSE)</f>
        <v>Dropped</v>
      </c>
      <c r="E13" s="44" t="s">
        <v>542</v>
      </c>
      <c r="F13" s="42"/>
    </row>
    <row r="14" spans="2:6">
      <c r="B14" s="40" t="s">
        <v>28</v>
      </c>
      <c r="C14" s="41">
        <v>2037</v>
      </c>
      <c r="D14" s="40" t="str">
        <f>VLOOKUP(B14,'Missing values'!$F$5:$I$74,4,FALSE)</f>
        <v>Dropped</v>
      </c>
      <c r="E14" s="44"/>
      <c r="F14" s="42"/>
    </row>
    <row r="15" spans="2:6" hidden="1">
      <c r="B15" s="6" t="s">
        <v>31</v>
      </c>
      <c r="C15" s="7">
        <v>1817</v>
      </c>
      <c r="D15" s="6" t="str">
        <f>VLOOKUP(B15,'Missing values'!$F$5:$I$74,4,FALSE)</f>
        <v>Retained</v>
      </c>
      <c r="E15" s="16"/>
    </row>
    <row r="16" spans="2:6" hidden="1">
      <c r="B16" s="6" t="s">
        <v>4</v>
      </c>
      <c r="C16" s="7">
        <v>1754</v>
      </c>
      <c r="D16" s="6" t="str">
        <f>VLOOKUP(B16,'Missing values'!$F$5:$I$74,4,FALSE)</f>
        <v>Retained</v>
      </c>
      <c r="E16" s="16"/>
    </row>
    <row r="17" spans="2:6">
      <c r="B17" s="40" t="s">
        <v>27</v>
      </c>
      <c r="C17" s="41">
        <v>1429</v>
      </c>
      <c r="D17" s="40" t="str">
        <f>VLOOKUP(B17,'Missing values'!$F$5:$I$74,4,FALSE)</f>
        <v>Dropped</v>
      </c>
      <c r="E17" s="44"/>
      <c r="F17" s="42"/>
    </row>
    <row r="18" spans="2:6" hidden="1">
      <c r="B18" s="6" t="s">
        <v>20</v>
      </c>
      <c r="C18" s="7">
        <v>835</v>
      </c>
      <c r="D18" s="6" t="str">
        <f>VLOOKUP(B18,'Missing values'!$F$5:$I$74,4,FALSE)</f>
        <v>Dropped</v>
      </c>
      <c r="E18" s="16"/>
    </row>
    <row r="19" spans="2:6" hidden="1">
      <c r="B19" s="6" t="s">
        <v>39</v>
      </c>
      <c r="C19" s="7">
        <v>482</v>
      </c>
      <c r="D19" s="6" t="str">
        <f>VLOOKUP(B19,'Missing values'!$F$5:$I$74,4,FALSE)</f>
        <v>Dropped</v>
      </c>
      <c r="E19" s="16"/>
    </row>
    <row r="20" spans="2:6" hidden="1">
      <c r="B20" s="6" t="s">
        <v>14</v>
      </c>
      <c r="C20" s="7">
        <v>471</v>
      </c>
      <c r="D20" s="6" t="str">
        <f>VLOOKUP(B20,'Missing values'!$F$5:$I$74,4,FALSE)</f>
        <v>Dropped</v>
      </c>
      <c r="E20" s="16"/>
    </row>
    <row r="21" spans="2:6" hidden="1">
      <c r="B21" s="6" t="s">
        <v>16</v>
      </c>
      <c r="C21" s="7">
        <v>455</v>
      </c>
      <c r="D21" s="6" t="str">
        <f>VLOOKUP(B21,'Missing values'!$F$5:$I$74,4,FALSE)</f>
        <v>Retained</v>
      </c>
      <c r="E21" s="16"/>
    </row>
    <row r="22" spans="2:6" hidden="1">
      <c r="B22" s="6" t="s">
        <v>33</v>
      </c>
      <c r="C22" s="7">
        <v>412</v>
      </c>
      <c r="D22" s="6" t="str">
        <f>VLOOKUP(B22,'Missing values'!$F$5:$I$74,4,FALSE)</f>
        <v>Updated/Retained</v>
      </c>
      <c r="E22" s="16"/>
    </row>
    <row r="23" spans="2:6" hidden="1">
      <c r="B23" s="6" t="s">
        <v>40</v>
      </c>
      <c r="C23" s="7">
        <v>284</v>
      </c>
      <c r="D23" s="6" t="str">
        <f>VLOOKUP(B23,'Missing values'!$F$5:$I$74,4,FALSE)</f>
        <v>Retained</v>
      </c>
      <c r="E23" s="16"/>
    </row>
    <row r="24" spans="2:6" hidden="1">
      <c r="B24" s="6" t="s">
        <v>0</v>
      </c>
      <c r="C24" s="7">
        <v>218</v>
      </c>
      <c r="D24" s="6" t="str">
        <f>VLOOKUP(B24,'Missing values'!$F$5:$I$74,4,FALSE)</f>
        <v>Dropped</v>
      </c>
      <c r="E24" s="16"/>
    </row>
    <row r="25" spans="2:6" hidden="1">
      <c r="B25" s="6" t="s">
        <v>12</v>
      </c>
      <c r="C25" s="7">
        <v>181</v>
      </c>
      <c r="D25" s="6" t="str">
        <f>VLOOKUP(B25,'Missing values'!$F$5:$I$74,4,FALSE)</f>
        <v>Retained</v>
      </c>
      <c r="E25" s="16"/>
    </row>
    <row r="26" spans="2:6" hidden="1">
      <c r="B26" s="6" t="s">
        <v>3</v>
      </c>
      <c r="C26" s="7">
        <v>100</v>
      </c>
      <c r="D26" s="6" t="str">
        <f>VLOOKUP(B26,'Missing values'!$F$5:$I$74,4,FALSE)</f>
        <v>Retained</v>
      </c>
      <c r="E26" s="16"/>
    </row>
    <row r="27" spans="2:6" hidden="1">
      <c r="B27" s="6" t="s">
        <v>11</v>
      </c>
      <c r="C27" s="7">
        <v>100</v>
      </c>
      <c r="D27" s="6" t="str">
        <f>VLOOKUP(B27,'Missing values'!$F$5:$I$74,4,FALSE)</f>
        <v>Dropped</v>
      </c>
      <c r="E27" s="16"/>
    </row>
    <row r="28" spans="2:6" hidden="1">
      <c r="B28" s="40" t="s">
        <v>24</v>
      </c>
      <c r="C28" s="41">
        <v>100</v>
      </c>
      <c r="D28" s="45" t="s">
        <v>533</v>
      </c>
      <c r="E28" s="44"/>
      <c r="F28" s="42"/>
    </row>
    <row r="29" spans="2:6" hidden="1">
      <c r="B29" s="6" t="s">
        <v>15</v>
      </c>
      <c r="C29" s="7">
        <v>99</v>
      </c>
      <c r="D29" s="6" t="str">
        <f>VLOOKUP(B29,'Missing values'!$F$5:$I$74,4,FALSE)</f>
        <v>Retained</v>
      </c>
      <c r="E29" s="16"/>
    </row>
    <row r="30" spans="2:6" hidden="1">
      <c r="B30" s="6" t="s">
        <v>172</v>
      </c>
      <c r="C30" s="7">
        <v>98</v>
      </c>
      <c r="D30" s="6" t="str">
        <f>VLOOKUP(B30,'Missing values'!$F$5:$I$74,4,FALSE)</f>
        <v>New/Retained</v>
      </c>
      <c r="E30" s="16"/>
    </row>
    <row r="31" spans="2:6" hidden="1">
      <c r="B31" s="6" t="s">
        <v>6</v>
      </c>
      <c r="C31" s="7">
        <v>67</v>
      </c>
      <c r="D31" s="6" t="str">
        <f>VLOOKUP(B31,'Missing values'!$F$5:$I$74,4,FALSE)</f>
        <v>Retained</v>
      </c>
      <c r="E31" s="16"/>
    </row>
    <row r="32" spans="2:6">
      <c r="B32" s="40" t="s">
        <v>10</v>
      </c>
      <c r="C32" s="41">
        <v>48</v>
      </c>
      <c r="D32" s="40" t="str">
        <f>VLOOKUP(B32,'Missing values'!$F$5:$I$74,4,FALSE)</f>
        <v>Dropped</v>
      </c>
      <c r="E32" s="44"/>
      <c r="F32" s="42"/>
    </row>
    <row r="33" spans="2:6">
      <c r="B33" s="40" t="s">
        <v>35</v>
      </c>
      <c r="C33" s="41">
        <v>44</v>
      </c>
      <c r="D33" s="40" t="str">
        <f>VLOOKUP(B33,'Missing values'!$F$5:$I$74,4,FALSE)</f>
        <v>Dropped</v>
      </c>
      <c r="E33" s="44"/>
      <c r="F33" s="42"/>
    </row>
    <row r="34" spans="2:6">
      <c r="B34" s="40" t="s">
        <v>5</v>
      </c>
      <c r="C34" s="41">
        <v>39</v>
      </c>
      <c r="D34" s="40" t="str">
        <f>VLOOKUP(B34,'Missing values'!$F$5:$I$74,4,FALSE)</f>
        <v>Dropped</v>
      </c>
      <c r="E34" s="44" t="s">
        <v>543</v>
      </c>
      <c r="F34" s="42"/>
    </row>
    <row r="35" spans="2:6" hidden="1">
      <c r="B35" s="40" t="s">
        <v>22</v>
      </c>
      <c r="C35" s="41">
        <v>15</v>
      </c>
      <c r="D35" s="45" t="str">
        <f>VLOOKUP(B35,'Missing values'!$F$5:$I$74,4,FALSE)</f>
        <v>Retained</v>
      </c>
      <c r="E35" s="43"/>
      <c r="F35" s="42"/>
    </row>
    <row r="36" spans="2:6" hidden="1">
      <c r="B36" s="40" t="s">
        <v>25</v>
      </c>
      <c r="C36" s="41">
        <v>11</v>
      </c>
      <c r="D36" s="45" t="str">
        <f>VLOOKUP(B36,'Missing values'!$F$5:$I$74,4,FALSE)</f>
        <v>Retained</v>
      </c>
      <c r="E36" s="43"/>
      <c r="F36" s="42"/>
    </row>
    <row r="37" spans="2:6" hidden="1">
      <c r="B37" s="40" t="s">
        <v>1</v>
      </c>
      <c r="C37" s="41">
        <v>9</v>
      </c>
      <c r="D37" s="45" t="str">
        <f>VLOOKUP(B37,'Missing values'!$F$5:$I$74,4,FALSE)</f>
        <v>Retained</v>
      </c>
      <c r="E37" s="43"/>
      <c r="F37" s="42"/>
    </row>
    <row r="38" spans="2:6" hidden="1">
      <c r="B38" s="38" t="s">
        <v>530</v>
      </c>
      <c r="C38" s="37">
        <v>9</v>
      </c>
      <c r="D38" s="38" t="str">
        <f>VLOOKUP(B38,'Missing values'!$F$5:$I$74,4,FALSE)</f>
        <v>New/Retained</v>
      </c>
      <c r="E38" s="16"/>
    </row>
    <row r="39" spans="2:6" hidden="1">
      <c r="B39" s="40" t="s">
        <v>13</v>
      </c>
      <c r="C39" s="41">
        <v>8</v>
      </c>
      <c r="D39" s="45" t="str">
        <f>VLOOKUP(B39,'Missing values'!$F$5:$I$74,4,FALSE)</f>
        <v>Retained</v>
      </c>
      <c r="E39" s="43"/>
      <c r="F39" s="42"/>
    </row>
    <row r="40" spans="2:6" hidden="1">
      <c r="B40" s="40" t="s">
        <v>7</v>
      </c>
      <c r="C40" s="41">
        <v>5</v>
      </c>
      <c r="D40" s="45" t="str">
        <f>VLOOKUP(B40,'Missing values'!$F$5:$I$74,4,FALSE)</f>
        <v>Updated/Retained</v>
      </c>
      <c r="E40" s="43"/>
      <c r="F40" s="42"/>
    </row>
    <row r="41" spans="2:6" hidden="1">
      <c r="B41" s="40" t="s">
        <v>37</v>
      </c>
      <c r="C41" s="41">
        <v>5</v>
      </c>
      <c r="D41" s="45" t="str">
        <f>VLOOKUP(B41,'Missing values'!$F$5:$I$74,4,FALSE)</f>
        <v>Retained</v>
      </c>
      <c r="E41" s="43"/>
      <c r="F41" s="42"/>
    </row>
    <row r="42" spans="2:6">
      <c r="B42" s="40" t="s">
        <v>38</v>
      </c>
      <c r="C42" s="41">
        <v>5</v>
      </c>
      <c r="D42" s="40" t="str">
        <f>VLOOKUP(B42,'Missing values'!$F$5:$I$74,4,FALSE)</f>
        <v>Dropped</v>
      </c>
      <c r="E42" s="44" t="s">
        <v>544</v>
      </c>
      <c r="F42" s="42"/>
    </row>
    <row r="43" spans="2:6" hidden="1">
      <c r="B43" s="40" t="s">
        <v>34</v>
      </c>
      <c r="C43" s="41">
        <v>4</v>
      </c>
      <c r="D43" s="45" t="str">
        <f>VLOOKUP(B43,'Missing values'!$F$5:$I$74,4,FALSE)</f>
        <v>Retained</v>
      </c>
      <c r="E43" s="43"/>
      <c r="F43" s="42"/>
    </row>
    <row r="44" spans="2:6" hidden="1">
      <c r="B44" s="10" t="s">
        <v>9</v>
      </c>
      <c r="C44" s="11">
        <v>2</v>
      </c>
      <c r="D44" s="10" t="str">
        <f>VLOOKUP(B44,'Missing values'!$F$5:$I$74,4,FALSE)</f>
        <v>Retained</v>
      </c>
      <c r="E44" s="16"/>
    </row>
    <row r="45" spans="2:6" hidden="1">
      <c r="B45" s="10" t="s">
        <v>18</v>
      </c>
      <c r="C45" s="11">
        <v>2</v>
      </c>
      <c r="D45" s="10" t="str">
        <f>VLOOKUP(B45,'Missing values'!$F$5:$I$74,4,FALSE)</f>
        <v>Retained</v>
      </c>
      <c r="E45" s="16"/>
    </row>
  </sheetData>
  <autoFilter ref="B3:D45" xr:uid="{4EAFC576-901C-4913-A2BC-15E1C44A2E46}">
    <filterColumn colId="1">
      <colorFilter dxfId="0"/>
    </filterColumn>
    <filterColumn colId="2">
      <filters>
        <filter val="Dropped"/>
      </filters>
    </filterColumn>
  </autoFilter>
  <sortState xmlns:xlrd2="http://schemas.microsoft.com/office/spreadsheetml/2017/richdata2" ref="B4:C44">
    <sortCondition descending="1" ref="C4:C44"/>
  </sortState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63A8-42A8-4578-AD9B-729BB0CF19C5}">
  <dimension ref="A1:E22"/>
  <sheetViews>
    <sheetView workbookViewId="0">
      <selection activeCell="G10" sqref="G10"/>
    </sheetView>
  </sheetViews>
  <sheetFormatPr defaultRowHeight="14.5"/>
  <cols>
    <col min="1" max="1" width="20.7265625" style="48" bestFit="1" customWidth="1"/>
    <col min="2" max="2" width="11.81640625" style="48" bestFit="1" customWidth="1"/>
    <col min="3" max="3" width="6.26953125" customWidth="1"/>
    <col min="4" max="4" width="14.453125" bestFit="1" customWidth="1"/>
  </cols>
  <sheetData>
    <row r="1" spans="1:5">
      <c r="A1" s="51" t="s">
        <v>547</v>
      </c>
      <c r="B1" s="51"/>
      <c r="D1" s="50" t="s">
        <v>548</v>
      </c>
      <c r="E1" s="50"/>
    </row>
    <row r="2" spans="1:5">
      <c r="A2" s="52" t="s">
        <v>546</v>
      </c>
      <c r="B2" s="53" t="s">
        <v>545</v>
      </c>
      <c r="D2" s="46" t="s">
        <v>546</v>
      </c>
      <c r="E2" s="46" t="s">
        <v>545</v>
      </c>
    </row>
    <row r="3" spans="1:5">
      <c r="A3" s="54" t="s">
        <v>20</v>
      </c>
      <c r="B3" s="55">
        <v>2298.0240699999999</v>
      </c>
      <c r="D3" s="47" t="s">
        <v>31</v>
      </c>
      <c r="E3" s="49">
        <v>9.6879919999999995</v>
      </c>
    </row>
    <row r="4" spans="1:5">
      <c r="A4" s="54" t="s">
        <v>39</v>
      </c>
      <c r="B4" s="55">
        <v>1317.593386</v>
      </c>
      <c r="D4" s="47" t="s">
        <v>16</v>
      </c>
      <c r="E4" s="49">
        <v>8.7026079999999997</v>
      </c>
    </row>
    <row r="5" spans="1:5">
      <c r="A5" s="54" t="s">
        <v>11</v>
      </c>
      <c r="B5" s="55">
        <v>647.39457600000003</v>
      </c>
      <c r="D5" s="47" t="s">
        <v>4</v>
      </c>
      <c r="E5" s="49">
        <v>1.615675</v>
      </c>
    </row>
    <row r="6" spans="1:5">
      <c r="A6" s="54" t="s">
        <v>15</v>
      </c>
      <c r="B6" s="55">
        <v>454.35137300000002</v>
      </c>
      <c r="D6" s="47" t="s">
        <v>26</v>
      </c>
      <c r="E6" s="49">
        <v>1.5922879999999999</v>
      </c>
    </row>
    <row r="7" spans="1:5">
      <c r="A7" s="54" t="s">
        <v>14</v>
      </c>
      <c r="B7" s="55">
        <v>421.53729800000002</v>
      </c>
      <c r="D7" s="47" t="s">
        <v>30</v>
      </c>
      <c r="E7" s="49">
        <v>1.4848509999999999</v>
      </c>
    </row>
    <row r="8" spans="1:5">
      <c r="A8" s="54" t="s">
        <v>3</v>
      </c>
      <c r="B8" s="55">
        <v>355.73435599999999</v>
      </c>
    </row>
    <row r="9" spans="1:5">
      <c r="A9" s="54" t="s">
        <v>40</v>
      </c>
      <c r="B9" s="55">
        <v>308.77010000000001</v>
      </c>
    </row>
    <row r="10" spans="1:5">
      <c r="A10" s="54" t="s">
        <v>0</v>
      </c>
      <c r="B10" s="55">
        <v>244.280689</v>
      </c>
    </row>
    <row r="11" spans="1:5">
      <c r="A11" s="54" t="s">
        <v>530</v>
      </c>
      <c r="B11" s="55">
        <v>182.29462899999999</v>
      </c>
    </row>
    <row r="12" spans="1:5">
      <c r="A12" s="54" t="s">
        <v>16</v>
      </c>
      <c r="B12" s="55">
        <v>133.955703</v>
      </c>
    </row>
    <row r="13" spans="1:5">
      <c r="A13" s="54" t="s">
        <v>12</v>
      </c>
      <c r="B13" s="55">
        <v>130.64598899999999</v>
      </c>
    </row>
    <row r="14" spans="1:5">
      <c r="A14" s="54" t="s">
        <v>6</v>
      </c>
      <c r="B14" s="55">
        <v>86.493329000000003</v>
      </c>
    </row>
    <row r="15" spans="1:5">
      <c r="A15" s="54" t="s">
        <v>33</v>
      </c>
      <c r="B15" s="55">
        <v>73.877117999999996</v>
      </c>
    </row>
    <row r="16" spans="1:5">
      <c r="A16" s="54" t="s">
        <v>31</v>
      </c>
      <c r="B16" s="55">
        <v>71.002114000000006</v>
      </c>
    </row>
    <row r="17" spans="1:2">
      <c r="A17" s="54" t="s">
        <v>19</v>
      </c>
      <c r="B17" s="55">
        <v>56.534464999999997</v>
      </c>
    </row>
    <row r="18" spans="1:2">
      <c r="A18" s="54" t="s">
        <v>23</v>
      </c>
      <c r="B18" s="55">
        <v>45.738899000000004</v>
      </c>
    </row>
    <row r="19" spans="1:2">
      <c r="A19" s="54" t="s">
        <v>172</v>
      </c>
      <c r="B19" s="55">
        <v>12.077951000000001</v>
      </c>
    </row>
    <row r="20" spans="1:2">
      <c r="A20" s="54" t="s">
        <v>26</v>
      </c>
      <c r="B20" s="55">
        <v>5.6841030000000003</v>
      </c>
    </row>
    <row r="21" spans="1:2">
      <c r="A21" s="54" t="s">
        <v>4</v>
      </c>
      <c r="B21" s="55">
        <v>1.652711</v>
      </c>
    </row>
    <row r="22" spans="1:2">
      <c r="A22" s="54" t="s">
        <v>30</v>
      </c>
      <c r="B22" s="55">
        <v>1.507579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F5773-13E4-40ED-83D2-336B57F3B2D2}">
  <dimension ref="A1:A18"/>
  <sheetViews>
    <sheetView tabSelected="1" workbookViewId="0">
      <selection activeCell="A17" sqref="A17"/>
    </sheetView>
  </sheetViews>
  <sheetFormatPr defaultRowHeight="14.5"/>
  <cols>
    <col min="1" max="1" width="16.1796875" bestFit="1" customWidth="1"/>
  </cols>
  <sheetData>
    <row r="1" spans="1:1">
      <c r="A1" s="56" t="s">
        <v>1</v>
      </c>
    </row>
    <row r="2" spans="1:1">
      <c r="A2" s="57" t="s">
        <v>4</v>
      </c>
    </row>
    <row r="3" spans="1:1">
      <c r="A3" s="57" t="s">
        <v>7</v>
      </c>
    </row>
    <row r="4" spans="1:1">
      <c r="A4" s="57" t="s">
        <v>13</v>
      </c>
    </row>
    <row r="5" spans="1:1">
      <c r="A5" s="56" t="s">
        <v>56</v>
      </c>
    </row>
    <row r="6" spans="1:1">
      <c r="A6" s="57" t="s">
        <v>16</v>
      </c>
    </row>
    <row r="7" spans="1:1">
      <c r="A7" s="42" t="s">
        <v>18</v>
      </c>
    </row>
    <row r="8" spans="1:1">
      <c r="A8" s="57" t="s">
        <v>22</v>
      </c>
    </row>
    <row r="9" spans="1:1">
      <c r="A9" s="57" t="s">
        <v>24</v>
      </c>
    </row>
    <row r="10" spans="1:1">
      <c r="A10" s="56" t="s">
        <v>25</v>
      </c>
    </row>
    <row r="11" spans="1:1">
      <c r="A11" s="57" t="s">
        <v>26</v>
      </c>
    </row>
    <row r="12" spans="1:1">
      <c r="A12" s="57" t="s">
        <v>30</v>
      </c>
    </row>
    <row r="13" spans="1:1">
      <c r="A13" s="57" t="s">
        <v>31</v>
      </c>
    </row>
    <row r="14" spans="1:1">
      <c r="A14" s="56" t="s">
        <v>34</v>
      </c>
    </row>
    <row r="15" spans="1:1">
      <c r="A15" s="57" t="s">
        <v>37</v>
      </c>
    </row>
    <row r="16" spans="1:1">
      <c r="A16" s="42" t="s">
        <v>530</v>
      </c>
    </row>
    <row r="17" spans="1:1">
      <c r="A17" s="57" t="s">
        <v>549</v>
      </c>
    </row>
    <row r="18" spans="1:1">
      <c r="A18" s="4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71D6-EEF9-48BB-84E6-D36B0AF8ECAF}">
  <dimension ref="B2:D43"/>
  <sheetViews>
    <sheetView workbookViewId="0">
      <selection activeCell="C5" sqref="C5"/>
    </sheetView>
  </sheetViews>
  <sheetFormatPr defaultRowHeight="14.5"/>
  <cols>
    <col min="1" max="1" width="2.6328125" customWidth="1"/>
    <col min="2" max="2" width="21.08984375" bestFit="1" customWidth="1"/>
    <col min="3" max="3" width="7.6328125" bestFit="1" customWidth="1"/>
    <col min="4" max="4" width="121.1796875" bestFit="1" customWidth="1"/>
  </cols>
  <sheetData>
    <row r="2" spans="2:4">
      <c r="B2" s="1" t="s">
        <v>536</v>
      </c>
      <c r="C2" s="1" t="s">
        <v>537</v>
      </c>
      <c r="D2" s="1" t="s">
        <v>538</v>
      </c>
    </row>
    <row r="3" spans="2:4">
      <c r="B3" t="s">
        <v>46</v>
      </c>
      <c r="C3" t="s">
        <v>174</v>
      </c>
      <c r="D3" t="s">
        <v>178</v>
      </c>
    </row>
    <row r="4" spans="2:4">
      <c r="B4" t="s">
        <v>0</v>
      </c>
      <c r="C4" t="s">
        <v>174</v>
      </c>
      <c r="D4" t="s">
        <v>179</v>
      </c>
    </row>
    <row r="5" spans="2:4">
      <c r="B5" t="s">
        <v>47</v>
      </c>
      <c r="C5" t="s">
        <v>174</v>
      </c>
      <c r="D5" t="s">
        <v>180</v>
      </c>
    </row>
    <row r="6" spans="2:4">
      <c r="B6" t="s">
        <v>48</v>
      </c>
      <c r="C6" t="s">
        <v>174</v>
      </c>
      <c r="D6" t="s">
        <v>181</v>
      </c>
    </row>
    <row r="7" spans="2:4">
      <c r="B7" t="s">
        <v>49</v>
      </c>
      <c r="C7" t="s">
        <v>174</v>
      </c>
      <c r="D7" t="s">
        <v>182</v>
      </c>
    </row>
    <row r="8" spans="2:4">
      <c r="B8" t="s">
        <v>1</v>
      </c>
      <c r="C8" t="s">
        <v>174</v>
      </c>
      <c r="D8" t="s">
        <v>183</v>
      </c>
    </row>
    <row r="9" spans="2:4">
      <c r="B9" t="s">
        <v>50</v>
      </c>
      <c r="C9" t="s">
        <v>174</v>
      </c>
      <c r="D9" t="s">
        <v>184</v>
      </c>
    </row>
    <row r="10" spans="2:4">
      <c r="B10" t="s">
        <v>2</v>
      </c>
      <c r="C10" t="s">
        <v>174</v>
      </c>
      <c r="D10" t="s">
        <v>185</v>
      </c>
    </row>
    <row r="11" spans="2:4">
      <c r="B11" t="s">
        <v>3</v>
      </c>
      <c r="C11" t="s">
        <v>175</v>
      </c>
      <c r="D11" t="s">
        <v>186</v>
      </c>
    </row>
    <row r="12" spans="2:4">
      <c r="B12" t="s">
        <v>51</v>
      </c>
      <c r="C12" t="s">
        <v>175</v>
      </c>
      <c r="D12" t="s">
        <v>187</v>
      </c>
    </row>
    <row r="13" spans="2:4">
      <c r="B13" t="s">
        <v>4</v>
      </c>
      <c r="C13" t="s">
        <v>176</v>
      </c>
      <c r="D13" t="s">
        <v>188</v>
      </c>
    </row>
    <row r="14" spans="2:4">
      <c r="B14" t="s">
        <v>52</v>
      </c>
      <c r="C14" t="s">
        <v>176</v>
      </c>
      <c r="D14" t="s">
        <v>189</v>
      </c>
    </row>
    <row r="15" spans="2:4">
      <c r="B15" t="s">
        <v>53</v>
      </c>
      <c r="C15" t="s">
        <v>174</v>
      </c>
      <c r="D15" t="s">
        <v>190</v>
      </c>
    </row>
    <row r="16" spans="2:4">
      <c r="B16" t="s">
        <v>5</v>
      </c>
      <c r="C16" t="s">
        <v>174</v>
      </c>
      <c r="D16" t="s">
        <v>191</v>
      </c>
    </row>
    <row r="17" spans="2:4">
      <c r="B17" t="s">
        <v>6</v>
      </c>
      <c r="C17" t="s">
        <v>175</v>
      </c>
      <c r="D17" t="s">
        <v>192</v>
      </c>
    </row>
    <row r="18" spans="2:4">
      <c r="B18" t="s">
        <v>7</v>
      </c>
      <c r="C18" t="s">
        <v>174</v>
      </c>
      <c r="D18" t="s">
        <v>191</v>
      </c>
    </row>
    <row r="19" spans="2:4">
      <c r="B19" t="s">
        <v>8</v>
      </c>
      <c r="C19" t="s">
        <v>174</v>
      </c>
      <c r="D19" t="s">
        <v>193</v>
      </c>
    </row>
    <row r="20" spans="2:4">
      <c r="B20" t="s">
        <v>54</v>
      </c>
      <c r="C20" t="s">
        <v>177</v>
      </c>
      <c r="D20" t="s">
        <v>194</v>
      </c>
    </row>
    <row r="21" spans="2:4">
      <c r="B21" t="s">
        <v>55</v>
      </c>
      <c r="C21" t="s">
        <v>177</v>
      </c>
      <c r="D21" t="s">
        <v>195</v>
      </c>
    </row>
    <row r="22" spans="2:4">
      <c r="B22" t="s">
        <v>9</v>
      </c>
      <c r="C22" t="s">
        <v>177</v>
      </c>
      <c r="D22" t="s">
        <v>196</v>
      </c>
    </row>
    <row r="23" spans="2:4">
      <c r="B23" t="s">
        <v>10</v>
      </c>
      <c r="C23" t="s">
        <v>174</v>
      </c>
      <c r="D23" t="s">
        <v>197</v>
      </c>
    </row>
    <row r="24" spans="2:4">
      <c r="B24" t="s">
        <v>11</v>
      </c>
      <c r="C24" t="s">
        <v>174</v>
      </c>
      <c r="D24" t="s">
        <v>198</v>
      </c>
    </row>
    <row r="25" spans="2:4">
      <c r="B25" t="s">
        <v>12</v>
      </c>
      <c r="C25" t="s">
        <v>174</v>
      </c>
      <c r="D25" t="s">
        <v>199</v>
      </c>
    </row>
    <row r="26" spans="2:4">
      <c r="B26" t="s">
        <v>13</v>
      </c>
      <c r="C26" t="s">
        <v>174</v>
      </c>
      <c r="D26" t="s">
        <v>200</v>
      </c>
    </row>
    <row r="27" spans="2:4">
      <c r="B27" t="s">
        <v>56</v>
      </c>
      <c r="C27" t="s">
        <v>177</v>
      </c>
      <c r="D27" t="s">
        <v>201</v>
      </c>
    </row>
    <row r="28" spans="2:4">
      <c r="B28" t="s">
        <v>14</v>
      </c>
      <c r="C28" t="s">
        <v>174</v>
      </c>
      <c r="D28" t="s">
        <v>202</v>
      </c>
    </row>
    <row r="29" spans="2:4">
      <c r="B29" t="s">
        <v>15</v>
      </c>
      <c r="C29" t="s">
        <v>175</v>
      </c>
      <c r="D29" t="s">
        <v>203</v>
      </c>
    </row>
    <row r="30" spans="2:4">
      <c r="B30" t="s">
        <v>16</v>
      </c>
      <c r="C30" t="s">
        <v>175</v>
      </c>
      <c r="D30" t="s">
        <v>204</v>
      </c>
    </row>
    <row r="31" spans="2:4">
      <c r="B31" t="s">
        <v>17</v>
      </c>
      <c r="C31" t="s">
        <v>174</v>
      </c>
      <c r="D31" t="s">
        <v>205</v>
      </c>
    </row>
    <row r="32" spans="2:4">
      <c r="B32" t="s">
        <v>57</v>
      </c>
      <c r="C32" t="s">
        <v>177</v>
      </c>
      <c r="D32" t="s">
        <v>206</v>
      </c>
    </row>
    <row r="33" spans="2:4">
      <c r="B33" t="s">
        <v>58</v>
      </c>
      <c r="C33" t="s">
        <v>177</v>
      </c>
      <c r="D33" t="s">
        <v>207</v>
      </c>
    </row>
    <row r="34" spans="2:4">
      <c r="B34" t="s">
        <v>59</v>
      </c>
      <c r="C34" t="s">
        <v>177</v>
      </c>
      <c r="D34" t="s">
        <v>208</v>
      </c>
    </row>
    <row r="35" spans="2:4">
      <c r="B35" t="s">
        <v>18</v>
      </c>
      <c r="C35" t="s">
        <v>177</v>
      </c>
      <c r="D35" t="s">
        <v>209</v>
      </c>
    </row>
    <row r="36" spans="2:4">
      <c r="B36" t="s">
        <v>60</v>
      </c>
      <c r="C36" t="s">
        <v>177</v>
      </c>
      <c r="D36" t="s">
        <v>210</v>
      </c>
    </row>
    <row r="37" spans="2:4">
      <c r="B37" t="s">
        <v>19</v>
      </c>
      <c r="C37" t="s">
        <v>175</v>
      </c>
      <c r="D37" t="s">
        <v>211</v>
      </c>
    </row>
    <row r="38" spans="2:4">
      <c r="B38" t="s">
        <v>20</v>
      </c>
      <c r="C38" t="s">
        <v>174</v>
      </c>
      <c r="D38" t="s">
        <v>212</v>
      </c>
    </row>
    <row r="39" spans="2:4">
      <c r="B39" t="s">
        <v>21</v>
      </c>
      <c r="C39" t="s">
        <v>174</v>
      </c>
      <c r="D39" t="s">
        <v>213</v>
      </c>
    </row>
    <row r="40" spans="2:4">
      <c r="B40" t="s">
        <v>22</v>
      </c>
      <c r="C40" t="s">
        <v>174</v>
      </c>
      <c r="D40" t="s">
        <v>214</v>
      </c>
    </row>
    <row r="41" spans="2:4">
      <c r="B41" t="s">
        <v>61</v>
      </c>
      <c r="C41" t="s">
        <v>176</v>
      </c>
      <c r="D41" t="s">
        <v>215</v>
      </c>
    </row>
    <row r="42" spans="2:4">
      <c r="B42" t="s">
        <v>23</v>
      </c>
      <c r="C42" t="s">
        <v>175</v>
      </c>
      <c r="D42" t="s">
        <v>216</v>
      </c>
    </row>
    <row r="43" spans="2:4">
      <c r="B43" t="s">
        <v>62</v>
      </c>
      <c r="C43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9CFA-78C1-4EB4-A791-7D566AE69F00}">
  <dimension ref="A2:E44"/>
  <sheetViews>
    <sheetView topLeftCell="A16" workbookViewId="0">
      <selection activeCell="I35" sqref="I35"/>
    </sheetView>
  </sheetViews>
  <sheetFormatPr defaultRowHeight="14.5"/>
  <cols>
    <col min="2" max="2" width="20.7265625" bestFit="1" customWidth="1"/>
    <col min="3" max="3" width="16.453125" customWidth="1"/>
    <col min="4" max="4" width="2.26953125" customWidth="1"/>
    <col min="5" max="5" width="11.6328125" customWidth="1"/>
  </cols>
  <sheetData>
    <row r="2" spans="1:5">
      <c r="B2" s="39" t="s">
        <v>72</v>
      </c>
      <c r="C2" s="39"/>
      <c r="D2" s="1"/>
    </row>
    <row r="3" spans="1:5">
      <c r="B3" s="1" t="s">
        <v>42</v>
      </c>
      <c r="C3" s="1" t="s">
        <v>73</v>
      </c>
    </row>
    <row r="4" spans="1:5">
      <c r="B4" s="6" t="s">
        <v>26</v>
      </c>
      <c r="C4" s="7">
        <v>197577</v>
      </c>
      <c r="E4" s="5" t="s">
        <v>75</v>
      </c>
    </row>
    <row r="5" spans="1:5">
      <c r="B5" s="6" t="s">
        <v>29</v>
      </c>
      <c r="C5" s="7">
        <v>88861</v>
      </c>
      <c r="E5" s="12" t="s">
        <v>74</v>
      </c>
    </row>
    <row r="6" spans="1:5">
      <c r="B6" s="25" t="s">
        <v>17</v>
      </c>
      <c r="C6" s="26">
        <v>45725</v>
      </c>
      <c r="E6" s="13" t="s">
        <v>76</v>
      </c>
    </row>
    <row r="7" spans="1:5">
      <c r="A7" s="20"/>
      <c r="B7" s="25" t="s">
        <v>8</v>
      </c>
      <c r="C7" s="26">
        <v>28664</v>
      </c>
    </row>
    <row r="8" spans="1:5">
      <c r="A8" s="28"/>
      <c r="B8" s="25" t="s">
        <v>32</v>
      </c>
      <c r="C8" s="26">
        <v>26148</v>
      </c>
    </row>
    <row r="9" spans="1:5">
      <c r="B9" s="29" t="s">
        <v>19</v>
      </c>
      <c r="C9" s="30">
        <v>23443</v>
      </c>
    </row>
    <row r="10" spans="1:5">
      <c r="B10" s="29" t="s">
        <v>23</v>
      </c>
      <c r="C10" s="30">
        <v>23241</v>
      </c>
    </row>
    <row r="11" spans="1:5">
      <c r="B11" s="6" t="s">
        <v>30</v>
      </c>
      <c r="C11" s="7">
        <v>10838</v>
      </c>
    </row>
    <row r="12" spans="1:5">
      <c r="A12" s="21"/>
      <c r="B12" s="25" t="s">
        <v>36</v>
      </c>
      <c r="C12" s="26">
        <v>9062</v>
      </c>
    </row>
    <row r="13" spans="1:5">
      <c r="B13" s="25" t="s">
        <v>2</v>
      </c>
      <c r="C13" s="26">
        <v>4687</v>
      </c>
    </row>
    <row r="14" spans="1:5">
      <c r="B14" s="8" t="s">
        <v>33</v>
      </c>
      <c r="C14" s="9">
        <v>2060</v>
      </c>
    </row>
    <row r="15" spans="1:5">
      <c r="B15" s="25" t="s">
        <v>28</v>
      </c>
      <c r="C15" s="26">
        <v>2037</v>
      </c>
    </row>
    <row r="16" spans="1:5">
      <c r="B16" s="6" t="s">
        <v>31</v>
      </c>
      <c r="C16" s="7">
        <v>1817</v>
      </c>
    </row>
    <row r="17" spans="1:3">
      <c r="B17" s="6" t="s">
        <v>4</v>
      </c>
      <c r="C17" s="7">
        <v>1754</v>
      </c>
    </row>
    <row r="18" spans="1:3">
      <c r="B18" s="8" t="s">
        <v>27</v>
      </c>
      <c r="C18" s="9">
        <v>1429</v>
      </c>
    </row>
    <row r="19" spans="1:3">
      <c r="B19" s="29" t="s">
        <v>20</v>
      </c>
      <c r="C19" s="30">
        <v>835</v>
      </c>
    </row>
    <row r="20" spans="1:3">
      <c r="B20" s="29" t="s">
        <v>39</v>
      </c>
      <c r="C20" s="30">
        <v>482</v>
      </c>
    </row>
    <row r="21" spans="1:3">
      <c r="B21" s="6" t="s">
        <v>14</v>
      </c>
      <c r="C21" s="7">
        <v>471</v>
      </c>
    </row>
    <row r="22" spans="1:3">
      <c r="B22" s="6" t="s">
        <v>16</v>
      </c>
      <c r="C22" s="7">
        <v>455</v>
      </c>
    </row>
    <row r="23" spans="1:3">
      <c r="B23" s="6" t="s">
        <v>40</v>
      </c>
      <c r="C23" s="7">
        <v>284</v>
      </c>
    </row>
    <row r="24" spans="1:3">
      <c r="B24" s="6" t="s">
        <v>0</v>
      </c>
      <c r="C24" s="7">
        <v>218</v>
      </c>
    </row>
    <row r="25" spans="1:3">
      <c r="B25" s="6" t="s">
        <v>12</v>
      </c>
      <c r="C25" s="7">
        <v>181</v>
      </c>
    </row>
    <row r="26" spans="1:3">
      <c r="B26" s="29" t="s">
        <v>3</v>
      </c>
      <c r="C26" s="30">
        <v>100</v>
      </c>
    </row>
    <row r="27" spans="1:3">
      <c r="B27" s="6" t="s">
        <v>11</v>
      </c>
      <c r="C27" s="7">
        <v>100</v>
      </c>
    </row>
    <row r="28" spans="1:3">
      <c r="B28" s="8" t="s">
        <v>24</v>
      </c>
      <c r="C28" s="9">
        <v>100</v>
      </c>
    </row>
    <row r="29" spans="1:3">
      <c r="B29" s="6" t="s">
        <v>15</v>
      </c>
      <c r="C29" s="7">
        <v>99</v>
      </c>
    </row>
    <row r="30" spans="1:3">
      <c r="B30" s="6" t="s">
        <v>172</v>
      </c>
      <c r="C30" s="7">
        <v>98</v>
      </c>
    </row>
    <row r="31" spans="1:3">
      <c r="B31" s="6" t="s">
        <v>6</v>
      </c>
      <c r="C31" s="7">
        <v>67</v>
      </c>
    </row>
    <row r="32" spans="1:3">
      <c r="A32" s="28"/>
      <c r="B32" s="25" t="s">
        <v>10</v>
      </c>
      <c r="C32" s="26">
        <v>48</v>
      </c>
    </row>
    <row r="33" spans="1:5">
      <c r="A33" s="27"/>
      <c r="B33" s="25" t="s">
        <v>35</v>
      </c>
      <c r="C33" s="26">
        <v>44</v>
      </c>
    </row>
    <row r="34" spans="1:5">
      <c r="A34" s="22"/>
      <c r="B34" s="25" t="s">
        <v>5</v>
      </c>
      <c r="C34" s="26">
        <v>39</v>
      </c>
    </row>
    <row r="35" spans="1:5">
      <c r="A35" s="22"/>
      <c r="B35" s="8" t="s">
        <v>7</v>
      </c>
      <c r="C35" s="9">
        <v>39</v>
      </c>
      <c r="E35" t="s">
        <v>217</v>
      </c>
    </row>
    <row r="36" spans="1:5">
      <c r="A36" s="20"/>
      <c r="B36" s="8" t="s">
        <v>22</v>
      </c>
      <c r="C36" s="9">
        <v>15</v>
      </c>
    </row>
    <row r="37" spans="1:5">
      <c r="B37" s="8" t="s">
        <v>25</v>
      </c>
      <c r="C37" s="9">
        <v>11</v>
      </c>
    </row>
    <row r="38" spans="1:5">
      <c r="B38" s="8" t="s">
        <v>1</v>
      </c>
      <c r="C38" s="9">
        <v>9</v>
      </c>
    </row>
    <row r="39" spans="1:5">
      <c r="B39" s="8" t="s">
        <v>13</v>
      </c>
      <c r="C39" s="9">
        <v>8</v>
      </c>
    </row>
    <row r="40" spans="1:5">
      <c r="A40" s="21"/>
      <c r="B40" s="8" t="s">
        <v>37</v>
      </c>
      <c r="C40" s="9">
        <v>5</v>
      </c>
    </row>
    <row r="41" spans="1:5">
      <c r="A41" s="21"/>
      <c r="B41" s="25" t="s">
        <v>38</v>
      </c>
      <c r="C41" s="26">
        <v>5</v>
      </c>
    </row>
    <row r="42" spans="1:5">
      <c r="A42" s="27"/>
      <c r="B42" s="8" t="s">
        <v>34</v>
      </c>
      <c r="C42" s="9">
        <v>4</v>
      </c>
    </row>
    <row r="43" spans="1:5">
      <c r="A43" s="28"/>
      <c r="B43" s="10" t="s">
        <v>9</v>
      </c>
      <c r="C43" s="11">
        <v>2</v>
      </c>
    </row>
    <row r="44" spans="1:5">
      <c r="B44" s="10" t="s">
        <v>18</v>
      </c>
      <c r="C44" s="11">
        <v>2</v>
      </c>
    </row>
  </sheetData>
  <autoFilter ref="B3:C44" xr:uid="{4EAFC576-901C-4913-A2BC-15E1C44A2E46}"/>
  <mergeCells count="1">
    <mergeCell ref="B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8785-57D7-45E2-B6EC-02CA19F99293}">
  <dimension ref="A1:B42"/>
  <sheetViews>
    <sheetView workbookViewId="0">
      <selection activeCell="I35" sqref="I35"/>
    </sheetView>
  </sheetViews>
  <sheetFormatPr defaultRowHeight="14.5"/>
  <cols>
    <col min="1" max="1" width="25.54296875" bestFit="1" customWidth="1"/>
  </cols>
  <sheetData>
    <row r="1" spans="1:2">
      <c r="A1">
        <v>1</v>
      </c>
      <c r="B1" t="s">
        <v>46</v>
      </c>
    </row>
    <row r="2" spans="1:2">
      <c r="A2" s="24">
        <v>2</v>
      </c>
      <c r="B2" t="s">
        <v>0</v>
      </c>
    </row>
    <row r="3" spans="1:2">
      <c r="A3" s="23">
        <v>3</v>
      </c>
      <c r="B3" t="s">
        <v>47</v>
      </c>
    </row>
    <row r="4" spans="1:2">
      <c r="A4" s="23">
        <v>4</v>
      </c>
      <c r="B4" t="s">
        <v>48</v>
      </c>
    </row>
    <row r="5" spans="1:2">
      <c r="A5" s="23">
        <v>5</v>
      </c>
      <c r="B5" t="s">
        <v>49</v>
      </c>
    </row>
    <row r="6" spans="1:2">
      <c r="A6" s="23">
        <v>6</v>
      </c>
      <c r="B6" t="s">
        <v>1</v>
      </c>
    </row>
    <row r="7" spans="1:2">
      <c r="A7" s="23">
        <v>7</v>
      </c>
      <c r="B7" t="s">
        <v>50</v>
      </c>
    </row>
    <row r="8" spans="1:2">
      <c r="A8" s="23">
        <v>8</v>
      </c>
      <c r="B8" t="s">
        <v>2</v>
      </c>
    </row>
    <row r="9" spans="1:2">
      <c r="A9" s="23">
        <v>9</v>
      </c>
      <c r="B9" t="s">
        <v>3</v>
      </c>
    </row>
    <row r="10" spans="1:2">
      <c r="A10" s="23">
        <v>10</v>
      </c>
      <c r="B10" t="s">
        <v>51</v>
      </c>
    </row>
    <row r="11" spans="1:2">
      <c r="A11" s="23">
        <v>11</v>
      </c>
      <c r="B11" t="s">
        <v>4</v>
      </c>
    </row>
    <row r="12" spans="1:2">
      <c r="A12" s="23">
        <v>12</v>
      </c>
      <c r="B12" t="s">
        <v>52</v>
      </c>
    </row>
    <row r="13" spans="1:2">
      <c r="A13" s="23">
        <v>13</v>
      </c>
      <c r="B13" t="s">
        <v>53</v>
      </c>
    </row>
    <row r="14" spans="1:2">
      <c r="A14" s="23">
        <v>14</v>
      </c>
      <c r="B14" t="s">
        <v>5</v>
      </c>
    </row>
    <row r="15" spans="1:2">
      <c r="A15" s="23">
        <v>15</v>
      </c>
      <c r="B15" t="s">
        <v>6</v>
      </c>
    </row>
    <row r="16" spans="1:2">
      <c r="A16" s="23">
        <v>16</v>
      </c>
      <c r="B16" t="s">
        <v>7</v>
      </c>
    </row>
    <row r="17" spans="1:2">
      <c r="A17" s="23">
        <v>17</v>
      </c>
      <c r="B17" t="s">
        <v>8</v>
      </c>
    </row>
    <row r="18" spans="1:2">
      <c r="A18" s="23">
        <v>18</v>
      </c>
      <c r="B18" t="s">
        <v>54</v>
      </c>
    </row>
    <row r="19" spans="1:2">
      <c r="A19" s="23">
        <v>19</v>
      </c>
      <c r="B19" t="s">
        <v>55</v>
      </c>
    </row>
    <row r="20" spans="1:2">
      <c r="A20" s="23">
        <v>20</v>
      </c>
      <c r="B20" t="s">
        <v>9</v>
      </c>
    </row>
    <row r="21" spans="1:2">
      <c r="A21" s="23">
        <v>21</v>
      </c>
      <c r="B21" t="s">
        <v>10</v>
      </c>
    </row>
    <row r="22" spans="1:2">
      <c r="A22" s="23">
        <v>22</v>
      </c>
      <c r="B22" t="s">
        <v>11</v>
      </c>
    </row>
    <row r="23" spans="1:2">
      <c r="A23" s="23">
        <v>23</v>
      </c>
      <c r="B23" t="s">
        <v>12</v>
      </c>
    </row>
    <row r="24" spans="1:2">
      <c r="A24" s="23">
        <v>24</v>
      </c>
      <c r="B24" t="s">
        <v>13</v>
      </c>
    </row>
    <row r="25" spans="1:2">
      <c r="A25" s="23">
        <v>25</v>
      </c>
      <c r="B25" t="s">
        <v>56</v>
      </c>
    </row>
    <row r="26" spans="1:2">
      <c r="A26" s="23">
        <v>26</v>
      </c>
      <c r="B26" t="s">
        <v>14</v>
      </c>
    </row>
    <row r="27" spans="1:2">
      <c r="A27" s="23">
        <v>27</v>
      </c>
      <c r="B27" t="s">
        <v>15</v>
      </c>
    </row>
    <row r="28" spans="1:2">
      <c r="A28" s="23">
        <v>28</v>
      </c>
      <c r="B28" t="s">
        <v>16</v>
      </c>
    </row>
    <row r="29" spans="1:2">
      <c r="A29" s="23">
        <v>29</v>
      </c>
      <c r="B29" t="s">
        <v>17</v>
      </c>
    </row>
    <row r="30" spans="1:2">
      <c r="A30" s="23">
        <v>30</v>
      </c>
      <c r="B30" t="s">
        <v>57</v>
      </c>
    </row>
    <row r="31" spans="1:2">
      <c r="A31" s="23">
        <v>31</v>
      </c>
      <c r="B31" t="s">
        <v>58</v>
      </c>
    </row>
    <row r="32" spans="1:2">
      <c r="A32" s="23">
        <v>32</v>
      </c>
      <c r="B32" t="s">
        <v>59</v>
      </c>
    </row>
    <row r="33" spans="1:2">
      <c r="A33" s="24">
        <v>33</v>
      </c>
      <c r="B33" t="s">
        <v>18</v>
      </c>
    </row>
    <row r="34" spans="1:2">
      <c r="A34" s="23">
        <v>34</v>
      </c>
      <c r="B34" t="s">
        <v>60</v>
      </c>
    </row>
    <row r="35" spans="1:2">
      <c r="A35" s="24">
        <v>35</v>
      </c>
      <c r="B35" t="s">
        <v>19</v>
      </c>
    </row>
    <row r="36" spans="1:2">
      <c r="A36" s="23">
        <v>36</v>
      </c>
      <c r="B36" t="s">
        <v>20</v>
      </c>
    </row>
    <row r="37" spans="1:2">
      <c r="A37" s="23">
        <v>37</v>
      </c>
      <c r="B37" t="s">
        <v>21</v>
      </c>
    </row>
    <row r="38" spans="1:2">
      <c r="A38" s="23">
        <v>38</v>
      </c>
      <c r="B38" t="s">
        <v>22</v>
      </c>
    </row>
    <row r="39" spans="1:2">
      <c r="A39" s="23">
        <v>39</v>
      </c>
      <c r="B39" t="s">
        <v>61</v>
      </c>
    </row>
    <row r="40" spans="1:2">
      <c r="A40" s="23">
        <v>40</v>
      </c>
      <c r="B40" t="s">
        <v>23</v>
      </c>
    </row>
    <row r="41" spans="1:2">
      <c r="A41" s="23">
        <v>41</v>
      </c>
      <c r="B41" t="s">
        <v>62</v>
      </c>
    </row>
    <row r="42" spans="1:2">
      <c r="A42" s="23" t="s">
        <v>173</v>
      </c>
    </row>
  </sheetData>
  <hyperlinks>
    <hyperlink ref="A2" r:id="rId1" display="https://www.autocheck.com/vehiclehistory/vin-basics" xr:uid="{D5C206EF-00C7-4DCA-B882-CC47DEAA8AD5}"/>
    <hyperlink ref="A33" r:id="rId2" display="https://www.cartrade.com/blog/2015/auto-guides/pros-and-cons-of-buying-a-certified-pre-owned-car-1235.html" xr:uid="{F3A4FDAE-D25F-4AF8-AA6B-FD68F86A2298}"/>
    <hyperlink ref="A35" r:id="rId3" display="https://www.cargurus.com/Cars/articles/know_the_difference_dealership_cpo_vs_manufacturer_cpo" xr:uid="{1B5596B1-5E8E-48D6-B068-1E3BDC17427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3F9C-7896-4058-A361-1BD187123558}">
  <dimension ref="A2:I67"/>
  <sheetViews>
    <sheetView topLeftCell="A2" workbookViewId="0">
      <selection activeCell="I35" sqref="I35"/>
    </sheetView>
  </sheetViews>
  <sheetFormatPr defaultRowHeight="14.5"/>
  <cols>
    <col min="1" max="1" width="21.90625" bestFit="1" customWidth="1"/>
    <col min="7" max="8" width="31.1796875" bestFit="1" customWidth="1"/>
  </cols>
  <sheetData>
    <row r="2" spans="1:9">
      <c r="A2" s="19" t="s">
        <v>46</v>
      </c>
      <c r="B2" t="s">
        <v>99</v>
      </c>
      <c r="C2" t="s">
        <v>77</v>
      </c>
      <c r="D2" t="s">
        <v>77</v>
      </c>
      <c r="E2" t="s">
        <v>101</v>
      </c>
      <c r="F2" t="s">
        <v>102</v>
      </c>
      <c r="G2" t="str">
        <f>_xlfn.CONCAT(C2&amp;A2&amp;D2&amp;E2&amp;F2&amp;B2)</f>
        <v>"vin": object</v>
      </c>
      <c r="H2" t="s">
        <v>103</v>
      </c>
      <c r="I2" t="str">
        <f>_xlfn.TEXTJOIN(", ",TRUE,H2:H67)</f>
        <v>"vin": object, "back_legroom": object, "bed": object, "bed_height": object, "bed_length": object, "body_type": object, "cabin": object, "city": object, "city_fuel_economy": float, "combine_fuel_economy": float, "daysonmarket": int, "dealer_zip": object, "description": object, "engine_cylinders": object, "engine_displacement": float, "engine_type": object, "exterior_color": object, "fleet": object, "frame_damaged": object, "franchise_dealer": bool, "franchise_make": object, "front_legroom": object, "fuel_tank_volume": object, "fuel_type": object, "has_accidents": object, "height": object, "highway_fuel_economy": float, "horsepower": float, "interior_color": object, "isCab": object, "is_certified": float, "is_cpo": object, "is_new": bool, "is_oemcpo": object, "latitude": float, "length": object, "listed_date": object, "listing_color": object, "listing_id": int, "longitude": float, "main_picture_url": object, "major_options": object, "make_name": object, "maximum_seating": object, "mileage": float, "model_name": object, "owner_count": float, "power": object, "price": float, "salvage": object, "savings_amount": int, "seller_rating": float, "sp_id": float, "sp_name": object, "theft_title": object, "torque": object, "transmission": object, "transmission_display": object, "trimId": object, "trim_name": object, "vehicle_damage_category": float, "wheel_system": object, "wheel_system_display": object, "wheelbase": object, "width": object, "year": int</v>
      </c>
    </row>
    <row r="3" spans="1:9">
      <c r="A3" s="19" t="s">
        <v>0</v>
      </c>
      <c r="B3" t="s">
        <v>99</v>
      </c>
      <c r="C3" t="s">
        <v>77</v>
      </c>
      <c r="D3" t="s">
        <v>77</v>
      </c>
      <c r="E3" t="s">
        <v>101</v>
      </c>
      <c r="F3" t="s">
        <v>102</v>
      </c>
      <c r="G3" t="str">
        <f t="shared" ref="G3:G66" si="0">_xlfn.CONCAT(C3&amp;A3&amp;D3&amp;E3&amp;F3&amp;B3)</f>
        <v>"back_legroom": object</v>
      </c>
      <c r="H3" t="s">
        <v>104</v>
      </c>
      <c r="I3" t="s">
        <v>171</v>
      </c>
    </row>
    <row r="4" spans="1:9">
      <c r="A4" s="19" t="s">
        <v>47</v>
      </c>
      <c r="B4" t="s">
        <v>99</v>
      </c>
      <c r="C4" t="s">
        <v>77</v>
      </c>
      <c r="D4" t="s">
        <v>77</v>
      </c>
      <c r="E4" t="s">
        <v>101</v>
      </c>
      <c r="F4" t="s">
        <v>102</v>
      </c>
      <c r="G4" t="str">
        <f t="shared" si="0"/>
        <v>"bed": object</v>
      </c>
      <c r="H4" t="s">
        <v>105</v>
      </c>
    </row>
    <row r="5" spans="1:9">
      <c r="A5" s="19" t="s">
        <v>48</v>
      </c>
      <c r="B5" t="s">
        <v>99</v>
      </c>
      <c r="C5" t="s">
        <v>77</v>
      </c>
      <c r="D5" t="s">
        <v>77</v>
      </c>
      <c r="E5" t="s">
        <v>101</v>
      </c>
      <c r="F5" t="s">
        <v>102</v>
      </c>
      <c r="G5" t="str">
        <f t="shared" si="0"/>
        <v>"bed_height": object</v>
      </c>
      <c r="H5" t="s">
        <v>106</v>
      </c>
    </row>
    <row r="6" spans="1:9">
      <c r="A6" s="19" t="s">
        <v>49</v>
      </c>
      <c r="B6" t="s">
        <v>99</v>
      </c>
      <c r="C6" t="s">
        <v>77</v>
      </c>
      <c r="D6" t="s">
        <v>77</v>
      </c>
      <c r="E6" t="s">
        <v>101</v>
      </c>
      <c r="F6" t="s">
        <v>102</v>
      </c>
      <c r="G6" t="str">
        <f t="shared" si="0"/>
        <v>"bed_length": object</v>
      </c>
      <c r="H6" t="s">
        <v>107</v>
      </c>
    </row>
    <row r="7" spans="1:9">
      <c r="A7" s="19" t="s">
        <v>1</v>
      </c>
      <c r="B7" t="s">
        <v>99</v>
      </c>
      <c r="C7" t="s">
        <v>77</v>
      </c>
      <c r="D7" t="s">
        <v>77</v>
      </c>
      <c r="E7" t="s">
        <v>101</v>
      </c>
      <c r="F7" t="s">
        <v>102</v>
      </c>
      <c r="G7" t="str">
        <f t="shared" si="0"/>
        <v>"body_type": object</v>
      </c>
      <c r="H7" t="s">
        <v>108</v>
      </c>
    </row>
    <row r="8" spans="1:9">
      <c r="A8" s="19" t="s">
        <v>50</v>
      </c>
      <c r="B8" t="s">
        <v>99</v>
      </c>
      <c r="C8" t="s">
        <v>77</v>
      </c>
      <c r="D8" t="s">
        <v>77</v>
      </c>
      <c r="E8" t="s">
        <v>101</v>
      </c>
      <c r="F8" t="s">
        <v>102</v>
      </c>
      <c r="G8" t="str">
        <f t="shared" si="0"/>
        <v>"cabin": object</v>
      </c>
      <c r="H8" t="s">
        <v>109</v>
      </c>
    </row>
    <row r="9" spans="1:9">
      <c r="A9" s="19" t="s">
        <v>2</v>
      </c>
      <c r="B9" t="s">
        <v>99</v>
      </c>
      <c r="C9" t="s">
        <v>77</v>
      </c>
      <c r="D9" t="s">
        <v>77</v>
      </c>
      <c r="E9" t="s">
        <v>101</v>
      </c>
      <c r="F9" t="s">
        <v>102</v>
      </c>
      <c r="G9" t="str">
        <f t="shared" si="0"/>
        <v>"city": object</v>
      </c>
      <c r="H9" t="s">
        <v>110</v>
      </c>
    </row>
    <row r="10" spans="1:9">
      <c r="A10" s="19" t="s">
        <v>3</v>
      </c>
      <c r="B10" t="s">
        <v>151</v>
      </c>
      <c r="C10" t="s">
        <v>77</v>
      </c>
      <c r="D10" t="s">
        <v>77</v>
      </c>
      <c r="E10" t="s">
        <v>101</v>
      </c>
      <c r="F10" t="s">
        <v>102</v>
      </c>
      <c r="G10" t="str">
        <f t="shared" si="0"/>
        <v>"city_fuel_economy": float</v>
      </c>
      <c r="H10" t="s">
        <v>153</v>
      </c>
    </row>
    <row r="11" spans="1:9">
      <c r="A11" s="19" t="s">
        <v>51</v>
      </c>
      <c r="B11" t="s">
        <v>151</v>
      </c>
      <c r="C11" t="s">
        <v>77</v>
      </c>
      <c r="D11" t="s">
        <v>77</v>
      </c>
      <c r="E11" t="s">
        <v>101</v>
      </c>
      <c r="F11" t="s">
        <v>102</v>
      </c>
      <c r="G11" t="str">
        <f t="shared" si="0"/>
        <v>"combine_fuel_economy": float</v>
      </c>
      <c r="H11" t="s">
        <v>154</v>
      </c>
    </row>
    <row r="12" spans="1:9">
      <c r="A12" s="19" t="s">
        <v>4</v>
      </c>
      <c r="B12" t="s">
        <v>152</v>
      </c>
      <c r="C12" t="s">
        <v>77</v>
      </c>
      <c r="D12" t="s">
        <v>77</v>
      </c>
      <c r="E12" t="s">
        <v>101</v>
      </c>
      <c r="F12" t="s">
        <v>102</v>
      </c>
      <c r="G12" t="str">
        <f t="shared" si="0"/>
        <v>"daysonmarket": int</v>
      </c>
      <c r="H12" t="s">
        <v>155</v>
      </c>
    </row>
    <row r="13" spans="1:9">
      <c r="A13" s="19" t="s">
        <v>52</v>
      </c>
      <c r="B13" t="s">
        <v>99</v>
      </c>
      <c r="C13" t="s">
        <v>77</v>
      </c>
      <c r="D13" t="s">
        <v>77</v>
      </c>
      <c r="E13" t="s">
        <v>101</v>
      </c>
      <c r="F13" t="s">
        <v>102</v>
      </c>
      <c r="G13" t="str">
        <f t="shared" si="0"/>
        <v>"dealer_zip": object</v>
      </c>
      <c r="H13" t="s">
        <v>111</v>
      </c>
    </row>
    <row r="14" spans="1:9">
      <c r="A14" s="19" t="s">
        <v>53</v>
      </c>
      <c r="B14" t="s">
        <v>99</v>
      </c>
      <c r="C14" t="s">
        <v>77</v>
      </c>
      <c r="D14" t="s">
        <v>77</v>
      </c>
      <c r="E14" t="s">
        <v>101</v>
      </c>
      <c r="F14" t="s">
        <v>102</v>
      </c>
      <c r="G14" t="str">
        <f t="shared" si="0"/>
        <v>"description": object</v>
      </c>
      <c r="H14" t="s">
        <v>112</v>
      </c>
    </row>
    <row r="15" spans="1:9">
      <c r="A15" s="19" t="s">
        <v>5</v>
      </c>
      <c r="B15" t="s">
        <v>99</v>
      </c>
      <c r="C15" t="s">
        <v>77</v>
      </c>
      <c r="D15" t="s">
        <v>77</v>
      </c>
      <c r="E15" t="s">
        <v>101</v>
      </c>
      <c r="F15" t="s">
        <v>102</v>
      </c>
      <c r="G15" t="str">
        <f t="shared" si="0"/>
        <v>"engine_cylinders": object</v>
      </c>
      <c r="H15" t="s">
        <v>113</v>
      </c>
    </row>
    <row r="16" spans="1:9">
      <c r="A16" s="19" t="s">
        <v>6</v>
      </c>
      <c r="B16" t="s">
        <v>151</v>
      </c>
      <c r="C16" t="s">
        <v>77</v>
      </c>
      <c r="D16" t="s">
        <v>77</v>
      </c>
      <c r="E16" t="s">
        <v>101</v>
      </c>
      <c r="F16" t="s">
        <v>102</v>
      </c>
      <c r="G16" t="str">
        <f t="shared" si="0"/>
        <v>"engine_displacement": float</v>
      </c>
      <c r="H16" t="s">
        <v>156</v>
      </c>
    </row>
    <row r="17" spans="1:8">
      <c r="A17" s="19" t="s">
        <v>7</v>
      </c>
      <c r="B17" t="s">
        <v>99</v>
      </c>
      <c r="C17" t="s">
        <v>77</v>
      </c>
      <c r="D17" t="s">
        <v>77</v>
      </c>
      <c r="E17" t="s">
        <v>101</v>
      </c>
      <c r="F17" t="s">
        <v>102</v>
      </c>
      <c r="G17" t="str">
        <f t="shared" si="0"/>
        <v>"engine_type": object</v>
      </c>
      <c r="H17" t="s">
        <v>114</v>
      </c>
    </row>
    <row r="18" spans="1:8">
      <c r="A18" s="19" t="s">
        <v>8</v>
      </c>
      <c r="B18" t="s">
        <v>99</v>
      </c>
      <c r="C18" t="s">
        <v>77</v>
      </c>
      <c r="D18" t="s">
        <v>77</v>
      </c>
      <c r="E18" t="s">
        <v>101</v>
      </c>
      <c r="F18" t="s">
        <v>102</v>
      </c>
      <c r="G18" t="str">
        <f t="shared" si="0"/>
        <v>"exterior_color": object</v>
      </c>
      <c r="H18" t="s">
        <v>115</v>
      </c>
    </row>
    <row r="19" spans="1:8">
      <c r="A19" s="19" t="s">
        <v>54</v>
      </c>
      <c r="B19" t="s">
        <v>99</v>
      </c>
      <c r="C19" t="s">
        <v>77</v>
      </c>
      <c r="D19" t="s">
        <v>77</v>
      </c>
      <c r="E19" t="s">
        <v>101</v>
      </c>
      <c r="F19" t="s">
        <v>102</v>
      </c>
      <c r="G19" t="str">
        <f t="shared" si="0"/>
        <v>"fleet": object</v>
      </c>
      <c r="H19" t="s">
        <v>116</v>
      </c>
    </row>
    <row r="20" spans="1:8">
      <c r="A20" s="19" t="s">
        <v>55</v>
      </c>
      <c r="B20" t="s">
        <v>99</v>
      </c>
      <c r="C20" t="s">
        <v>77</v>
      </c>
      <c r="D20" t="s">
        <v>77</v>
      </c>
      <c r="E20" t="s">
        <v>101</v>
      </c>
      <c r="F20" t="s">
        <v>102</v>
      </c>
      <c r="G20" t="str">
        <f t="shared" si="0"/>
        <v>"frame_damaged": object</v>
      </c>
      <c r="H20" t="s">
        <v>117</v>
      </c>
    </row>
    <row r="21" spans="1:8">
      <c r="A21" s="19" t="s">
        <v>9</v>
      </c>
      <c r="B21" t="s">
        <v>100</v>
      </c>
      <c r="C21" t="s">
        <v>77</v>
      </c>
      <c r="D21" t="s">
        <v>77</v>
      </c>
      <c r="E21" t="s">
        <v>101</v>
      </c>
      <c r="F21" t="s">
        <v>102</v>
      </c>
      <c r="G21" t="str">
        <f t="shared" si="0"/>
        <v>"franchise_dealer": bool</v>
      </c>
      <c r="H21" t="s">
        <v>118</v>
      </c>
    </row>
    <row r="22" spans="1:8">
      <c r="A22" s="19" t="s">
        <v>10</v>
      </c>
      <c r="B22" t="s">
        <v>99</v>
      </c>
      <c r="C22" t="s">
        <v>77</v>
      </c>
      <c r="D22" t="s">
        <v>77</v>
      </c>
      <c r="E22" t="s">
        <v>101</v>
      </c>
      <c r="F22" t="s">
        <v>102</v>
      </c>
      <c r="G22" t="str">
        <f t="shared" si="0"/>
        <v>"franchise_make": object</v>
      </c>
      <c r="H22" t="s">
        <v>119</v>
      </c>
    </row>
    <row r="23" spans="1:8">
      <c r="A23" s="19" t="s">
        <v>11</v>
      </c>
      <c r="B23" t="s">
        <v>99</v>
      </c>
      <c r="C23" t="s">
        <v>77</v>
      </c>
      <c r="D23" t="s">
        <v>77</v>
      </c>
      <c r="E23" t="s">
        <v>101</v>
      </c>
      <c r="F23" t="s">
        <v>102</v>
      </c>
      <c r="G23" t="str">
        <f t="shared" si="0"/>
        <v>"front_legroom": object</v>
      </c>
      <c r="H23" t="s">
        <v>120</v>
      </c>
    </row>
    <row r="24" spans="1:8">
      <c r="A24" s="19" t="s">
        <v>12</v>
      </c>
      <c r="B24" t="s">
        <v>99</v>
      </c>
      <c r="C24" t="s">
        <v>77</v>
      </c>
      <c r="D24" t="s">
        <v>77</v>
      </c>
      <c r="E24" t="s">
        <v>101</v>
      </c>
      <c r="F24" t="s">
        <v>102</v>
      </c>
      <c r="G24" t="str">
        <f t="shared" si="0"/>
        <v>"fuel_tank_volume": object</v>
      </c>
      <c r="H24" t="s">
        <v>121</v>
      </c>
    </row>
    <row r="25" spans="1:8">
      <c r="A25" s="19" t="s">
        <v>13</v>
      </c>
      <c r="B25" t="s">
        <v>99</v>
      </c>
      <c r="C25" t="s">
        <v>77</v>
      </c>
      <c r="D25" t="s">
        <v>77</v>
      </c>
      <c r="E25" t="s">
        <v>101</v>
      </c>
      <c r="F25" t="s">
        <v>102</v>
      </c>
      <c r="G25" t="str">
        <f t="shared" si="0"/>
        <v>"fuel_type": object</v>
      </c>
      <c r="H25" t="s">
        <v>122</v>
      </c>
    </row>
    <row r="26" spans="1:8">
      <c r="A26" s="19" t="s">
        <v>56</v>
      </c>
      <c r="B26" t="s">
        <v>99</v>
      </c>
      <c r="C26" t="s">
        <v>77</v>
      </c>
      <c r="D26" t="s">
        <v>77</v>
      </c>
      <c r="E26" t="s">
        <v>101</v>
      </c>
      <c r="F26" t="s">
        <v>102</v>
      </c>
      <c r="G26" t="str">
        <f t="shared" si="0"/>
        <v>"has_accidents": object</v>
      </c>
      <c r="H26" t="s">
        <v>123</v>
      </c>
    </row>
    <row r="27" spans="1:8">
      <c r="A27" s="19" t="s">
        <v>14</v>
      </c>
      <c r="B27" t="s">
        <v>99</v>
      </c>
      <c r="C27" t="s">
        <v>77</v>
      </c>
      <c r="D27" t="s">
        <v>77</v>
      </c>
      <c r="E27" t="s">
        <v>101</v>
      </c>
      <c r="F27" t="s">
        <v>102</v>
      </c>
      <c r="G27" t="str">
        <f t="shared" si="0"/>
        <v>"height": object</v>
      </c>
      <c r="H27" t="s">
        <v>124</v>
      </c>
    </row>
    <row r="28" spans="1:8">
      <c r="A28" s="19" t="s">
        <v>15</v>
      </c>
      <c r="B28" t="s">
        <v>151</v>
      </c>
      <c r="C28" t="s">
        <v>77</v>
      </c>
      <c r="D28" t="s">
        <v>77</v>
      </c>
      <c r="E28" t="s">
        <v>101</v>
      </c>
      <c r="F28" t="s">
        <v>102</v>
      </c>
      <c r="G28" t="str">
        <f t="shared" si="0"/>
        <v>"highway_fuel_economy": float</v>
      </c>
      <c r="H28" t="s">
        <v>157</v>
      </c>
    </row>
    <row r="29" spans="1:8">
      <c r="A29" s="19" t="s">
        <v>16</v>
      </c>
      <c r="B29" t="s">
        <v>151</v>
      </c>
      <c r="C29" t="s">
        <v>77</v>
      </c>
      <c r="D29" t="s">
        <v>77</v>
      </c>
      <c r="E29" t="s">
        <v>101</v>
      </c>
      <c r="F29" t="s">
        <v>102</v>
      </c>
      <c r="G29" t="str">
        <f t="shared" si="0"/>
        <v>"horsepower": float</v>
      </c>
      <c r="H29" t="s">
        <v>158</v>
      </c>
    </row>
    <row r="30" spans="1:8">
      <c r="A30" s="19" t="s">
        <v>17</v>
      </c>
      <c r="B30" t="s">
        <v>99</v>
      </c>
      <c r="C30" t="s">
        <v>77</v>
      </c>
      <c r="D30" t="s">
        <v>77</v>
      </c>
      <c r="E30" t="s">
        <v>101</v>
      </c>
      <c r="F30" t="s">
        <v>102</v>
      </c>
      <c r="G30" t="str">
        <f t="shared" si="0"/>
        <v>"interior_color": object</v>
      </c>
      <c r="H30" t="s">
        <v>125</v>
      </c>
    </row>
    <row r="31" spans="1:8">
      <c r="A31" s="19" t="s">
        <v>57</v>
      </c>
      <c r="B31" t="s">
        <v>99</v>
      </c>
      <c r="C31" t="s">
        <v>77</v>
      </c>
      <c r="D31" t="s">
        <v>77</v>
      </c>
      <c r="E31" t="s">
        <v>101</v>
      </c>
      <c r="F31" t="s">
        <v>102</v>
      </c>
      <c r="G31" t="str">
        <f t="shared" si="0"/>
        <v>"isCab": object</v>
      </c>
      <c r="H31" t="s">
        <v>126</v>
      </c>
    </row>
    <row r="32" spans="1:8">
      <c r="A32" s="19" t="s">
        <v>58</v>
      </c>
      <c r="B32" t="s">
        <v>151</v>
      </c>
      <c r="C32" t="s">
        <v>77</v>
      </c>
      <c r="D32" t="s">
        <v>77</v>
      </c>
      <c r="E32" t="s">
        <v>101</v>
      </c>
      <c r="F32" t="s">
        <v>102</v>
      </c>
      <c r="G32" t="str">
        <f t="shared" si="0"/>
        <v>"is_certified": float</v>
      </c>
      <c r="H32" t="s">
        <v>159</v>
      </c>
    </row>
    <row r="33" spans="1:8">
      <c r="A33" s="19" t="s">
        <v>59</v>
      </c>
      <c r="B33" t="s">
        <v>99</v>
      </c>
      <c r="C33" t="s">
        <v>77</v>
      </c>
      <c r="D33" t="s">
        <v>77</v>
      </c>
      <c r="E33" t="s">
        <v>101</v>
      </c>
      <c r="F33" t="s">
        <v>102</v>
      </c>
      <c r="G33" t="str">
        <f t="shared" si="0"/>
        <v>"is_cpo": object</v>
      </c>
      <c r="H33" t="s">
        <v>127</v>
      </c>
    </row>
    <row r="34" spans="1:8">
      <c r="A34" s="19" t="s">
        <v>18</v>
      </c>
      <c r="B34" t="s">
        <v>100</v>
      </c>
      <c r="C34" t="s">
        <v>77</v>
      </c>
      <c r="D34" t="s">
        <v>77</v>
      </c>
      <c r="E34" t="s">
        <v>101</v>
      </c>
      <c r="F34" t="s">
        <v>102</v>
      </c>
      <c r="G34" t="str">
        <f t="shared" si="0"/>
        <v>"is_new": bool</v>
      </c>
      <c r="H34" t="s">
        <v>128</v>
      </c>
    </row>
    <row r="35" spans="1:8">
      <c r="A35" s="19" t="s">
        <v>60</v>
      </c>
      <c r="B35" t="s">
        <v>99</v>
      </c>
      <c r="C35" t="s">
        <v>77</v>
      </c>
      <c r="D35" t="s">
        <v>77</v>
      </c>
      <c r="E35" t="s">
        <v>101</v>
      </c>
      <c r="F35" t="s">
        <v>102</v>
      </c>
      <c r="G35" t="str">
        <f t="shared" si="0"/>
        <v>"is_oemcpo": object</v>
      </c>
      <c r="H35" t="s">
        <v>129</v>
      </c>
    </row>
    <row r="36" spans="1:8">
      <c r="A36" s="19" t="s">
        <v>19</v>
      </c>
      <c r="B36" t="s">
        <v>151</v>
      </c>
      <c r="C36" t="s">
        <v>77</v>
      </c>
      <c r="D36" t="s">
        <v>77</v>
      </c>
      <c r="E36" t="s">
        <v>101</v>
      </c>
      <c r="F36" t="s">
        <v>102</v>
      </c>
      <c r="G36" t="str">
        <f t="shared" si="0"/>
        <v>"latitude": float</v>
      </c>
      <c r="H36" t="s">
        <v>160</v>
      </c>
    </row>
    <row r="37" spans="1:8">
      <c r="A37" s="19" t="s">
        <v>20</v>
      </c>
      <c r="B37" t="s">
        <v>99</v>
      </c>
      <c r="C37" t="s">
        <v>77</v>
      </c>
      <c r="D37" t="s">
        <v>77</v>
      </c>
      <c r="E37" t="s">
        <v>101</v>
      </c>
      <c r="F37" t="s">
        <v>102</v>
      </c>
      <c r="G37" t="str">
        <f t="shared" si="0"/>
        <v>"length": object</v>
      </c>
      <c r="H37" t="s">
        <v>130</v>
      </c>
    </row>
    <row r="38" spans="1:8">
      <c r="A38" s="19" t="s">
        <v>21</v>
      </c>
      <c r="B38" t="s">
        <v>99</v>
      </c>
      <c r="C38" t="s">
        <v>77</v>
      </c>
      <c r="D38" t="s">
        <v>77</v>
      </c>
      <c r="E38" t="s">
        <v>101</v>
      </c>
      <c r="F38" t="s">
        <v>102</v>
      </c>
      <c r="G38" t="str">
        <f t="shared" si="0"/>
        <v>"listed_date": object</v>
      </c>
      <c r="H38" t="s">
        <v>131</v>
      </c>
    </row>
    <row r="39" spans="1:8">
      <c r="A39" s="19" t="s">
        <v>22</v>
      </c>
      <c r="B39" t="s">
        <v>99</v>
      </c>
      <c r="C39" t="s">
        <v>77</v>
      </c>
      <c r="D39" t="s">
        <v>77</v>
      </c>
      <c r="E39" t="s">
        <v>101</v>
      </c>
      <c r="F39" t="s">
        <v>102</v>
      </c>
      <c r="G39" t="str">
        <f t="shared" si="0"/>
        <v>"listing_color": object</v>
      </c>
      <c r="H39" t="s">
        <v>132</v>
      </c>
    </row>
    <row r="40" spans="1:8">
      <c r="A40" s="19" t="s">
        <v>61</v>
      </c>
      <c r="B40" t="s">
        <v>152</v>
      </c>
      <c r="C40" t="s">
        <v>77</v>
      </c>
      <c r="D40" t="s">
        <v>77</v>
      </c>
      <c r="E40" t="s">
        <v>101</v>
      </c>
      <c r="F40" t="s">
        <v>102</v>
      </c>
      <c r="G40" t="str">
        <f t="shared" si="0"/>
        <v>"listing_id": int</v>
      </c>
      <c r="H40" t="s">
        <v>161</v>
      </c>
    </row>
    <row r="41" spans="1:8">
      <c r="A41" s="19" t="s">
        <v>23</v>
      </c>
      <c r="B41" t="s">
        <v>151</v>
      </c>
      <c r="C41" t="s">
        <v>77</v>
      </c>
      <c r="D41" t="s">
        <v>77</v>
      </c>
      <c r="E41" t="s">
        <v>101</v>
      </c>
      <c r="F41" t="s">
        <v>102</v>
      </c>
      <c r="G41" t="str">
        <f t="shared" si="0"/>
        <v>"longitude": float</v>
      </c>
      <c r="H41" t="s">
        <v>162</v>
      </c>
    </row>
    <row r="42" spans="1:8">
      <c r="A42" s="19" t="s">
        <v>62</v>
      </c>
      <c r="B42" t="s">
        <v>99</v>
      </c>
      <c r="C42" t="s">
        <v>77</v>
      </c>
      <c r="D42" t="s">
        <v>77</v>
      </c>
      <c r="E42" t="s">
        <v>101</v>
      </c>
      <c r="F42" t="s">
        <v>102</v>
      </c>
      <c r="G42" t="str">
        <f t="shared" si="0"/>
        <v>"main_picture_url": object</v>
      </c>
      <c r="H42" t="s">
        <v>133</v>
      </c>
    </row>
    <row r="43" spans="1:8">
      <c r="A43" s="19" t="s">
        <v>63</v>
      </c>
      <c r="B43" t="s">
        <v>99</v>
      </c>
      <c r="C43" t="s">
        <v>77</v>
      </c>
      <c r="D43" t="s">
        <v>77</v>
      </c>
      <c r="E43" t="s">
        <v>101</v>
      </c>
      <c r="F43" t="s">
        <v>102</v>
      </c>
      <c r="G43" t="str">
        <f t="shared" si="0"/>
        <v>"major_options": object</v>
      </c>
      <c r="H43" t="s">
        <v>134</v>
      </c>
    </row>
    <row r="44" spans="1:8">
      <c r="A44" s="19" t="s">
        <v>24</v>
      </c>
      <c r="B44" t="s">
        <v>99</v>
      </c>
      <c r="C44" t="s">
        <v>77</v>
      </c>
      <c r="D44" t="s">
        <v>77</v>
      </c>
      <c r="E44" t="s">
        <v>101</v>
      </c>
      <c r="F44" t="s">
        <v>102</v>
      </c>
      <c r="G44" t="str">
        <f t="shared" si="0"/>
        <v>"make_name": object</v>
      </c>
      <c r="H44" t="s">
        <v>135</v>
      </c>
    </row>
    <row r="45" spans="1:8">
      <c r="A45" s="19" t="s">
        <v>25</v>
      </c>
      <c r="B45" t="s">
        <v>99</v>
      </c>
      <c r="C45" t="s">
        <v>77</v>
      </c>
      <c r="D45" t="s">
        <v>77</v>
      </c>
      <c r="E45" t="s">
        <v>101</v>
      </c>
      <c r="F45" t="s">
        <v>102</v>
      </c>
      <c r="G45" t="str">
        <f t="shared" si="0"/>
        <v>"maximum_seating": object</v>
      </c>
      <c r="H45" t="s">
        <v>136</v>
      </c>
    </row>
    <row r="46" spans="1:8">
      <c r="A46" s="19" t="s">
        <v>26</v>
      </c>
      <c r="B46" t="s">
        <v>151</v>
      </c>
      <c r="C46" t="s">
        <v>77</v>
      </c>
      <c r="D46" t="s">
        <v>77</v>
      </c>
      <c r="E46" t="s">
        <v>101</v>
      </c>
      <c r="F46" t="s">
        <v>102</v>
      </c>
      <c r="G46" t="str">
        <f t="shared" si="0"/>
        <v>"mileage": float</v>
      </c>
      <c r="H46" t="s">
        <v>163</v>
      </c>
    </row>
    <row r="47" spans="1:8">
      <c r="A47" s="19" t="s">
        <v>27</v>
      </c>
      <c r="B47" t="s">
        <v>99</v>
      </c>
      <c r="C47" t="s">
        <v>77</v>
      </c>
      <c r="D47" t="s">
        <v>77</v>
      </c>
      <c r="E47" t="s">
        <v>101</v>
      </c>
      <c r="F47" t="s">
        <v>102</v>
      </c>
      <c r="G47" t="str">
        <f t="shared" si="0"/>
        <v>"model_name": object</v>
      </c>
      <c r="H47" t="s">
        <v>137</v>
      </c>
    </row>
    <row r="48" spans="1:8">
      <c r="A48" s="19" t="s">
        <v>64</v>
      </c>
      <c r="B48" t="s">
        <v>151</v>
      </c>
      <c r="C48" t="s">
        <v>77</v>
      </c>
      <c r="D48" t="s">
        <v>77</v>
      </c>
      <c r="E48" t="s">
        <v>101</v>
      </c>
      <c r="F48" t="s">
        <v>102</v>
      </c>
      <c r="G48" t="str">
        <f t="shared" si="0"/>
        <v>"owner_count": float</v>
      </c>
      <c r="H48" t="s">
        <v>164</v>
      </c>
    </row>
    <row r="49" spans="1:8">
      <c r="A49" s="19" t="s">
        <v>28</v>
      </c>
      <c r="B49" t="s">
        <v>99</v>
      </c>
      <c r="C49" t="s">
        <v>77</v>
      </c>
      <c r="D49" t="s">
        <v>77</v>
      </c>
      <c r="E49" t="s">
        <v>101</v>
      </c>
      <c r="F49" t="s">
        <v>102</v>
      </c>
      <c r="G49" t="str">
        <f t="shared" si="0"/>
        <v>"power": object</v>
      </c>
      <c r="H49" t="s">
        <v>138</v>
      </c>
    </row>
    <row r="50" spans="1:8">
      <c r="A50" s="19" t="s">
        <v>29</v>
      </c>
      <c r="B50" t="s">
        <v>151</v>
      </c>
      <c r="C50" t="s">
        <v>77</v>
      </c>
      <c r="D50" t="s">
        <v>77</v>
      </c>
      <c r="E50" t="s">
        <v>101</v>
      </c>
      <c r="F50" t="s">
        <v>102</v>
      </c>
      <c r="G50" t="str">
        <f t="shared" si="0"/>
        <v>"price": float</v>
      </c>
      <c r="H50" t="s">
        <v>165</v>
      </c>
    </row>
    <row r="51" spans="1:8">
      <c r="A51" s="19" t="s">
        <v>65</v>
      </c>
      <c r="B51" t="s">
        <v>99</v>
      </c>
      <c r="C51" t="s">
        <v>77</v>
      </c>
      <c r="D51" t="s">
        <v>77</v>
      </c>
      <c r="E51" t="s">
        <v>101</v>
      </c>
      <c r="F51" t="s">
        <v>102</v>
      </c>
      <c r="G51" t="str">
        <f t="shared" si="0"/>
        <v>"salvage": object</v>
      </c>
      <c r="H51" t="s">
        <v>139</v>
      </c>
    </row>
    <row r="52" spans="1:8">
      <c r="A52" s="19" t="s">
        <v>30</v>
      </c>
      <c r="B52" t="s">
        <v>152</v>
      </c>
      <c r="C52" t="s">
        <v>77</v>
      </c>
      <c r="D52" t="s">
        <v>77</v>
      </c>
      <c r="E52" t="s">
        <v>101</v>
      </c>
      <c r="F52" t="s">
        <v>102</v>
      </c>
      <c r="G52" t="str">
        <f t="shared" si="0"/>
        <v>"savings_amount": int</v>
      </c>
      <c r="H52" t="s">
        <v>166</v>
      </c>
    </row>
    <row r="53" spans="1:8">
      <c r="A53" s="19" t="s">
        <v>31</v>
      </c>
      <c r="B53" t="s">
        <v>151</v>
      </c>
      <c r="C53" t="s">
        <v>77</v>
      </c>
      <c r="D53" t="s">
        <v>77</v>
      </c>
      <c r="E53" t="s">
        <v>101</v>
      </c>
      <c r="F53" t="s">
        <v>102</v>
      </c>
      <c r="G53" t="str">
        <f t="shared" si="0"/>
        <v>"seller_rating": float</v>
      </c>
      <c r="H53" t="s">
        <v>167</v>
      </c>
    </row>
    <row r="54" spans="1:8">
      <c r="A54" s="19" t="s">
        <v>66</v>
      </c>
      <c r="B54" t="s">
        <v>151</v>
      </c>
      <c r="C54" t="s">
        <v>77</v>
      </c>
      <c r="D54" t="s">
        <v>77</v>
      </c>
      <c r="E54" t="s">
        <v>101</v>
      </c>
      <c r="F54" t="s">
        <v>102</v>
      </c>
      <c r="G54" t="str">
        <f t="shared" si="0"/>
        <v>"sp_id": float</v>
      </c>
      <c r="H54" t="s">
        <v>168</v>
      </c>
    </row>
    <row r="55" spans="1:8">
      <c r="A55" s="19" t="s">
        <v>32</v>
      </c>
      <c r="B55" t="s">
        <v>99</v>
      </c>
      <c r="C55" t="s">
        <v>77</v>
      </c>
      <c r="D55" t="s">
        <v>77</v>
      </c>
      <c r="E55" t="s">
        <v>101</v>
      </c>
      <c r="F55" t="s">
        <v>102</v>
      </c>
      <c r="G55" t="str">
        <f t="shared" si="0"/>
        <v>"sp_name": object</v>
      </c>
      <c r="H55" t="s">
        <v>140</v>
      </c>
    </row>
    <row r="56" spans="1:8">
      <c r="A56" s="19" t="s">
        <v>67</v>
      </c>
      <c r="B56" t="s">
        <v>99</v>
      </c>
      <c r="C56" t="s">
        <v>77</v>
      </c>
      <c r="D56" t="s">
        <v>77</v>
      </c>
      <c r="E56" t="s">
        <v>101</v>
      </c>
      <c r="F56" t="s">
        <v>102</v>
      </c>
      <c r="G56" t="str">
        <f t="shared" si="0"/>
        <v>"theft_title": object</v>
      </c>
      <c r="H56" t="s">
        <v>141</v>
      </c>
    </row>
    <row r="57" spans="1:8">
      <c r="A57" s="19" t="s">
        <v>33</v>
      </c>
      <c r="B57" t="s">
        <v>99</v>
      </c>
      <c r="C57" t="s">
        <v>77</v>
      </c>
      <c r="D57" t="s">
        <v>77</v>
      </c>
      <c r="E57" t="s">
        <v>101</v>
      </c>
      <c r="F57" t="s">
        <v>102</v>
      </c>
      <c r="G57" t="str">
        <f t="shared" si="0"/>
        <v>"torque": object</v>
      </c>
      <c r="H57" t="s">
        <v>142</v>
      </c>
    </row>
    <row r="58" spans="1:8">
      <c r="A58" s="19" t="s">
        <v>34</v>
      </c>
      <c r="B58" t="s">
        <v>99</v>
      </c>
      <c r="C58" t="s">
        <v>77</v>
      </c>
      <c r="D58" t="s">
        <v>77</v>
      </c>
      <c r="E58" t="s">
        <v>101</v>
      </c>
      <c r="F58" t="s">
        <v>102</v>
      </c>
      <c r="G58" t="str">
        <f t="shared" si="0"/>
        <v>"transmission": object</v>
      </c>
      <c r="H58" t="s">
        <v>143</v>
      </c>
    </row>
    <row r="59" spans="1:8">
      <c r="A59" s="19" t="s">
        <v>35</v>
      </c>
      <c r="B59" t="s">
        <v>99</v>
      </c>
      <c r="C59" t="s">
        <v>77</v>
      </c>
      <c r="D59" t="s">
        <v>77</v>
      </c>
      <c r="E59" t="s">
        <v>101</v>
      </c>
      <c r="F59" t="s">
        <v>102</v>
      </c>
      <c r="G59" t="str">
        <f t="shared" si="0"/>
        <v>"transmission_display": object</v>
      </c>
      <c r="H59" t="s">
        <v>144</v>
      </c>
    </row>
    <row r="60" spans="1:8">
      <c r="A60" s="19" t="s">
        <v>68</v>
      </c>
      <c r="B60" t="s">
        <v>99</v>
      </c>
      <c r="C60" t="s">
        <v>77</v>
      </c>
      <c r="D60" t="s">
        <v>77</v>
      </c>
      <c r="E60" t="s">
        <v>101</v>
      </c>
      <c r="F60" t="s">
        <v>102</v>
      </c>
      <c r="G60" t="str">
        <f t="shared" si="0"/>
        <v>"trimId": object</v>
      </c>
      <c r="H60" t="s">
        <v>145</v>
      </c>
    </row>
    <row r="61" spans="1:8">
      <c r="A61" s="19" t="s">
        <v>36</v>
      </c>
      <c r="B61" t="s">
        <v>99</v>
      </c>
      <c r="C61" t="s">
        <v>77</v>
      </c>
      <c r="D61" t="s">
        <v>77</v>
      </c>
      <c r="E61" t="s">
        <v>101</v>
      </c>
      <c r="F61" t="s">
        <v>102</v>
      </c>
      <c r="G61" t="str">
        <f t="shared" si="0"/>
        <v>"trim_name": object</v>
      </c>
      <c r="H61" t="s">
        <v>146</v>
      </c>
    </row>
    <row r="62" spans="1:8">
      <c r="A62" s="19" t="s">
        <v>69</v>
      </c>
      <c r="B62" t="s">
        <v>151</v>
      </c>
      <c r="C62" t="s">
        <v>77</v>
      </c>
      <c r="D62" t="s">
        <v>77</v>
      </c>
      <c r="E62" t="s">
        <v>101</v>
      </c>
      <c r="F62" t="s">
        <v>102</v>
      </c>
      <c r="G62" t="str">
        <f t="shared" si="0"/>
        <v>"vehicle_damage_category": float</v>
      </c>
      <c r="H62" t="s">
        <v>169</v>
      </c>
    </row>
    <row r="63" spans="1:8">
      <c r="A63" s="19" t="s">
        <v>37</v>
      </c>
      <c r="B63" t="s">
        <v>99</v>
      </c>
      <c r="C63" t="s">
        <v>77</v>
      </c>
      <c r="D63" t="s">
        <v>77</v>
      </c>
      <c r="E63" t="s">
        <v>101</v>
      </c>
      <c r="F63" t="s">
        <v>102</v>
      </c>
      <c r="G63" t="str">
        <f t="shared" si="0"/>
        <v>"wheel_system": object</v>
      </c>
      <c r="H63" t="s">
        <v>147</v>
      </c>
    </row>
    <row r="64" spans="1:8">
      <c r="A64" s="19" t="s">
        <v>38</v>
      </c>
      <c r="B64" t="s">
        <v>99</v>
      </c>
      <c r="C64" t="s">
        <v>77</v>
      </c>
      <c r="D64" t="s">
        <v>77</v>
      </c>
      <c r="E64" t="s">
        <v>101</v>
      </c>
      <c r="F64" t="s">
        <v>102</v>
      </c>
      <c r="G64" t="str">
        <f t="shared" si="0"/>
        <v>"wheel_system_display": object</v>
      </c>
      <c r="H64" t="s">
        <v>148</v>
      </c>
    </row>
    <row r="65" spans="1:8">
      <c r="A65" s="19" t="s">
        <v>39</v>
      </c>
      <c r="B65" t="s">
        <v>99</v>
      </c>
      <c r="C65" t="s">
        <v>77</v>
      </c>
      <c r="D65" t="s">
        <v>77</v>
      </c>
      <c r="E65" t="s">
        <v>101</v>
      </c>
      <c r="F65" t="s">
        <v>102</v>
      </c>
      <c r="G65" t="str">
        <f t="shared" si="0"/>
        <v>"wheelbase": object</v>
      </c>
      <c r="H65" t="s">
        <v>149</v>
      </c>
    </row>
    <row r="66" spans="1:8">
      <c r="A66" s="19" t="s">
        <v>40</v>
      </c>
      <c r="B66" t="s">
        <v>99</v>
      </c>
      <c r="C66" t="s">
        <v>77</v>
      </c>
      <c r="D66" t="s">
        <v>77</v>
      </c>
      <c r="E66" t="s">
        <v>101</v>
      </c>
      <c r="F66" t="s">
        <v>102</v>
      </c>
      <c r="G66" t="str">
        <f t="shared" si="0"/>
        <v>"width": object</v>
      </c>
      <c r="H66" t="s">
        <v>150</v>
      </c>
    </row>
    <row r="67" spans="1:8">
      <c r="A67" s="19" t="s">
        <v>41</v>
      </c>
      <c r="B67" t="s">
        <v>152</v>
      </c>
      <c r="C67" t="s">
        <v>77</v>
      </c>
      <c r="D67" t="s">
        <v>77</v>
      </c>
      <c r="E67" t="s">
        <v>101</v>
      </c>
      <c r="F67" t="s">
        <v>102</v>
      </c>
      <c r="G67" t="str">
        <f t="shared" ref="G67" si="1">_xlfn.CONCAT(C67&amp;A67&amp;D67&amp;E67&amp;F67&amp;B67)</f>
        <v>"year": int</v>
      </c>
      <c r="H67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1864-8D88-44FC-AC95-5A5CFAE17B6F}">
  <dimension ref="A1:F20"/>
  <sheetViews>
    <sheetView workbookViewId="0">
      <selection activeCell="I35" sqref="I35"/>
    </sheetView>
  </sheetViews>
  <sheetFormatPr defaultRowHeight="14.5"/>
  <cols>
    <col min="1" max="1" width="19.6328125" bestFit="1" customWidth="1"/>
    <col min="4" max="4" width="13.90625" bestFit="1" customWidth="1"/>
  </cols>
  <sheetData>
    <row r="1" spans="1:6">
      <c r="A1" s="8" t="s">
        <v>17</v>
      </c>
      <c r="B1" t="s">
        <v>77</v>
      </c>
      <c r="C1" t="s">
        <v>77</v>
      </c>
      <c r="D1" t="s">
        <v>78</v>
      </c>
      <c r="F1" t="str">
        <f>_xlfn.TEXTJOIN(", ",TRUE,D1:D20)</f>
        <v>"interior_color", "exterior_color", "sp_name", "trim_name", "city", "torque", "power", "model_name", "make_name", "franchise_make", "transmission_display", "engine_cylinders", "engine_type", "listing_color", "maximum_seating", "body_type", "fuel_type", "wheel_system", "wheel_system_display", "transmission"</v>
      </c>
    </row>
    <row r="2" spans="1:6">
      <c r="A2" s="8" t="s">
        <v>8</v>
      </c>
      <c r="B2" t="s">
        <v>77</v>
      </c>
      <c r="C2" t="s">
        <v>77</v>
      </c>
      <c r="D2" t="s">
        <v>79</v>
      </c>
      <c r="F2" t="s">
        <v>98</v>
      </c>
    </row>
    <row r="3" spans="1:6">
      <c r="A3" s="8" t="s">
        <v>32</v>
      </c>
      <c r="B3" t="s">
        <v>77</v>
      </c>
      <c r="C3" t="s">
        <v>77</v>
      </c>
      <c r="D3" t="s">
        <v>80</v>
      </c>
    </row>
    <row r="4" spans="1:6">
      <c r="A4" s="8" t="s">
        <v>36</v>
      </c>
      <c r="B4" t="s">
        <v>77</v>
      </c>
      <c r="C4" t="s">
        <v>77</v>
      </c>
      <c r="D4" t="s">
        <v>81</v>
      </c>
    </row>
    <row r="5" spans="1:6">
      <c r="A5" s="8" t="s">
        <v>2</v>
      </c>
      <c r="B5" t="s">
        <v>77</v>
      </c>
      <c r="C5" t="s">
        <v>77</v>
      </c>
      <c r="D5" t="s">
        <v>82</v>
      </c>
    </row>
    <row r="6" spans="1:6">
      <c r="A6" s="8" t="s">
        <v>33</v>
      </c>
      <c r="B6" t="s">
        <v>77</v>
      </c>
      <c r="C6" t="s">
        <v>77</v>
      </c>
      <c r="D6" t="s">
        <v>83</v>
      </c>
    </row>
    <row r="7" spans="1:6">
      <c r="A7" s="8" t="s">
        <v>28</v>
      </c>
      <c r="B7" t="s">
        <v>77</v>
      </c>
      <c r="C7" t="s">
        <v>77</v>
      </c>
      <c r="D7" t="s">
        <v>84</v>
      </c>
    </row>
    <row r="8" spans="1:6">
      <c r="A8" s="8" t="s">
        <v>27</v>
      </c>
      <c r="B8" t="s">
        <v>77</v>
      </c>
      <c r="C8" t="s">
        <v>77</v>
      </c>
      <c r="D8" t="s">
        <v>85</v>
      </c>
    </row>
    <row r="9" spans="1:6">
      <c r="A9" s="8" t="s">
        <v>24</v>
      </c>
      <c r="B9" t="s">
        <v>77</v>
      </c>
      <c r="C9" t="s">
        <v>77</v>
      </c>
      <c r="D9" t="s">
        <v>86</v>
      </c>
    </row>
    <row r="10" spans="1:6">
      <c r="A10" s="8" t="s">
        <v>10</v>
      </c>
      <c r="B10" t="s">
        <v>77</v>
      </c>
      <c r="C10" t="s">
        <v>77</v>
      </c>
      <c r="D10" t="s">
        <v>87</v>
      </c>
    </row>
    <row r="11" spans="1:6">
      <c r="A11" s="8" t="s">
        <v>35</v>
      </c>
      <c r="B11" t="s">
        <v>77</v>
      </c>
      <c r="C11" t="s">
        <v>77</v>
      </c>
      <c r="D11" t="s">
        <v>88</v>
      </c>
    </row>
    <row r="12" spans="1:6">
      <c r="A12" s="8" t="s">
        <v>5</v>
      </c>
      <c r="B12" t="s">
        <v>77</v>
      </c>
      <c r="C12" t="s">
        <v>77</v>
      </c>
      <c r="D12" t="s">
        <v>89</v>
      </c>
    </row>
    <row r="13" spans="1:6">
      <c r="A13" s="8" t="s">
        <v>7</v>
      </c>
      <c r="B13" t="s">
        <v>77</v>
      </c>
      <c r="C13" t="s">
        <v>77</v>
      </c>
      <c r="D13" t="s">
        <v>90</v>
      </c>
    </row>
    <row r="14" spans="1:6">
      <c r="A14" s="8" t="s">
        <v>22</v>
      </c>
      <c r="B14" t="s">
        <v>77</v>
      </c>
      <c r="C14" t="s">
        <v>77</v>
      </c>
      <c r="D14" t="s">
        <v>91</v>
      </c>
    </row>
    <row r="15" spans="1:6">
      <c r="A15" s="8" t="s">
        <v>25</v>
      </c>
      <c r="B15" t="s">
        <v>77</v>
      </c>
      <c r="C15" t="s">
        <v>77</v>
      </c>
      <c r="D15" t="s">
        <v>92</v>
      </c>
    </row>
    <row r="16" spans="1:6">
      <c r="A16" s="8" t="s">
        <v>1</v>
      </c>
      <c r="B16" t="s">
        <v>77</v>
      </c>
      <c r="C16" t="s">
        <v>77</v>
      </c>
      <c r="D16" t="s">
        <v>93</v>
      </c>
    </row>
    <row r="17" spans="1:4">
      <c r="A17" s="8" t="s">
        <v>13</v>
      </c>
      <c r="B17" t="s">
        <v>77</v>
      </c>
      <c r="C17" t="s">
        <v>77</v>
      </c>
      <c r="D17" t="s">
        <v>94</v>
      </c>
    </row>
    <row r="18" spans="1:4">
      <c r="A18" s="8" t="s">
        <v>37</v>
      </c>
      <c r="B18" t="s">
        <v>77</v>
      </c>
      <c r="C18" t="s">
        <v>77</v>
      </c>
      <c r="D18" t="s">
        <v>95</v>
      </c>
    </row>
    <row r="19" spans="1:4">
      <c r="A19" s="8" t="s">
        <v>38</v>
      </c>
      <c r="B19" t="s">
        <v>77</v>
      </c>
      <c r="C19" t="s">
        <v>77</v>
      </c>
      <c r="D19" t="s">
        <v>96</v>
      </c>
    </row>
    <row r="20" spans="1:4">
      <c r="A20" s="8" t="s">
        <v>34</v>
      </c>
      <c r="B20" t="s">
        <v>77</v>
      </c>
      <c r="C20" t="s">
        <v>77</v>
      </c>
      <c r="D2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350-91CF-4734-81F9-70B779DDDD94}">
  <dimension ref="A1:L100"/>
  <sheetViews>
    <sheetView workbookViewId="0">
      <selection activeCell="I35" sqref="I35"/>
    </sheetView>
  </sheetViews>
  <sheetFormatPr defaultRowHeight="14.5"/>
  <cols>
    <col min="1" max="1" width="18.7265625" bestFit="1" customWidth="1"/>
    <col min="2" max="2" width="7.1796875" bestFit="1" customWidth="1"/>
    <col min="3" max="3" width="10.54296875" bestFit="1" customWidth="1"/>
    <col min="4" max="6" width="10.54296875" customWidth="1"/>
    <col min="7" max="7" width="28.36328125" bestFit="1" customWidth="1"/>
    <col min="8" max="8" width="10.54296875" customWidth="1"/>
  </cols>
  <sheetData>
    <row r="1" spans="1:12">
      <c r="A1" s="31" t="s">
        <v>218</v>
      </c>
      <c r="B1" s="32">
        <v>2195000</v>
      </c>
      <c r="C1" s="33" t="s">
        <v>219</v>
      </c>
      <c r="D1" s="33" t="s">
        <v>77</v>
      </c>
      <c r="E1" s="33" t="s">
        <v>77</v>
      </c>
      <c r="F1" s="33" t="s">
        <v>428</v>
      </c>
      <c r="G1" s="33" t="s">
        <v>429</v>
      </c>
      <c r="H1" s="33" t="s">
        <v>529</v>
      </c>
      <c r="I1" s="34" t="s">
        <v>77</v>
      </c>
      <c r="J1" s="34" t="s">
        <v>77</v>
      </c>
      <c r="K1" t="s">
        <v>323</v>
      </c>
      <c r="L1" t="s">
        <v>423</v>
      </c>
    </row>
    <row r="2" spans="1:12">
      <c r="A2" s="31" t="s">
        <v>220</v>
      </c>
      <c r="B2" s="32">
        <v>2000000</v>
      </c>
      <c r="C2" s="33" t="s">
        <v>219</v>
      </c>
      <c r="D2" s="33" t="s">
        <v>77</v>
      </c>
      <c r="E2" s="33" t="s">
        <v>77</v>
      </c>
      <c r="F2" s="33" t="s">
        <v>428</v>
      </c>
      <c r="G2" s="33" t="s">
        <v>430</v>
      </c>
      <c r="H2" s="33"/>
      <c r="I2" s="34" t="s">
        <v>77</v>
      </c>
      <c r="J2" s="34" t="s">
        <v>77</v>
      </c>
      <c r="K2" t="s">
        <v>324</v>
      </c>
    </row>
    <row r="3" spans="1:12">
      <c r="A3" s="31" t="s">
        <v>221</v>
      </c>
      <c r="B3" s="32">
        <v>1099998</v>
      </c>
      <c r="C3" s="33" t="s">
        <v>219</v>
      </c>
      <c r="D3" s="33" t="s">
        <v>77</v>
      </c>
      <c r="E3" s="33" t="s">
        <v>77</v>
      </c>
      <c r="F3" s="33" t="s">
        <v>428</v>
      </c>
      <c r="G3" s="33" t="s">
        <v>431</v>
      </c>
      <c r="H3" s="33"/>
      <c r="I3" s="34" t="s">
        <v>77</v>
      </c>
      <c r="J3" s="34" t="s">
        <v>77</v>
      </c>
      <c r="K3" t="s">
        <v>325</v>
      </c>
    </row>
    <row r="4" spans="1:12">
      <c r="A4" s="31" t="s">
        <v>222</v>
      </c>
      <c r="B4" s="32">
        <v>799990</v>
      </c>
      <c r="C4" s="33" t="s">
        <v>223</v>
      </c>
      <c r="D4" s="33" t="s">
        <v>77</v>
      </c>
      <c r="E4" s="33" t="s">
        <v>77</v>
      </c>
      <c r="F4" s="33" t="s">
        <v>428</v>
      </c>
      <c r="G4" s="33" t="s">
        <v>432</v>
      </c>
      <c r="H4" s="33"/>
      <c r="I4" s="34" t="s">
        <v>77</v>
      </c>
      <c r="J4" s="34" t="s">
        <v>77</v>
      </c>
      <c r="K4" t="s">
        <v>326</v>
      </c>
      <c r="L4" t="s">
        <v>424</v>
      </c>
    </row>
    <row r="5" spans="1:12">
      <c r="A5" s="31" t="s">
        <v>224</v>
      </c>
      <c r="B5" s="32">
        <v>305500</v>
      </c>
      <c r="C5" s="33" t="s">
        <v>223</v>
      </c>
      <c r="D5" s="33" t="s">
        <v>77</v>
      </c>
      <c r="E5" s="33" t="s">
        <v>77</v>
      </c>
      <c r="F5" s="33" t="s">
        <v>428</v>
      </c>
      <c r="G5" s="33" t="s">
        <v>433</v>
      </c>
      <c r="H5" s="33"/>
      <c r="I5" s="34" t="s">
        <v>77</v>
      </c>
      <c r="J5" s="34" t="s">
        <v>77</v>
      </c>
      <c r="K5" t="s">
        <v>327</v>
      </c>
    </row>
    <row r="6" spans="1:12">
      <c r="A6" s="31" t="s">
        <v>225</v>
      </c>
      <c r="B6" s="32">
        <v>248988.05</v>
      </c>
      <c r="C6" s="33" t="s">
        <v>223</v>
      </c>
      <c r="D6" s="33" t="s">
        <v>77</v>
      </c>
      <c r="E6" s="33" t="s">
        <v>77</v>
      </c>
      <c r="F6" s="33" t="s">
        <v>428</v>
      </c>
      <c r="G6" s="33" t="s">
        <v>434</v>
      </c>
      <c r="H6" s="33"/>
      <c r="I6" s="34" t="s">
        <v>77</v>
      </c>
      <c r="J6" s="34" t="s">
        <v>77</v>
      </c>
      <c r="K6" t="s">
        <v>328</v>
      </c>
    </row>
    <row r="7" spans="1:12">
      <c r="A7" s="31" t="s">
        <v>226</v>
      </c>
      <c r="B7" s="32">
        <v>222906.01</v>
      </c>
      <c r="C7" s="33" t="s">
        <v>223</v>
      </c>
      <c r="D7" s="33" t="s">
        <v>77</v>
      </c>
      <c r="E7" s="33" t="s">
        <v>77</v>
      </c>
      <c r="F7" s="33" t="s">
        <v>428</v>
      </c>
      <c r="G7" s="33" t="s">
        <v>435</v>
      </c>
      <c r="H7" s="33"/>
      <c r="I7" s="34" t="s">
        <v>77</v>
      </c>
      <c r="J7" s="34" t="s">
        <v>77</v>
      </c>
      <c r="K7" t="s">
        <v>329</v>
      </c>
    </row>
    <row r="8" spans="1:12">
      <c r="A8" s="31" t="s">
        <v>227</v>
      </c>
      <c r="B8" s="32">
        <v>222016.46</v>
      </c>
      <c r="C8" s="33" t="s">
        <v>223</v>
      </c>
      <c r="D8" s="33" t="s">
        <v>77</v>
      </c>
      <c r="E8" s="33" t="s">
        <v>77</v>
      </c>
      <c r="F8" s="33" t="s">
        <v>428</v>
      </c>
      <c r="G8" s="33" t="s">
        <v>436</v>
      </c>
      <c r="H8" s="33"/>
      <c r="I8" s="34" t="s">
        <v>77</v>
      </c>
      <c r="J8" s="34" t="s">
        <v>77</v>
      </c>
      <c r="K8" t="s">
        <v>330</v>
      </c>
    </row>
    <row r="9" spans="1:12">
      <c r="A9" s="31" t="s">
        <v>228</v>
      </c>
      <c r="B9" s="32">
        <v>220073.62</v>
      </c>
      <c r="C9" s="33" t="s">
        <v>223</v>
      </c>
      <c r="D9" s="33" t="s">
        <v>77</v>
      </c>
      <c r="E9" s="33" t="s">
        <v>77</v>
      </c>
      <c r="F9" s="33" t="s">
        <v>428</v>
      </c>
      <c r="G9" s="33" t="s">
        <v>437</v>
      </c>
      <c r="H9" s="33"/>
      <c r="I9" s="34" t="s">
        <v>77</v>
      </c>
      <c r="J9" s="34" t="s">
        <v>77</v>
      </c>
      <c r="K9" t="s">
        <v>331</v>
      </c>
    </row>
    <row r="10" spans="1:12">
      <c r="A10" s="31" t="s">
        <v>229</v>
      </c>
      <c r="B10" s="32">
        <v>177347.5</v>
      </c>
      <c r="C10" s="33" t="s">
        <v>223</v>
      </c>
      <c r="D10" s="33" t="s">
        <v>77</v>
      </c>
      <c r="E10" s="33" t="s">
        <v>77</v>
      </c>
      <c r="F10" s="33" t="s">
        <v>428</v>
      </c>
      <c r="G10" s="33" t="s">
        <v>438</v>
      </c>
      <c r="H10" s="33"/>
      <c r="I10" s="34" t="s">
        <v>77</v>
      </c>
      <c r="J10" s="34" t="s">
        <v>77</v>
      </c>
      <c r="K10" t="s">
        <v>332</v>
      </c>
    </row>
    <row r="11" spans="1:12">
      <c r="A11" s="31" t="s">
        <v>230</v>
      </c>
      <c r="B11" s="32">
        <v>172599.2</v>
      </c>
      <c r="C11" s="33" t="s">
        <v>223</v>
      </c>
      <c r="D11" s="33" t="s">
        <v>77</v>
      </c>
      <c r="E11" s="33" t="s">
        <v>77</v>
      </c>
      <c r="F11" s="33" t="s">
        <v>428</v>
      </c>
      <c r="G11" s="33" t="s">
        <v>439</v>
      </c>
      <c r="H11" s="33"/>
      <c r="I11" s="34" t="s">
        <v>77</v>
      </c>
      <c r="J11" s="34" t="s">
        <v>77</v>
      </c>
      <c r="K11" t="s">
        <v>333</v>
      </c>
    </row>
    <row r="12" spans="1:12">
      <c r="A12" s="31" t="s">
        <v>231</v>
      </c>
      <c r="B12" s="32">
        <v>159000</v>
      </c>
      <c r="C12" s="33" t="s">
        <v>223</v>
      </c>
      <c r="D12" s="33" t="s">
        <v>77</v>
      </c>
      <c r="E12" s="33" t="s">
        <v>77</v>
      </c>
      <c r="F12" s="33" t="s">
        <v>428</v>
      </c>
      <c r="G12" s="33" t="s">
        <v>440</v>
      </c>
      <c r="H12" s="33"/>
      <c r="I12" s="34" t="s">
        <v>77</v>
      </c>
      <c r="J12" s="34" t="s">
        <v>77</v>
      </c>
      <c r="K12" t="s">
        <v>334</v>
      </c>
    </row>
    <row r="13" spans="1:12">
      <c r="A13" s="31" t="s">
        <v>232</v>
      </c>
      <c r="B13" s="32">
        <v>119250.82</v>
      </c>
      <c r="C13" s="33" t="s">
        <v>223</v>
      </c>
      <c r="D13" s="33" t="s">
        <v>77</v>
      </c>
      <c r="E13" s="33" t="s">
        <v>77</v>
      </c>
      <c r="F13" s="33" t="s">
        <v>428</v>
      </c>
      <c r="G13" s="33" t="s">
        <v>441</v>
      </c>
      <c r="H13" s="33"/>
      <c r="I13" s="34" t="s">
        <v>77</v>
      </c>
      <c r="J13" s="34" t="s">
        <v>77</v>
      </c>
      <c r="K13" t="s">
        <v>335</v>
      </c>
    </row>
    <row r="14" spans="1:12">
      <c r="A14" s="31" t="s">
        <v>233</v>
      </c>
      <c r="B14" s="32">
        <v>109569.08</v>
      </c>
      <c r="C14" s="33" t="s">
        <v>223</v>
      </c>
      <c r="D14" s="33" t="s">
        <v>77</v>
      </c>
      <c r="E14" s="33" t="s">
        <v>77</v>
      </c>
      <c r="F14" s="33" t="s">
        <v>428</v>
      </c>
      <c r="G14" s="33" t="s">
        <v>442</v>
      </c>
      <c r="H14" s="33"/>
      <c r="I14" s="34" t="s">
        <v>77</v>
      </c>
      <c r="J14" s="34" t="s">
        <v>77</v>
      </c>
      <c r="K14" t="s">
        <v>336</v>
      </c>
    </row>
    <row r="15" spans="1:12">
      <c r="A15" s="31" t="s">
        <v>234</v>
      </c>
      <c r="B15" s="32">
        <v>103134.08</v>
      </c>
      <c r="C15" s="33" t="s">
        <v>223</v>
      </c>
      <c r="D15" s="33" t="s">
        <v>77</v>
      </c>
      <c r="E15" s="33" t="s">
        <v>77</v>
      </c>
      <c r="F15" s="33" t="s">
        <v>428</v>
      </c>
      <c r="G15" s="33" t="s">
        <v>443</v>
      </c>
      <c r="H15" s="33"/>
      <c r="I15" s="34" t="s">
        <v>77</v>
      </c>
      <c r="J15" s="34" t="s">
        <v>77</v>
      </c>
      <c r="K15" t="s">
        <v>337</v>
      </c>
    </row>
    <row r="16" spans="1:12">
      <c r="A16" s="31" t="s">
        <v>235</v>
      </c>
      <c r="B16" s="32">
        <v>100582.33</v>
      </c>
      <c r="C16" s="33" t="s">
        <v>223</v>
      </c>
      <c r="D16" s="33" t="s">
        <v>77</v>
      </c>
      <c r="E16" s="33" t="s">
        <v>77</v>
      </c>
      <c r="F16" s="33" t="s">
        <v>428</v>
      </c>
      <c r="G16" s="33" t="s">
        <v>444</v>
      </c>
      <c r="H16" s="33"/>
      <c r="I16" s="34" t="s">
        <v>77</v>
      </c>
      <c r="J16" s="34" t="s">
        <v>77</v>
      </c>
      <c r="K16" t="s">
        <v>338</v>
      </c>
    </row>
    <row r="17" spans="1:11">
      <c r="A17" s="31" t="s">
        <v>236</v>
      </c>
      <c r="B17" s="32">
        <v>99895</v>
      </c>
      <c r="C17" s="33" t="s">
        <v>223</v>
      </c>
      <c r="D17" s="33" t="s">
        <v>77</v>
      </c>
      <c r="E17" s="33" t="s">
        <v>77</v>
      </c>
      <c r="F17" s="33" t="s">
        <v>428</v>
      </c>
      <c r="G17" s="33" t="s">
        <v>445</v>
      </c>
      <c r="H17" s="33"/>
      <c r="I17" s="34" t="s">
        <v>77</v>
      </c>
      <c r="J17" s="34" t="s">
        <v>77</v>
      </c>
      <c r="K17" t="s">
        <v>339</v>
      </c>
    </row>
    <row r="18" spans="1:11">
      <c r="A18" s="31" t="s">
        <v>237</v>
      </c>
      <c r="B18" s="32">
        <v>93965</v>
      </c>
      <c r="C18" s="33" t="s">
        <v>223</v>
      </c>
      <c r="D18" s="33" t="s">
        <v>77</v>
      </c>
      <c r="E18" s="33" t="s">
        <v>77</v>
      </c>
      <c r="F18" s="33" t="s">
        <v>428</v>
      </c>
      <c r="G18" s="33" t="s">
        <v>446</v>
      </c>
      <c r="H18" s="33"/>
      <c r="I18" s="34" t="s">
        <v>77</v>
      </c>
      <c r="J18" s="34" t="s">
        <v>77</v>
      </c>
      <c r="K18" t="s">
        <v>340</v>
      </c>
    </row>
    <row r="19" spans="1:11">
      <c r="A19" s="31" t="s">
        <v>238</v>
      </c>
      <c r="B19" s="32">
        <v>91415.94</v>
      </c>
      <c r="C19" s="33" t="s">
        <v>223</v>
      </c>
      <c r="D19" s="33" t="s">
        <v>77</v>
      </c>
      <c r="E19" s="33" t="s">
        <v>77</v>
      </c>
      <c r="F19" s="33" t="s">
        <v>428</v>
      </c>
      <c r="G19" s="33" t="s">
        <v>447</v>
      </c>
      <c r="H19" s="33"/>
      <c r="I19" s="34" t="s">
        <v>77</v>
      </c>
      <c r="J19" s="34" t="s">
        <v>77</v>
      </c>
      <c r="K19" t="s">
        <v>341</v>
      </c>
    </row>
    <row r="20" spans="1:11">
      <c r="A20" s="31" t="s">
        <v>239</v>
      </c>
      <c r="B20" s="32">
        <v>80395.72</v>
      </c>
      <c r="C20" s="33" t="s">
        <v>223</v>
      </c>
      <c r="D20" s="33" t="s">
        <v>77</v>
      </c>
      <c r="E20" s="33" t="s">
        <v>77</v>
      </c>
      <c r="F20" s="33" t="s">
        <v>428</v>
      </c>
      <c r="G20" s="33" t="s">
        <v>448</v>
      </c>
      <c r="H20" s="33"/>
      <c r="I20" s="34" t="s">
        <v>77</v>
      </c>
      <c r="J20" s="34" t="s">
        <v>77</v>
      </c>
      <c r="K20" t="s">
        <v>342</v>
      </c>
    </row>
    <row r="21" spans="1:11">
      <c r="A21" s="31" t="s">
        <v>240</v>
      </c>
      <c r="B21" s="32">
        <v>72518</v>
      </c>
      <c r="C21" s="33" t="s">
        <v>223</v>
      </c>
      <c r="D21" s="33" t="s">
        <v>77</v>
      </c>
      <c r="E21" s="33" t="s">
        <v>77</v>
      </c>
      <c r="F21" s="33" t="s">
        <v>428</v>
      </c>
      <c r="G21" s="33" t="s">
        <v>449</v>
      </c>
      <c r="H21" s="33"/>
      <c r="I21" s="34" t="s">
        <v>77</v>
      </c>
      <c r="J21" s="34" t="s">
        <v>77</v>
      </c>
      <c r="K21" t="s">
        <v>343</v>
      </c>
    </row>
    <row r="22" spans="1:11">
      <c r="A22" s="31" t="s">
        <v>241</v>
      </c>
      <c r="B22" s="32">
        <v>71702.240000000005</v>
      </c>
      <c r="C22" s="33" t="s">
        <v>223</v>
      </c>
      <c r="D22" s="33" t="s">
        <v>77</v>
      </c>
      <c r="E22" s="33" t="s">
        <v>77</v>
      </c>
      <c r="F22" s="33" t="s">
        <v>428</v>
      </c>
      <c r="G22" s="33" t="s">
        <v>450</v>
      </c>
      <c r="H22" s="33"/>
      <c r="I22" s="34" t="s">
        <v>77</v>
      </c>
      <c r="J22" s="34" t="s">
        <v>77</v>
      </c>
      <c r="K22" t="s">
        <v>344</v>
      </c>
    </row>
    <row r="23" spans="1:11">
      <c r="A23" s="31" t="s">
        <v>242</v>
      </c>
      <c r="B23" s="32">
        <v>65977</v>
      </c>
      <c r="C23" s="33" t="s">
        <v>223</v>
      </c>
      <c r="D23" s="33" t="s">
        <v>77</v>
      </c>
      <c r="E23" s="33" t="s">
        <v>77</v>
      </c>
      <c r="F23" s="33" t="s">
        <v>428</v>
      </c>
      <c r="G23" s="33" t="s">
        <v>451</v>
      </c>
      <c r="H23" s="33"/>
      <c r="I23" s="34" t="s">
        <v>77</v>
      </c>
      <c r="J23" s="34" t="s">
        <v>77</v>
      </c>
      <c r="K23" t="s">
        <v>345</v>
      </c>
    </row>
    <row r="24" spans="1:11">
      <c r="A24" s="31" t="s">
        <v>243</v>
      </c>
      <c r="B24" s="32">
        <v>62811.48</v>
      </c>
      <c r="C24" s="33" t="s">
        <v>223</v>
      </c>
      <c r="D24" s="33" t="s">
        <v>77</v>
      </c>
      <c r="E24" s="33" t="s">
        <v>77</v>
      </c>
      <c r="F24" s="33" t="s">
        <v>428</v>
      </c>
      <c r="G24" s="33" t="s">
        <v>452</v>
      </c>
      <c r="H24" s="33"/>
      <c r="I24" s="34" t="s">
        <v>77</v>
      </c>
      <c r="J24" s="34" t="s">
        <v>77</v>
      </c>
      <c r="K24" t="s">
        <v>346</v>
      </c>
    </row>
    <row r="25" spans="1:11">
      <c r="A25" s="31" t="s">
        <v>244</v>
      </c>
      <c r="B25" s="32">
        <v>57400.11</v>
      </c>
      <c r="C25" s="33" t="s">
        <v>223</v>
      </c>
      <c r="D25" s="33" t="s">
        <v>77</v>
      </c>
      <c r="E25" s="33" t="s">
        <v>77</v>
      </c>
      <c r="F25" s="33" t="s">
        <v>428</v>
      </c>
      <c r="G25" s="33" t="s">
        <v>453</v>
      </c>
      <c r="H25" s="33"/>
      <c r="I25" s="34" t="s">
        <v>77</v>
      </c>
      <c r="J25" s="34" t="s">
        <v>77</v>
      </c>
      <c r="K25" t="s">
        <v>347</v>
      </c>
    </row>
    <row r="26" spans="1:11">
      <c r="A26" s="31" t="s">
        <v>245</v>
      </c>
      <c r="B26" s="32">
        <v>54643.38</v>
      </c>
      <c r="C26" s="33" t="s">
        <v>223</v>
      </c>
      <c r="D26" s="33" t="s">
        <v>77</v>
      </c>
      <c r="E26" s="33" t="s">
        <v>77</v>
      </c>
      <c r="F26" s="33" t="s">
        <v>428</v>
      </c>
      <c r="G26" s="33" t="s">
        <v>454</v>
      </c>
      <c r="H26" s="33"/>
      <c r="I26" s="34" t="s">
        <v>77</v>
      </c>
      <c r="J26" s="34" t="s">
        <v>77</v>
      </c>
      <c r="K26" t="s">
        <v>348</v>
      </c>
    </row>
    <row r="27" spans="1:11">
      <c r="A27" s="31" t="s">
        <v>246</v>
      </c>
      <c r="B27" s="32">
        <v>52599.17</v>
      </c>
      <c r="C27" s="33" t="s">
        <v>223</v>
      </c>
      <c r="D27" s="33" t="s">
        <v>77</v>
      </c>
      <c r="E27" s="33" t="s">
        <v>77</v>
      </c>
      <c r="F27" s="33" t="s">
        <v>428</v>
      </c>
      <c r="G27" s="33" t="s">
        <v>455</v>
      </c>
      <c r="H27" s="33"/>
      <c r="I27" s="34" t="s">
        <v>77</v>
      </c>
      <c r="J27" s="34" t="s">
        <v>77</v>
      </c>
      <c r="K27" t="s">
        <v>349</v>
      </c>
    </row>
    <row r="28" spans="1:11">
      <c r="A28" s="31" t="s">
        <v>247</v>
      </c>
      <c r="B28" s="32">
        <v>52500</v>
      </c>
      <c r="C28" s="33" t="s">
        <v>223</v>
      </c>
      <c r="D28" s="33" t="s">
        <v>77</v>
      </c>
      <c r="E28" s="33" t="s">
        <v>77</v>
      </c>
      <c r="F28" s="33" t="s">
        <v>428</v>
      </c>
      <c r="G28" s="33" t="s">
        <v>456</v>
      </c>
      <c r="H28" s="33"/>
      <c r="I28" s="34" t="s">
        <v>77</v>
      </c>
      <c r="J28" s="34" t="s">
        <v>77</v>
      </c>
      <c r="K28" t="s">
        <v>350</v>
      </c>
    </row>
    <row r="29" spans="1:11">
      <c r="A29" s="31" t="s">
        <v>248</v>
      </c>
      <c r="B29" s="32">
        <v>50883.22</v>
      </c>
      <c r="C29" s="33" t="s">
        <v>223</v>
      </c>
      <c r="D29" s="33" t="s">
        <v>77</v>
      </c>
      <c r="E29" s="33" t="s">
        <v>77</v>
      </c>
      <c r="F29" s="33" t="s">
        <v>428</v>
      </c>
      <c r="G29" s="33" t="s">
        <v>457</v>
      </c>
      <c r="H29" s="33"/>
      <c r="I29" s="34" t="s">
        <v>77</v>
      </c>
      <c r="J29" s="34" t="s">
        <v>77</v>
      </c>
      <c r="K29" t="s">
        <v>351</v>
      </c>
    </row>
    <row r="30" spans="1:11">
      <c r="A30" s="31" t="s">
        <v>249</v>
      </c>
      <c r="B30" s="32">
        <v>50814.17</v>
      </c>
      <c r="C30" s="33" t="s">
        <v>223</v>
      </c>
      <c r="D30" s="33" t="s">
        <v>77</v>
      </c>
      <c r="E30" s="33" t="s">
        <v>77</v>
      </c>
      <c r="F30" s="33" t="s">
        <v>428</v>
      </c>
      <c r="G30" s="33" t="s">
        <v>458</v>
      </c>
      <c r="H30" s="33"/>
      <c r="I30" s="34" t="s">
        <v>77</v>
      </c>
      <c r="J30" s="34" t="s">
        <v>77</v>
      </c>
      <c r="K30" t="s">
        <v>352</v>
      </c>
    </row>
    <row r="31" spans="1:11">
      <c r="A31" s="31" t="s">
        <v>250</v>
      </c>
      <c r="B31" s="32">
        <v>49900</v>
      </c>
      <c r="C31" s="33" t="s">
        <v>223</v>
      </c>
      <c r="D31" s="33" t="s">
        <v>77</v>
      </c>
      <c r="E31" s="33" t="s">
        <v>77</v>
      </c>
      <c r="F31" s="33" t="s">
        <v>428</v>
      </c>
      <c r="G31" s="33" t="s">
        <v>459</v>
      </c>
      <c r="H31" s="33"/>
      <c r="I31" s="34" t="s">
        <v>77</v>
      </c>
      <c r="J31" s="34" t="s">
        <v>77</v>
      </c>
      <c r="K31" t="s">
        <v>353</v>
      </c>
    </row>
    <row r="32" spans="1:11">
      <c r="A32" s="31" t="s">
        <v>251</v>
      </c>
      <c r="B32" s="32">
        <v>49898</v>
      </c>
      <c r="C32" s="33" t="s">
        <v>223</v>
      </c>
      <c r="D32" s="33" t="s">
        <v>77</v>
      </c>
      <c r="E32" s="33" t="s">
        <v>77</v>
      </c>
      <c r="F32" s="33" t="s">
        <v>428</v>
      </c>
      <c r="G32" s="33" t="s">
        <v>460</v>
      </c>
      <c r="H32" s="33"/>
      <c r="I32" s="34" t="s">
        <v>77</v>
      </c>
      <c r="J32" s="34" t="s">
        <v>77</v>
      </c>
      <c r="K32" t="s">
        <v>354</v>
      </c>
    </row>
    <row r="33" spans="1:12">
      <c r="A33" s="31" t="s">
        <v>252</v>
      </c>
      <c r="B33" s="32">
        <v>47425.94</v>
      </c>
      <c r="C33" s="33" t="s">
        <v>223</v>
      </c>
      <c r="D33" s="33" t="s">
        <v>77</v>
      </c>
      <c r="E33" s="33" t="s">
        <v>77</v>
      </c>
      <c r="F33" s="33" t="s">
        <v>428</v>
      </c>
      <c r="G33" s="33" t="s">
        <v>461</v>
      </c>
      <c r="H33" s="33"/>
      <c r="I33" s="34" t="s">
        <v>77</v>
      </c>
      <c r="J33" s="34" t="s">
        <v>77</v>
      </c>
      <c r="K33" t="s">
        <v>355</v>
      </c>
    </row>
    <row r="34" spans="1:12">
      <c r="A34" s="31" t="s">
        <v>253</v>
      </c>
      <c r="B34" s="32">
        <v>46445.39</v>
      </c>
      <c r="C34" s="33" t="s">
        <v>223</v>
      </c>
      <c r="D34" s="33" t="s">
        <v>77</v>
      </c>
      <c r="E34" s="33" t="s">
        <v>77</v>
      </c>
      <c r="F34" s="33" t="s">
        <v>428</v>
      </c>
      <c r="G34" s="33" t="s">
        <v>462</v>
      </c>
      <c r="H34" s="33"/>
      <c r="I34" s="34" t="s">
        <v>77</v>
      </c>
      <c r="J34" s="34" t="s">
        <v>77</v>
      </c>
      <c r="K34" t="s">
        <v>356</v>
      </c>
    </row>
    <row r="35" spans="1:12">
      <c r="A35" s="31" t="s">
        <v>254</v>
      </c>
      <c r="B35" s="32">
        <v>43438.32</v>
      </c>
      <c r="C35" s="33" t="s">
        <v>223</v>
      </c>
      <c r="D35" s="33" t="s">
        <v>77</v>
      </c>
      <c r="E35" s="33" t="s">
        <v>77</v>
      </c>
      <c r="F35" s="33" t="s">
        <v>428</v>
      </c>
      <c r="G35" s="33" t="s">
        <v>463</v>
      </c>
      <c r="H35" s="33"/>
      <c r="I35" s="34" t="s">
        <v>77</v>
      </c>
      <c r="J35" s="34" t="s">
        <v>77</v>
      </c>
      <c r="K35" t="s">
        <v>357</v>
      </c>
    </row>
    <row r="36" spans="1:12">
      <c r="A36" s="31" t="s">
        <v>255</v>
      </c>
      <c r="B36" s="32">
        <v>42196.95</v>
      </c>
      <c r="C36" s="33" t="s">
        <v>223</v>
      </c>
      <c r="D36" s="33" t="s">
        <v>77</v>
      </c>
      <c r="E36" s="33" t="s">
        <v>77</v>
      </c>
      <c r="F36" s="33" t="s">
        <v>428</v>
      </c>
      <c r="G36" s="33" t="s">
        <v>464</v>
      </c>
      <c r="H36" s="33"/>
      <c r="I36" s="34" t="s">
        <v>77</v>
      </c>
      <c r="J36" s="34" t="s">
        <v>77</v>
      </c>
      <c r="K36" t="s">
        <v>358</v>
      </c>
    </row>
    <row r="37" spans="1:12">
      <c r="A37" s="31" t="s">
        <v>256</v>
      </c>
      <c r="B37" s="32">
        <v>42120.639999999999</v>
      </c>
      <c r="C37" s="33" t="s">
        <v>223</v>
      </c>
      <c r="D37" s="33" t="s">
        <v>77</v>
      </c>
      <c r="E37" s="33" t="s">
        <v>77</v>
      </c>
      <c r="F37" s="33" t="s">
        <v>428</v>
      </c>
      <c r="G37" s="33" t="s">
        <v>465</v>
      </c>
      <c r="H37" s="33"/>
      <c r="I37" s="34" t="s">
        <v>77</v>
      </c>
      <c r="J37" s="34" t="s">
        <v>77</v>
      </c>
      <c r="K37" t="s">
        <v>359</v>
      </c>
    </row>
    <row r="38" spans="1:12">
      <c r="A38" s="31" t="s">
        <v>257</v>
      </c>
      <c r="B38" s="32">
        <v>41994.49</v>
      </c>
      <c r="C38" s="33" t="s">
        <v>223</v>
      </c>
      <c r="D38" s="33" t="s">
        <v>77</v>
      </c>
      <c r="E38" s="33" t="s">
        <v>77</v>
      </c>
      <c r="F38" s="33" t="s">
        <v>428</v>
      </c>
      <c r="G38" s="33" t="s">
        <v>466</v>
      </c>
      <c r="H38" s="33"/>
      <c r="I38" s="34" t="s">
        <v>77</v>
      </c>
      <c r="J38" s="34" t="s">
        <v>77</v>
      </c>
      <c r="K38" t="s">
        <v>360</v>
      </c>
    </row>
    <row r="39" spans="1:12">
      <c r="A39" s="31" t="s">
        <v>258</v>
      </c>
      <c r="B39" s="32">
        <v>41623.64</v>
      </c>
      <c r="C39" s="33" t="s">
        <v>223</v>
      </c>
      <c r="D39" s="33" t="s">
        <v>77</v>
      </c>
      <c r="E39" s="33" t="s">
        <v>77</v>
      </c>
      <c r="F39" s="33" t="s">
        <v>428</v>
      </c>
      <c r="G39" s="33" t="s">
        <v>467</v>
      </c>
      <c r="H39" s="33"/>
      <c r="I39" s="34" t="s">
        <v>77</v>
      </c>
      <c r="J39" s="34" t="s">
        <v>77</v>
      </c>
      <c r="K39" t="s">
        <v>361</v>
      </c>
    </row>
    <row r="40" spans="1:12">
      <c r="A40" s="31" t="s">
        <v>259</v>
      </c>
      <c r="B40" s="32">
        <v>41369.040000000001</v>
      </c>
      <c r="C40" s="33" t="s">
        <v>223</v>
      </c>
      <c r="D40" s="33" t="s">
        <v>77</v>
      </c>
      <c r="E40" s="33" t="s">
        <v>77</v>
      </c>
      <c r="F40" s="33" t="s">
        <v>428</v>
      </c>
      <c r="G40" s="33" t="s">
        <v>468</v>
      </c>
      <c r="H40" s="33"/>
      <c r="I40" s="34" t="s">
        <v>77</v>
      </c>
      <c r="J40" s="34" t="s">
        <v>77</v>
      </c>
      <c r="K40" t="s">
        <v>362</v>
      </c>
    </row>
    <row r="41" spans="1:12">
      <c r="A41" s="31" t="s">
        <v>260</v>
      </c>
      <c r="B41" s="32">
        <v>40853.550000000003</v>
      </c>
      <c r="C41" s="33" t="s">
        <v>223</v>
      </c>
      <c r="D41" s="33" t="s">
        <v>77</v>
      </c>
      <c r="E41" s="33" t="s">
        <v>77</v>
      </c>
      <c r="F41" s="33" t="s">
        <v>428</v>
      </c>
      <c r="G41" s="33" t="s">
        <v>469</v>
      </c>
      <c r="H41" s="33"/>
      <c r="I41" s="34" t="s">
        <v>77</v>
      </c>
      <c r="J41" s="34" t="s">
        <v>77</v>
      </c>
      <c r="K41" t="s">
        <v>363</v>
      </c>
    </row>
    <row r="42" spans="1:12">
      <c r="A42" s="31" t="s">
        <v>261</v>
      </c>
      <c r="B42" s="32">
        <v>40465</v>
      </c>
      <c r="C42" s="33" t="s">
        <v>223</v>
      </c>
      <c r="D42" s="33" t="s">
        <v>77</v>
      </c>
      <c r="E42" s="33" t="s">
        <v>77</v>
      </c>
      <c r="F42" s="33" t="s">
        <v>428</v>
      </c>
      <c r="G42" s="33" t="s">
        <v>470</v>
      </c>
      <c r="H42" s="33"/>
      <c r="I42" s="34" t="s">
        <v>77</v>
      </c>
      <c r="J42" s="34" t="s">
        <v>77</v>
      </c>
      <c r="K42" t="s">
        <v>364</v>
      </c>
    </row>
    <row r="43" spans="1:12">
      <c r="A43" s="31" t="s">
        <v>262</v>
      </c>
      <c r="B43" s="32">
        <v>39994.86</v>
      </c>
      <c r="C43" s="33" t="s">
        <v>263</v>
      </c>
      <c r="D43" s="33" t="s">
        <v>77</v>
      </c>
      <c r="E43" s="33" t="s">
        <v>77</v>
      </c>
      <c r="F43" s="33" t="s">
        <v>428</v>
      </c>
      <c r="G43" s="33" t="s">
        <v>471</v>
      </c>
      <c r="H43" s="33"/>
      <c r="I43" s="34" t="s">
        <v>77</v>
      </c>
      <c r="J43" s="34" t="s">
        <v>77</v>
      </c>
      <c r="K43" t="s">
        <v>365</v>
      </c>
      <c r="L43" t="s">
        <v>425</v>
      </c>
    </row>
    <row r="44" spans="1:12">
      <c r="A44" s="31" t="s">
        <v>264</v>
      </c>
      <c r="B44" s="32">
        <v>39452.49</v>
      </c>
      <c r="C44" s="33" t="s">
        <v>263</v>
      </c>
      <c r="D44" s="33" t="s">
        <v>77</v>
      </c>
      <c r="E44" s="33" t="s">
        <v>77</v>
      </c>
      <c r="F44" s="33" t="s">
        <v>428</v>
      </c>
      <c r="G44" s="33" t="s">
        <v>472</v>
      </c>
      <c r="H44" s="33"/>
      <c r="I44" s="34" t="s">
        <v>77</v>
      </c>
      <c r="J44" s="34" t="s">
        <v>77</v>
      </c>
      <c r="K44" t="s">
        <v>366</v>
      </c>
    </row>
    <row r="45" spans="1:12">
      <c r="A45" s="31" t="s">
        <v>265</v>
      </c>
      <c r="B45" s="32">
        <v>39386.65</v>
      </c>
      <c r="C45" s="33" t="s">
        <v>263</v>
      </c>
      <c r="D45" s="33" t="s">
        <v>77</v>
      </c>
      <c r="E45" s="33" t="s">
        <v>77</v>
      </c>
      <c r="F45" s="33" t="s">
        <v>428</v>
      </c>
      <c r="G45" s="33" t="s">
        <v>473</v>
      </c>
      <c r="H45" s="33"/>
      <c r="I45" s="34" t="s">
        <v>77</v>
      </c>
      <c r="J45" s="34" t="s">
        <v>77</v>
      </c>
      <c r="K45" t="s">
        <v>367</v>
      </c>
    </row>
    <row r="46" spans="1:12">
      <c r="A46" s="31" t="s">
        <v>266</v>
      </c>
      <c r="B46" s="32">
        <v>39085.68</v>
      </c>
      <c r="C46" s="33" t="s">
        <v>263</v>
      </c>
      <c r="D46" s="33" t="s">
        <v>77</v>
      </c>
      <c r="E46" s="33" t="s">
        <v>77</v>
      </c>
      <c r="F46" s="33" t="s">
        <v>428</v>
      </c>
      <c r="G46" s="33" t="s">
        <v>474</v>
      </c>
      <c r="H46" s="33"/>
      <c r="I46" s="34" t="s">
        <v>77</v>
      </c>
      <c r="J46" s="34" t="s">
        <v>77</v>
      </c>
      <c r="K46" t="s">
        <v>368</v>
      </c>
    </row>
    <row r="47" spans="1:12">
      <c r="A47" s="31" t="s">
        <v>267</v>
      </c>
      <c r="B47" s="32">
        <v>36866.269999999997</v>
      </c>
      <c r="C47" s="33" t="s">
        <v>263</v>
      </c>
      <c r="D47" s="33" t="s">
        <v>77</v>
      </c>
      <c r="E47" s="33" t="s">
        <v>77</v>
      </c>
      <c r="F47" s="33" t="s">
        <v>428</v>
      </c>
      <c r="G47" s="33" t="s">
        <v>475</v>
      </c>
      <c r="H47" s="33"/>
      <c r="I47" s="34" t="s">
        <v>77</v>
      </c>
      <c r="J47" s="34" t="s">
        <v>77</v>
      </c>
      <c r="K47" t="s">
        <v>369</v>
      </c>
    </row>
    <row r="48" spans="1:12">
      <c r="A48" s="31" t="s">
        <v>268</v>
      </c>
      <c r="B48" s="32">
        <v>35827.56</v>
      </c>
      <c r="C48" s="33" t="s">
        <v>263</v>
      </c>
      <c r="D48" s="33" t="s">
        <v>77</v>
      </c>
      <c r="E48" s="33" t="s">
        <v>77</v>
      </c>
      <c r="F48" s="33" t="s">
        <v>428</v>
      </c>
      <c r="G48" s="33" t="s">
        <v>476</v>
      </c>
      <c r="H48" s="33"/>
      <c r="I48" s="34" t="s">
        <v>77</v>
      </c>
      <c r="J48" s="34" t="s">
        <v>77</v>
      </c>
      <c r="K48" t="s">
        <v>370</v>
      </c>
    </row>
    <row r="49" spans="1:12">
      <c r="A49" s="31" t="s">
        <v>269</v>
      </c>
      <c r="B49" s="32">
        <v>35030.25</v>
      </c>
      <c r="C49" s="33" t="s">
        <v>263</v>
      </c>
      <c r="D49" s="33" t="s">
        <v>77</v>
      </c>
      <c r="E49" s="33" t="s">
        <v>77</v>
      </c>
      <c r="F49" s="33" t="s">
        <v>428</v>
      </c>
      <c r="G49" s="33" t="s">
        <v>477</v>
      </c>
      <c r="H49" s="33"/>
      <c r="I49" s="34" t="s">
        <v>77</v>
      </c>
      <c r="J49" s="34" t="s">
        <v>77</v>
      </c>
      <c r="K49" t="s">
        <v>371</v>
      </c>
    </row>
    <row r="50" spans="1:12">
      <c r="A50" s="31" t="s">
        <v>270</v>
      </c>
      <c r="B50" s="32">
        <v>34800.910000000003</v>
      </c>
      <c r="C50" s="33" t="s">
        <v>263</v>
      </c>
      <c r="D50" s="33" t="s">
        <v>77</v>
      </c>
      <c r="E50" s="33" t="s">
        <v>77</v>
      </c>
      <c r="F50" s="33" t="s">
        <v>428</v>
      </c>
      <c r="G50" s="33" t="s">
        <v>478</v>
      </c>
      <c r="H50" s="33"/>
      <c r="I50" s="34" t="s">
        <v>77</v>
      </c>
      <c r="J50" s="34" t="s">
        <v>77</v>
      </c>
      <c r="K50" t="s">
        <v>372</v>
      </c>
    </row>
    <row r="51" spans="1:12">
      <c r="A51" s="31" t="s">
        <v>271</v>
      </c>
      <c r="B51" s="32">
        <v>33947.5</v>
      </c>
      <c r="C51" s="33" t="s">
        <v>263</v>
      </c>
      <c r="D51" s="33" t="s">
        <v>77</v>
      </c>
      <c r="E51" s="33" t="s">
        <v>77</v>
      </c>
      <c r="F51" s="33" t="s">
        <v>428</v>
      </c>
      <c r="G51" s="33" t="s">
        <v>479</v>
      </c>
      <c r="H51" s="33"/>
      <c r="I51" s="34" t="s">
        <v>77</v>
      </c>
      <c r="J51" s="34" t="s">
        <v>77</v>
      </c>
      <c r="K51" t="s">
        <v>373</v>
      </c>
    </row>
    <row r="52" spans="1:12">
      <c r="A52" s="31" t="s">
        <v>272</v>
      </c>
      <c r="B52" s="32">
        <v>33658.29</v>
      </c>
      <c r="C52" s="33" t="s">
        <v>263</v>
      </c>
      <c r="D52" s="33" t="s">
        <v>77</v>
      </c>
      <c r="E52" s="33" t="s">
        <v>77</v>
      </c>
      <c r="F52" s="33" t="s">
        <v>428</v>
      </c>
      <c r="G52" s="33" t="s">
        <v>480</v>
      </c>
      <c r="H52" s="33"/>
      <c r="I52" s="34" t="s">
        <v>77</v>
      </c>
      <c r="J52" s="34" t="s">
        <v>77</v>
      </c>
      <c r="K52" t="s">
        <v>374</v>
      </c>
    </row>
    <row r="53" spans="1:12">
      <c r="A53" s="31" t="s">
        <v>273</v>
      </c>
      <c r="B53" s="32">
        <v>33416.400000000001</v>
      </c>
      <c r="C53" s="33" t="s">
        <v>263</v>
      </c>
      <c r="D53" s="33" t="s">
        <v>77</v>
      </c>
      <c r="E53" s="33" t="s">
        <v>77</v>
      </c>
      <c r="F53" s="33" t="s">
        <v>428</v>
      </c>
      <c r="G53" s="33" t="s">
        <v>481</v>
      </c>
      <c r="H53" s="33"/>
      <c r="I53" s="34" t="s">
        <v>77</v>
      </c>
      <c r="J53" s="34" t="s">
        <v>77</v>
      </c>
      <c r="K53" t="s">
        <v>375</v>
      </c>
    </row>
    <row r="54" spans="1:12">
      <c r="A54" s="31" t="s">
        <v>274</v>
      </c>
      <c r="B54" s="32">
        <v>32410.13</v>
      </c>
      <c r="C54" s="33" t="s">
        <v>263</v>
      </c>
      <c r="D54" s="33" t="s">
        <v>77</v>
      </c>
      <c r="E54" s="33" t="s">
        <v>77</v>
      </c>
      <c r="F54" s="33" t="s">
        <v>428</v>
      </c>
      <c r="G54" s="33" t="s">
        <v>482</v>
      </c>
      <c r="H54" s="33"/>
      <c r="I54" s="34" t="s">
        <v>77</v>
      </c>
      <c r="J54" s="34" t="s">
        <v>77</v>
      </c>
      <c r="K54" t="s">
        <v>376</v>
      </c>
    </row>
    <row r="55" spans="1:12">
      <c r="A55" s="31" t="s">
        <v>275</v>
      </c>
      <c r="B55" s="32">
        <v>30464</v>
      </c>
      <c r="C55" s="33" t="s">
        <v>263</v>
      </c>
      <c r="D55" s="33" t="s">
        <v>77</v>
      </c>
      <c r="E55" s="33" t="s">
        <v>77</v>
      </c>
      <c r="F55" s="33" t="s">
        <v>428</v>
      </c>
      <c r="G55" s="33" t="s">
        <v>483</v>
      </c>
      <c r="H55" s="33"/>
      <c r="I55" s="34" t="s">
        <v>77</v>
      </c>
      <c r="J55" s="34" t="s">
        <v>77</v>
      </c>
      <c r="K55" t="s">
        <v>377</v>
      </c>
    </row>
    <row r="56" spans="1:12">
      <c r="A56" s="31" t="s">
        <v>276</v>
      </c>
      <c r="B56" s="32">
        <v>30296.93</v>
      </c>
      <c r="C56" s="33" t="s">
        <v>263</v>
      </c>
      <c r="D56" s="33" t="s">
        <v>77</v>
      </c>
      <c r="E56" s="33" t="s">
        <v>77</v>
      </c>
      <c r="F56" s="33" t="s">
        <v>428</v>
      </c>
      <c r="G56" s="33" t="s">
        <v>484</v>
      </c>
      <c r="H56" s="33"/>
      <c r="I56" s="34" t="s">
        <v>77</v>
      </c>
      <c r="J56" s="34" t="s">
        <v>77</v>
      </c>
      <c r="K56" t="s">
        <v>378</v>
      </c>
    </row>
    <row r="57" spans="1:12">
      <c r="A57" s="31" t="s">
        <v>277</v>
      </c>
      <c r="B57" s="32">
        <v>28696.13</v>
      </c>
      <c r="C57" s="33" t="s">
        <v>278</v>
      </c>
      <c r="D57" s="33" t="s">
        <v>77</v>
      </c>
      <c r="E57" s="33" t="s">
        <v>77</v>
      </c>
      <c r="F57" s="33" t="s">
        <v>428</v>
      </c>
      <c r="G57" s="33" t="s">
        <v>485</v>
      </c>
      <c r="H57" s="33"/>
      <c r="I57" s="34" t="s">
        <v>77</v>
      </c>
      <c r="J57" s="34" t="s">
        <v>77</v>
      </c>
      <c r="K57" t="s">
        <v>379</v>
      </c>
      <c r="L57" t="s">
        <v>426</v>
      </c>
    </row>
    <row r="58" spans="1:12">
      <c r="A58" s="31" t="s">
        <v>279</v>
      </c>
      <c r="B58" s="32">
        <v>25699.03</v>
      </c>
      <c r="C58" s="33" t="s">
        <v>278</v>
      </c>
      <c r="D58" s="33" t="s">
        <v>77</v>
      </c>
      <c r="E58" s="33" t="s">
        <v>77</v>
      </c>
      <c r="F58" s="33" t="s">
        <v>428</v>
      </c>
      <c r="G58" s="33" t="s">
        <v>486</v>
      </c>
      <c r="H58" s="33"/>
      <c r="I58" s="34" t="s">
        <v>77</v>
      </c>
      <c r="J58" s="34" t="s">
        <v>77</v>
      </c>
      <c r="K58" t="s">
        <v>380</v>
      </c>
    </row>
    <row r="59" spans="1:12">
      <c r="A59" s="31" t="s">
        <v>280</v>
      </c>
      <c r="B59" s="32">
        <v>25644.89</v>
      </c>
      <c r="C59" s="33" t="s">
        <v>278</v>
      </c>
      <c r="D59" s="33" t="s">
        <v>77</v>
      </c>
      <c r="E59" s="33" t="s">
        <v>77</v>
      </c>
      <c r="F59" s="33" t="s">
        <v>428</v>
      </c>
      <c r="G59" s="33" t="s">
        <v>487</v>
      </c>
      <c r="H59" s="33"/>
      <c r="I59" s="34" t="s">
        <v>77</v>
      </c>
      <c r="J59" s="34" t="s">
        <v>77</v>
      </c>
      <c r="K59" t="s">
        <v>381</v>
      </c>
    </row>
    <row r="60" spans="1:12">
      <c r="A60" s="31" t="s">
        <v>281</v>
      </c>
      <c r="B60" s="32">
        <v>25334.63</v>
      </c>
      <c r="C60" s="33" t="s">
        <v>278</v>
      </c>
      <c r="D60" s="33" t="s">
        <v>77</v>
      </c>
      <c r="E60" s="33" t="s">
        <v>77</v>
      </c>
      <c r="F60" s="33" t="s">
        <v>428</v>
      </c>
      <c r="G60" s="33" t="s">
        <v>488</v>
      </c>
      <c r="H60" s="33"/>
      <c r="I60" s="34" t="s">
        <v>77</v>
      </c>
      <c r="J60" s="34" t="s">
        <v>77</v>
      </c>
      <c r="K60" t="s">
        <v>382</v>
      </c>
    </row>
    <row r="61" spans="1:12">
      <c r="A61" s="31" t="s">
        <v>282</v>
      </c>
      <c r="B61" s="32">
        <v>24683.5</v>
      </c>
      <c r="C61" s="33" t="s">
        <v>278</v>
      </c>
      <c r="D61" s="33" t="s">
        <v>77</v>
      </c>
      <c r="E61" s="33" t="s">
        <v>77</v>
      </c>
      <c r="F61" s="33" t="s">
        <v>428</v>
      </c>
      <c r="G61" s="33" t="s">
        <v>489</v>
      </c>
      <c r="H61" s="33"/>
      <c r="I61" s="34" t="s">
        <v>77</v>
      </c>
      <c r="J61" s="34" t="s">
        <v>77</v>
      </c>
      <c r="K61" t="s">
        <v>383</v>
      </c>
    </row>
    <row r="62" spans="1:12">
      <c r="A62" s="31" t="s">
        <v>283</v>
      </c>
      <c r="B62" s="32">
        <v>24271.01</v>
      </c>
      <c r="C62" s="33" t="s">
        <v>278</v>
      </c>
      <c r="D62" s="33" t="s">
        <v>77</v>
      </c>
      <c r="E62" s="33" t="s">
        <v>77</v>
      </c>
      <c r="F62" s="33" t="s">
        <v>428</v>
      </c>
      <c r="G62" s="33" t="s">
        <v>490</v>
      </c>
      <c r="H62" s="33"/>
      <c r="I62" s="34" t="s">
        <v>77</v>
      </c>
      <c r="J62" s="34" t="s">
        <v>77</v>
      </c>
      <c r="K62" t="s">
        <v>384</v>
      </c>
    </row>
    <row r="63" spans="1:12">
      <c r="A63" s="31" t="s">
        <v>284</v>
      </c>
      <c r="B63" s="32">
        <v>24013.06</v>
      </c>
      <c r="C63" s="33" t="s">
        <v>278</v>
      </c>
      <c r="D63" s="33" t="s">
        <v>77</v>
      </c>
      <c r="E63" s="33" t="s">
        <v>77</v>
      </c>
      <c r="F63" s="33" t="s">
        <v>428</v>
      </c>
      <c r="G63" s="33" t="s">
        <v>491</v>
      </c>
      <c r="H63" s="33"/>
      <c r="I63" s="34" t="s">
        <v>77</v>
      </c>
      <c r="J63" s="34" t="s">
        <v>77</v>
      </c>
      <c r="K63" t="s">
        <v>385</v>
      </c>
    </row>
    <row r="64" spans="1:12">
      <c r="A64" s="31" t="s">
        <v>285</v>
      </c>
      <c r="B64" s="32">
        <v>23991.22</v>
      </c>
      <c r="C64" s="33" t="s">
        <v>278</v>
      </c>
      <c r="D64" s="33" t="s">
        <v>77</v>
      </c>
      <c r="E64" s="33" t="s">
        <v>77</v>
      </c>
      <c r="F64" s="33" t="s">
        <v>428</v>
      </c>
      <c r="G64" s="33" t="s">
        <v>492</v>
      </c>
      <c r="H64" s="33"/>
      <c r="I64" s="34" t="s">
        <v>77</v>
      </c>
      <c r="J64" s="34" t="s">
        <v>77</v>
      </c>
      <c r="K64" t="s">
        <v>386</v>
      </c>
    </row>
    <row r="65" spans="1:11">
      <c r="A65" s="31" t="s">
        <v>286</v>
      </c>
      <c r="B65" s="32">
        <v>23715.43</v>
      </c>
      <c r="C65" s="33" t="s">
        <v>278</v>
      </c>
      <c r="D65" s="33" t="s">
        <v>77</v>
      </c>
      <c r="E65" s="33" t="s">
        <v>77</v>
      </c>
      <c r="F65" s="33" t="s">
        <v>428</v>
      </c>
      <c r="G65" s="33" t="s">
        <v>493</v>
      </c>
      <c r="H65" s="33"/>
      <c r="I65" s="34" t="s">
        <v>77</v>
      </c>
      <c r="J65" s="34" t="s">
        <v>77</v>
      </c>
      <c r="K65" t="s">
        <v>387</v>
      </c>
    </row>
    <row r="66" spans="1:11">
      <c r="A66" s="31" t="s">
        <v>287</v>
      </c>
      <c r="B66" s="32">
        <v>23348.42</v>
      </c>
      <c r="C66" s="33" t="s">
        <v>278</v>
      </c>
      <c r="D66" s="33" t="s">
        <v>77</v>
      </c>
      <c r="E66" s="33" t="s">
        <v>77</v>
      </c>
      <c r="F66" s="33" t="s">
        <v>428</v>
      </c>
      <c r="G66" s="33" t="s">
        <v>494</v>
      </c>
      <c r="H66" s="33"/>
      <c r="I66" s="34" t="s">
        <v>77</v>
      </c>
      <c r="J66" s="34" t="s">
        <v>77</v>
      </c>
      <c r="K66" t="s">
        <v>388</v>
      </c>
    </row>
    <row r="67" spans="1:11">
      <c r="A67" s="31" t="s">
        <v>288</v>
      </c>
      <c r="B67" s="32">
        <v>23079.5</v>
      </c>
      <c r="C67" s="33" t="s">
        <v>278</v>
      </c>
      <c r="D67" s="33" t="s">
        <v>77</v>
      </c>
      <c r="E67" s="33" t="s">
        <v>77</v>
      </c>
      <c r="F67" s="33" t="s">
        <v>428</v>
      </c>
      <c r="G67" s="33" t="s">
        <v>495</v>
      </c>
      <c r="H67" s="33"/>
      <c r="I67" s="34" t="s">
        <v>77</v>
      </c>
      <c r="J67" s="34" t="s">
        <v>77</v>
      </c>
      <c r="K67" t="s">
        <v>389</v>
      </c>
    </row>
    <row r="68" spans="1:11">
      <c r="A68" s="31" t="s">
        <v>289</v>
      </c>
      <c r="B68" s="32">
        <v>22616.5</v>
      </c>
      <c r="C68" s="33" t="s">
        <v>278</v>
      </c>
      <c r="D68" s="33" t="s">
        <v>77</v>
      </c>
      <c r="E68" s="33" t="s">
        <v>77</v>
      </c>
      <c r="F68" s="33" t="s">
        <v>428</v>
      </c>
      <c r="G68" s="33" t="s">
        <v>496</v>
      </c>
      <c r="H68" s="33"/>
      <c r="I68" s="34" t="s">
        <v>77</v>
      </c>
      <c r="J68" s="34" t="s">
        <v>77</v>
      </c>
      <c r="K68" t="s">
        <v>390</v>
      </c>
    </row>
    <row r="69" spans="1:11">
      <c r="A69" s="31" t="s">
        <v>290</v>
      </c>
      <c r="B69" s="32">
        <v>22239</v>
      </c>
      <c r="C69" s="33" t="s">
        <v>278</v>
      </c>
      <c r="D69" s="33" t="s">
        <v>77</v>
      </c>
      <c r="E69" s="33" t="s">
        <v>77</v>
      </c>
      <c r="F69" s="33" t="s">
        <v>428</v>
      </c>
      <c r="G69" s="33" t="s">
        <v>497</v>
      </c>
      <c r="H69" s="33"/>
      <c r="I69" s="34" t="s">
        <v>77</v>
      </c>
      <c r="J69" s="34" t="s">
        <v>77</v>
      </c>
      <c r="K69" t="s">
        <v>391</v>
      </c>
    </row>
    <row r="70" spans="1:11">
      <c r="A70" s="31" t="s">
        <v>291</v>
      </c>
      <c r="B70" s="32">
        <v>21752.47</v>
      </c>
      <c r="C70" s="33" t="s">
        <v>278</v>
      </c>
      <c r="D70" s="33" t="s">
        <v>77</v>
      </c>
      <c r="E70" s="33" t="s">
        <v>77</v>
      </c>
      <c r="F70" s="33" t="s">
        <v>428</v>
      </c>
      <c r="G70" s="33" t="s">
        <v>498</v>
      </c>
      <c r="H70" s="33"/>
      <c r="I70" s="34" t="s">
        <v>77</v>
      </c>
      <c r="J70" s="34" t="s">
        <v>77</v>
      </c>
      <c r="K70" t="s">
        <v>392</v>
      </c>
    </row>
    <row r="71" spans="1:11">
      <c r="A71" s="31" t="s">
        <v>292</v>
      </c>
      <c r="B71" s="32">
        <v>21690.28</v>
      </c>
      <c r="C71" s="33" t="s">
        <v>278</v>
      </c>
      <c r="D71" s="33" t="s">
        <v>77</v>
      </c>
      <c r="E71" s="33" t="s">
        <v>77</v>
      </c>
      <c r="F71" s="33" t="s">
        <v>428</v>
      </c>
      <c r="G71" s="33" t="s">
        <v>499</v>
      </c>
      <c r="H71" s="33"/>
      <c r="I71" s="34" t="s">
        <v>77</v>
      </c>
      <c r="J71" s="34" t="s">
        <v>77</v>
      </c>
      <c r="K71" t="s">
        <v>393</v>
      </c>
    </row>
    <row r="72" spans="1:11">
      <c r="A72" s="31" t="s">
        <v>293</v>
      </c>
      <c r="B72" s="32">
        <v>20745</v>
      </c>
      <c r="C72" s="33" t="s">
        <v>278</v>
      </c>
      <c r="D72" s="33" t="s">
        <v>77</v>
      </c>
      <c r="E72" s="33" t="s">
        <v>77</v>
      </c>
      <c r="F72" s="33" t="s">
        <v>428</v>
      </c>
      <c r="G72" s="33" t="s">
        <v>500</v>
      </c>
      <c r="H72" s="33"/>
      <c r="I72" s="34" t="s">
        <v>77</v>
      </c>
      <c r="J72" s="34" t="s">
        <v>77</v>
      </c>
      <c r="K72" t="s">
        <v>394</v>
      </c>
    </row>
    <row r="73" spans="1:11">
      <c r="A73" s="31" t="s">
        <v>294</v>
      </c>
      <c r="B73" s="32">
        <v>20479.68</v>
      </c>
      <c r="C73" s="33" t="s">
        <v>278</v>
      </c>
      <c r="D73" s="33" t="s">
        <v>77</v>
      </c>
      <c r="E73" s="33" t="s">
        <v>77</v>
      </c>
      <c r="F73" s="33" t="s">
        <v>428</v>
      </c>
      <c r="G73" s="33" t="s">
        <v>501</v>
      </c>
      <c r="H73" s="33"/>
      <c r="I73" s="34" t="s">
        <v>77</v>
      </c>
      <c r="J73" s="34" t="s">
        <v>77</v>
      </c>
      <c r="K73" t="s">
        <v>395</v>
      </c>
    </row>
    <row r="74" spans="1:11">
      <c r="A74" s="31" t="s">
        <v>295</v>
      </c>
      <c r="B74" s="32">
        <v>20000</v>
      </c>
      <c r="C74" s="33" t="s">
        <v>278</v>
      </c>
      <c r="D74" s="33" t="s">
        <v>77</v>
      </c>
      <c r="E74" s="33" t="s">
        <v>77</v>
      </c>
      <c r="F74" s="33" t="s">
        <v>428</v>
      </c>
      <c r="G74" s="33" t="s">
        <v>502</v>
      </c>
      <c r="H74" s="33"/>
      <c r="I74" s="34" t="s">
        <v>77</v>
      </c>
      <c r="J74" s="34" t="s">
        <v>77</v>
      </c>
      <c r="K74" t="s">
        <v>396</v>
      </c>
    </row>
    <row r="75" spans="1:11">
      <c r="A75" s="31" t="s">
        <v>296</v>
      </c>
      <c r="B75" s="32">
        <v>19950</v>
      </c>
      <c r="C75" s="33" t="s">
        <v>278</v>
      </c>
      <c r="D75" s="33" t="s">
        <v>77</v>
      </c>
      <c r="E75" s="33" t="s">
        <v>77</v>
      </c>
      <c r="F75" s="33" t="s">
        <v>428</v>
      </c>
      <c r="G75" s="33" t="s">
        <v>503</v>
      </c>
      <c r="H75" s="33"/>
      <c r="I75" s="34" t="s">
        <v>77</v>
      </c>
      <c r="J75" s="34" t="s">
        <v>77</v>
      </c>
      <c r="K75" t="s">
        <v>397</v>
      </c>
    </row>
    <row r="76" spans="1:11">
      <c r="A76" s="31" t="s">
        <v>297</v>
      </c>
      <c r="B76" s="32">
        <v>19900</v>
      </c>
      <c r="C76" s="33" t="s">
        <v>278</v>
      </c>
      <c r="D76" s="33" t="s">
        <v>77</v>
      </c>
      <c r="E76" s="33" t="s">
        <v>77</v>
      </c>
      <c r="F76" s="33" t="s">
        <v>428</v>
      </c>
      <c r="G76" s="33" t="s">
        <v>504</v>
      </c>
      <c r="H76" s="33"/>
      <c r="I76" s="34" t="s">
        <v>77</v>
      </c>
      <c r="J76" s="34" t="s">
        <v>77</v>
      </c>
      <c r="K76" t="s">
        <v>398</v>
      </c>
    </row>
    <row r="77" spans="1:11">
      <c r="A77" s="31" t="s">
        <v>298</v>
      </c>
      <c r="B77" s="32">
        <v>19014.25</v>
      </c>
      <c r="C77" s="33" t="s">
        <v>278</v>
      </c>
      <c r="D77" s="33" t="s">
        <v>77</v>
      </c>
      <c r="E77" s="33" t="s">
        <v>77</v>
      </c>
      <c r="F77" s="33" t="s">
        <v>428</v>
      </c>
      <c r="G77" s="33" t="s">
        <v>505</v>
      </c>
      <c r="H77" s="33"/>
      <c r="I77" s="34" t="s">
        <v>77</v>
      </c>
      <c r="J77" s="34" t="s">
        <v>77</v>
      </c>
      <c r="K77" t="s">
        <v>399</v>
      </c>
    </row>
    <row r="78" spans="1:11">
      <c r="A78" s="31" t="s">
        <v>299</v>
      </c>
      <c r="B78" s="32">
        <v>18915.37</v>
      </c>
      <c r="C78" s="33" t="s">
        <v>278</v>
      </c>
      <c r="D78" s="33" t="s">
        <v>77</v>
      </c>
      <c r="E78" s="33" t="s">
        <v>77</v>
      </c>
      <c r="F78" s="33" t="s">
        <v>428</v>
      </c>
      <c r="G78" s="33" t="s">
        <v>506</v>
      </c>
      <c r="H78" s="33"/>
      <c r="I78" s="34" t="s">
        <v>77</v>
      </c>
      <c r="J78" s="34" t="s">
        <v>77</v>
      </c>
      <c r="K78" t="s">
        <v>400</v>
      </c>
    </row>
    <row r="79" spans="1:11">
      <c r="A79" s="31" t="s">
        <v>300</v>
      </c>
      <c r="B79" s="32">
        <v>18790.169999999998</v>
      </c>
      <c r="C79" s="33" t="s">
        <v>278</v>
      </c>
      <c r="D79" s="33" t="s">
        <v>77</v>
      </c>
      <c r="E79" s="33" t="s">
        <v>77</v>
      </c>
      <c r="F79" s="33" t="s">
        <v>428</v>
      </c>
      <c r="G79" s="33" t="s">
        <v>507</v>
      </c>
      <c r="H79" s="33"/>
      <c r="I79" s="34" t="s">
        <v>77</v>
      </c>
      <c r="J79" s="34" t="s">
        <v>77</v>
      </c>
      <c r="K79" t="s">
        <v>401</v>
      </c>
    </row>
    <row r="80" spans="1:11">
      <c r="A80" s="31" t="s">
        <v>301</v>
      </c>
      <c r="B80" s="32">
        <v>18581.669999999998</v>
      </c>
      <c r="C80" s="33" t="s">
        <v>278</v>
      </c>
      <c r="D80" s="33" t="s">
        <v>77</v>
      </c>
      <c r="E80" s="33" t="s">
        <v>77</v>
      </c>
      <c r="F80" s="33" t="s">
        <v>428</v>
      </c>
      <c r="G80" s="33" t="s">
        <v>508</v>
      </c>
      <c r="H80" s="33"/>
      <c r="I80" s="34" t="s">
        <v>77</v>
      </c>
      <c r="J80" s="34" t="s">
        <v>77</v>
      </c>
      <c r="K80" t="s">
        <v>402</v>
      </c>
    </row>
    <row r="81" spans="1:12">
      <c r="A81" s="31" t="s">
        <v>302</v>
      </c>
      <c r="B81" s="32">
        <v>16495</v>
      </c>
      <c r="C81" s="33" t="s">
        <v>278</v>
      </c>
      <c r="D81" s="33" t="s">
        <v>77</v>
      </c>
      <c r="E81" s="33" t="s">
        <v>77</v>
      </c>
      <c r="F81" s="33" t="s">
        <v>428</v>
      </c>
      <c r="G81" s="33" t="s">
        <v>509</v>
      </c>
      <c r="H81" s="33"/>
      <c r="I81" s="34" t="s">
        <v>77</v>
      </c>
      <c r="J81" s="34" t="s">
        <v>77</v>
      </c>
      <c r="K81" t="s">
        <v>403</v>
      </c>
    </row>
    <row r="82" spans="1:12">
      <c r="A82" s="31" t="s">
        <v>303</v>
      </c>
      <c r="B82" s="32">
        <v>16087.55</v>
      </c>
      <c r="C82" s="33" t="s">
        <v>278</v>
      </c>
      <c r="D82" s="33" t="s">
        <v>77</v>
      </c>
      <c r="E82" s="33" t="s">
        <v>77</v>
      </c>
      <c r="F82" s="33" t="s">
        <v>428</v>
      </c>
      <c r="G82" s="33" t="s">
        <v>510</v>
      </c>
      <c r="H82" s="33"/>
      <c r="I82" s="34" t="s">
        <v>77</v>
      </c>
      <c r="J82" s="34" t="s">
        <v>77</v>
      </c>
      <c r="K82" t="s">
        <v>404</v>
      </c>
    </row>
    <row r="83" spans="1:12">
      <c r="A83" s="31" t="s">
        <v>304</v>
      </c>
      <c r="B83" s="32">
        <v>14892.01</v>
      </c>
      <c r="C83" s="33" t="s">
        <v>278</v>
      </c>
      <c r="D83" s="33" t="s">
        <v>77</v>
      </c>
      <c r="E83" s="33" t="s">
        <v>77</v>
      </c>
      <c r="F83" s="33" t="s">
        <v>428</v>
      </c>
      <c r="G83" s="33" t="s">
        <v>511</v>
      </c>
      <c r="H83" s="33"/>
      <c r="I83" s="34" t="s">
        <v>77</v>
      </c>
      <c r="J83" s="34" t="s">
        <v>77</v>
      </c>
      <c r="K83" t="s">
        <v>405</v>
      </c>
    </row>
    <row r="84" spans="1:12">
      <c r="A84" s="31" t="s">
        <v>305</v>
      </c>
      <c r="B84" s="32">
        <v>14500</v>
      </c>
      <c r="C84" s="33" t="s">
        <v>278</v>
      </c>
      <c r="D84" s="33" t="s">
        <v>77</v>
      </c>
      <c r="E84" s="33" t="s">
        <v>77</v>
      </c>
      <c r="F84" s="33" t="s">
        <v>428</v>
      </c>
      <c r="G84" s="33" t="s">
        <v>512</v>
      </c>
      <c r="H84" s="33"/>
      <c r="I84" s="34" t="s">
        <v>77</v>
      </c>
      <c r="J84" s="34" t="s">
        <v>77</v>
      </c>
      <c r="K84" t="s">
        <v>406</v>
      </c>
    </row>
    <row r="85" spans="1:12">
      <c r="A85" s="31" t="s">
        <v>306</v>
      </c>
      <c r="B85" s="32">
        <v>13972.5</v>
      </c>
      <c r="C85" s="33" t="s">
        <v>278</v>
      </c>
      <c r="D85" s="33" t="s">
        <v>77</v>
      </c>
      <c r="E85" s="33" t="s">
        <v>77</v>
      </c>
      <c r="F85" s="33" t="s">
        <v>428</v>
      </c>
      <c r="G85" s="33" t="s">
        <v>513</v>
      </c>
      <c r="H85" s="33"/>
      <c r="I85" s="34" t="s">
        <v>77</v>
      </c>
      <c r="J85" s="34" t="s">
        <v>77</v>
      </c>
      <c r="K85" t="s">
        <v>407</v>
      </c>
    </row>
    <row r="86" spans="1:12">
      <c r="A86" s="31" t="s">
        <v>307</v>
      </c>
      <c r="B86" s="32">
        <v>13544.5</v>
      </c>
      <c r="C86" s="33" t="s">
        <v>278</v>
      </c>
      <c r="D86" s="33" t="s">
        <v>77</v>
      </c>
      <c r="E86" s="33" t="s">
        <v>77</v>
      </c>
      <c r="F86" s="33" t="s">
        <v>428</v>
      </c>
      <c r="G86" s="33" t="s">
        <v>514</v>
      </c>
      <c r="H86" s="33"/>
      <c r="I86" s="34" t="s">
        <v>77</v>
      </c>
      <c r="J86" s="34" t="s">
        <v>77</v>
      </c>
      <c r="K86" t="s">
        <v>408</v>
      </c>
    </row>
    <row r="87" spans="1:12">
      <c r="A87" s="31" t="s">
        <v>308</v>
      </c>
      <c r="B87" s="32">
        <v>12105.3</v>
      </c>
      <c r="C87" s="33" t="s">
        <v>278</v>
      </c>
      <c r="D87" s="33" t="s">
        <v>77</v>
      </c>
      <c r="E87" s="33" t="s">
        <v>77</v>
      </c>
      <c r="F87" s="33" t="s">
        <v>428</v>
      </c>
      <c r="G87" s="33" t="s">
        <v>515</v>
      </c>
      <c r="H87" s="33"/>
      <c r="I87" s="34" t="s">
        <v>77</v>
      </c>
      <c r="J87" s="34" t="s">
        <v>77</v>
      </c>
      <c r="K87" t="s">
        <v>409</v>
      </c>
    </row>
    <row r="88" spans="1:12">
      <c r="A88" s="31" t="s">
        <v>309</v>
      </c>
      <c r="B88" s="32">
        <v>9495</v>
      </c>
      <c r="C88" s="33" t="s">
        <v>310</v>
      </c>
      <c r="D88" s="33" t="s">
        <v>77</v>
      </c>
      <c r="E88" s="33" t="s">
        <v>77</v>
      </c>
      <c r="F88" s="33" t="s">
        <v>428</v>
      </c>
      <c r="G88" s="33" t="s">
        <v>516</v>
      </c>
      <c r="H88" s="33"/>
      <c r="I88" s="34" t="s">
        <v>77</v>
      </c>
      <c r="J88" s="34" t="s">
        <v>77</v>
      </c>
      <c r="K88" t="s">
        <v>410</v>
      </c>
      <c r="L88" t="s">
        <v>427</v>
      </c>
    </row>
    <row r="89" spans="1:12">
      <c r="A89" s="31" t="s">
        <v>311</v>
      </c>
      <c r="B89" s="32">
        <v>9156.2900000000009</v>
      </c>
      <c r="C89" s="33" t="s">
        <v>310</v>
      </c>
      <c r="D89" s="33" t="s">
        <v>77</v>
      </c>
      <c r="E89" s="33" t="s">
        <v>77</v>
      </c>
      <c r="F89" s="33" t="s">
        <v>428</v>
      </c>
      <c r="G89" s="33" t="s">
        <v>517</v>
      </c>
      <c r="H89" s="33"/>
      <c r="I89" s="34" t="s">
        <v>77</v>
      </c>
      <c r="J89" s="34" t="s">
        <v>77</v>
      </c>
      <c r="K89" t="s">
        <v>411</v>
      </c>
    </row>
    <row r="90" spans="1:12">
      <c r="A90" s="31" t="s">
        <v>312</v>
      </c>
      <c r="B90" s="32">
        <v>9039.48</v>
      </c>
      <c r="C90" s="33" t="s">
        <v>310</v>
      </c>
      <c r="D90" s="33" t="s">
        <v>77</v>
      </c>
      <c r="E90" s="33" t="s">
        <v>77</v>
      </c>
      <c r="F90" s="33" t="s">
        <v>428</v>
      </c>
      <c r="G90" s="33" t="s">
        <v>518</v>
      </c>
      <c r="H90" s="33"/>
      <c r="I90" s="34" t="s">
        <v>77</v>
      </c>
      <c r="J90" s="34" t="s">
        <v>77</v>
      </c>
      <c r="K90" t="s">
        <v>412</v>
      </c>
    </row>
    <row r="91" spans="1:12">
      <c r="A91" s="31" t="s">
        <v>313</v>
      </c>
      <c r="B91" s="32">
        <v>8680.56</v>
      </c>
      <c r="C91" s="33" t="s">
        <v>310</v>
      </c>
      <c r="D91" s="33" t="s">
        <v>77</v>
      </c>
      <c r="E91" s="33" t="s">
        <v>77</v>
      </c>
      <c r="F91" s="33" t="s">
        <v>428</v>
      </c>
      <c r="G91" s="33" t="s">
        <v>519</v>
      </c>
      <c r="H91" s="33"/>
      <c r="I91" s="34" t="s">
        <v>77</v>
      </c>
      <c r="J91" s="34" t="s">
        <v>77</v>
      </c>
      <c r="K91" t="s">
        <v>413</v>
      </c>
    </row>
    <row r="92" spans="1:12">
      <c r="A92" s="31" t="s">
        <v>314</v>
      </c>
      <c r="B92" s="32">
        <v>6579.82</v>
      </c>
      <c r="C92" s="33" t="s">
        <v>310</v>
      </c>
      <c r="D92" s="33" t="s">
        <v>77</v>
      </c>
      <c r="E92" s="33" t="s">
        <v>77</v>
      </c>
      <c r="F92" s="33" t="s">
        <v>428</v>
      </c>
      <c r="G92" s="33" t="s">
        <v>520</v>
      </c>
      <c r="H92" s="33"/>
      <c r="I92" s="34" t="s">
        <v>77</v>
      </c>
      <c r="J92" s="34" t="s">
        <v>77</v>
      </c>
      <c r="K92" t="s">
        <v>414</v>
      </c>
    </row>
    <row r="93" spans="1:12">
      <c r="A93" s="31" t="s">
        <v>315</v>
      </c>
      <c r="B93" s="32">
        <v>6364.8</v>
      </c>
      <c r="C93" s="33" t="s">
        <v>310</v>
      </c>
      <c r="D93" s="33" t="s">
        <v>77</v>
      </c>
      <c r="E93" s="33" t="s">
        <v>77</v>
      </c>
      <c r="F93" s="33" t="s">
        <v>428</v>
      </c>
      <c r="G93" s="33" t="s">
        <v>521</v>
      </c>
      <c r="H93" s="33"/>
      <c r="I93" s="34" t="s">
        <v>77</v>
      </c>
      <c r="J93" s="34" t="s">
        <v>77</v>
      </c>
      <c r="K93" t="s">
        <v>415</v>
      </c>
    </row>
    <row r="94" spans="1:12">
      <c r="A94" s="31" t="s">
        <v>316</v>
      </c>
      <c r="B94" s="32">
        <v>5997</v>
      </c>
      <c r="C94" s="33" t="s">
        <v>310</v>
      </c>
      <c r="D94" s="33" t="s">
        <v>77</v>
      </c>
      <c r="E94" s="33" t="s">
        <v>77</v>
      </c>
      <c r="F94" s="33" t="s">
        <v>428</v>
      </c>
      <c r="G94" s="33" t="s">
        <v>522</v>
      </c>
      <c r="H94" s="33"/>
      <c r="I94" s="34" t="s">
        <v>77</v>
      </c>
      <c r="J94" s="34" t="s">
        <v>77</v>
      </c>
      <c r="K94" t="s">
        <v>416</v>
      </c>
    </row>
    <row r="95" spans="1:12">
      <c r="A95" s="31" t="s">
        <v>317</v>
      </c>
      <c r="B95" s="32">
        <v>5900</v>
      </c>
      <c r="C95" s="33" t="s">
        <v>310</v>
      </c>
      <c r="D95" s="33" t="s">
        <v>77</v>
      </c>
      <c r="E95" s="33" t="s">
        <v>77</v>
      </c>
      <c r="F95" s="33" t="s">
        <v>428</v>
      </c>
      <c r="G95" s="33" t="s">
        <v>523</v>
      </c>
      <c r="H95" s="33"/>
      <c r="I95" s="34" t="s">
        <v>77</v>
      </c>
      <c r="J95" s="34" t="s">
        <v>77</v>
      </c>
      <c r="K95" t="s">
        <v>417</v>
      </c>
    </row>
    <row r="96" spans="1:12">
      <c r="A96" s="31" t="s">
        <v>318</v>
      </c>
      <c r="B96" s="32">
        <v>5748.53</v>
      </c>
      <c r="C96" s="33" t="s">
        <v>310</v>
      </c>
      <c r="D96" s="33" t="s">
        <v>77</v>
      </c>
      <c r="E96" s="33" t="s">
        <v>77</v>
      </c>
      <c r="F96" s="33" t="s">
        <v>428</v>
      </c>
      <c r="G96" s="33" t="s">
        <v>524</v>
      </c>
      <c r="H96" s="33"/>
      <c r="I96" s="34" t="s">
        <v>77</v>
      </c>
      <c r="J96" s="34" t="s">
        <v>77</v>
      </c>
      <c r="K96" t="s">
        <v>418</v>
      </c>
    </row>
    <row r="97" spans="1:11">
      <c r="A97" s="31" t="s">
        <v>319</v>
      </c>
      <c r="B97" s="32">
        <v>4905.7299999999996</v>
      </c>
      <c r="C97" s="33" t="s">
        <v>310</v>
      </c>
      <c r="D97" s="33" t="s">
        <v>77</v>
      </c>
      <c r="E97" s="33" t="s">
        <v>77</v>
      </c>
      <c r="F97" s="33" t="s">
        <v>428</v>
      </c>
      <c r="G97" s="33" t="s">
        <v>525</v>
      </c>
      <c r="H97" s="33"/>
      <c r="I97" s="34" t="s">
        <v>77</v>
      </c>
      <c r="J97" s="34" t="s">
        <v>77</v>
      </c>
      <c r="K97" t="s">
        <v>419</v>
      </c>
    </row>
    <row r="98" spans="1:11">
      <c r="A98" s="31" t="s">
        <v>320</v>
      </c>
      <c r="B98" s="32">
        <v>4388.33</v>
      </c>
      <c r="C98" s="33" t="s">
        <v>310</v>
      </c>
      <c r="D98" s="33" t="s">
        <v>77</v>
      </c>
      <c r="E98" s="33" t="s">
        <v>77</v>
      </c>
      <c r="F98" s="33" t="s">
        <v>428</v>
      </c>
      <c r="G98" s="33" t="s">
        <v>526</v>
      </c>
      <c r="H98" s="33"/>
      <c r="I98" s="34" t="s">
        <v>77</v>
      </c>
      <c r="J98" s="34" t="s">
        <v>77</v>
      </c>
      <c r="K98" t="s">
        <v>420</v>
      </c>
    </row>
    <row r="99" spans="1:11">
      <c r="A99" s="31" t="s">
        <v>321</v>
      </c>
      <c r="B99" s="32">
        <v>4321.7700000000004</v>
      </c>
      <c r="C99" s="33" t="s">
        <v>310</v>
      </c>
      <c r="D99" s="33" t="s">
        <v>77</v>
      </c>
      <c r="E99" s="33" t="s">
        <v>77</v>
      </c>
      <c r="F99" s="33" t="s">
        <v>428</v>
      </c>
      <c r="G99" s="33" t="s">
        <v>527</v>
      </c>
      <c r="H99" s="33"/>
      <c r="I99" s="34" t="s">
        <v>77</v>
      </c>
      <c r="J99" s="34" t="s">
        <v>77</v>
      </c>
      <c r="K99" t="s">
        <v>421</v>
      </c>
    </row>
    <row r="100" spans="1:11">
      <c r="A100" s="31" t="s">
        <v>322</v>
      </c>
      <c r="B100" s="32">
        <v>3123</v>
      </c>
      <c r="C100" s="33" t="s">
        <v>310</v>
      </c>
      <c r="D100" s="33" t="s">
        <v>77</v>
      </c>
      <c r="E100" s="33" t="s">
        <v>77</v>
      </c>
      <c r="F100" s="33" t="s">
        <v>428</v>
      </c>
      <c r="G100" s="33" t="s">
        <v>528</v>
      </c>
      <c r="H100" s="33"/>
      <c r="I100" s="34" t="s">
        <v>77</v>
      </c>
      <c r="J100" s="34" t="s">
        <v>77</v>
      </c>
      <c r="K100" t="s">
        <v>422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97A4AEDD85714CABEF9C933C15E3FA" ma:contentTypeVersion="8" ma:contentTypeDescription="Create a new document." ma:contentTypeScope="" ma:versionID="35886159db105bc4780e13e547c64cd9">
  <xsd:schema xmlns:xsd="http://www.w3.org/2001/XMLSchema" xmlns:xs="http://www.w3.org/2001/XMLSchema" xmlns:p="http://schemas.microsoft.com/office/2006/metadata/properties" xmlns:ns2="3efb9d60-8b8b-4818-8764-e546061e79bc" xmlns:ns3="b9223eb0-f682-46cd-9def-c03fc3259892" targetNamespace="http://schemas.microsoft.com/office/2006/metadata/properties" ma:root="true" ma:fieldsID="afcbe3b174b5f147c414a4940f9636a2" ns2:_="" ns3:_="">
    <xsd:import namespace="3efb9d60-8b8b-4818-8764-e546061e79bc"/>
    <xsd:import namespace="b9223eb0-f682-46cd-9def-c03fc3259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b9d60-8b8b-4818-8764-e546061e7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23eb0-f682-46cd-9def-c03fc325989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e3d857b-d380-45ec-bb16-0389bc475656}" ma:internalName="TaxCatchAll" ma:showField="CatchAllData" ma:web="b9223eb0-f682-46cd-9def-c03fc32598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fb9d60-8b8b-4818-8764-e546061e79bc">
      <Terms xmlns="http://schemas.microsoft.com/office/infopath/2007/PartnerControls"/>
    </lcf76f155ced4ddcb4097134ff3c332f>
    <TaxCatchAll xmlns="b9223eb0-f682-46cd-9def-c03fc3259892" xsi:nil="true"/>
  </documentManagement>
</p:properties>
</file>

<file path=customXml/itemProps1.xml><?xml version="1.0" encoding="utf-8"?>
<ds:datastoreItem xmlns:ds="http://schemas.openxmlformats.org/officeDocument/2006/customXml" ds:itemID="{66576179-6FF5-419E-BF00-CE6DAD607281}"/>
</file>

<file path=customXml/itemProps2.xml><?xml version="1.0" encoding="utf-8"?>
<ds:datastoreItem xmlns:ds="http://schemas.openxmlformats.org/officeDocument/2006/customXml" ds:itemID="{6F74A34D-61C0-4558-ACD5-FBF622DAF3C9}"/>
</file>

<file path=customXml/itemProps3.xml><?xml version="1.0" encoding="utf-8"?>
<ds:datastoreItem xmlns:ds="http://schemas.openxmlformats.org/officeDocument/2006/customXml" ds:itemID="{47BA9211-9425-4A3C-9B53-25FC59136D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Missing values</vt:lpstr>
      <vt:lpstr>Unique values</vt:lpstr>
      <vt:lpstr>VIF</vt:lpstr>
      <vt:lpstr>Sheet4</vt:lpstr>
      <vt:lpstr>Data Dictionary</vt:lpstr>
      <vt:lpstr>Unique values (2)</vt:lpstr>
      <vt:lpstr>Sheet2</vt:lpstr>
      <vt:lpstr>roughwork1</vt:lpstr>
      <vt:lpstr>roughwork2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Ashani</dc:creator>
  <cp:lastModifiedBy>Prachi Ashani</cp:lastModifiedBy>
  <dcterms:created xsi:type="dcterms:W3CDTF">2023-03-11T08:57:00Z</dcterms:created>
  <dcterms:modified xsi:type="dcterms:W3CDTF">2023-03-16T19:59:59Z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0x010100C997A4AEDD85714CABEF9C933C15E3FA</vt:lpwstr>
  </property>
</Properties>
</file>