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combinatoria" sheetId="1" r:id="rId1"/>
    <sheet name="Combinatoria nodos programas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S8" i="2" l="1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7" i="2"/>
  <c r="AF4" i="2"/>
  <c r="AF3" i="2"/>
  <c r="AF2" i="2"/>
  <c r="AF1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7" i="2"/>
  <c r="O8" i="2"/>
  <c r="Q8" i="2"/>
  <c r="U8" i="2"/>
  <c r="W8" i="2"/>
  <c r="Y8" i="2"/>
  <c r="AA8" i="2"/>
  <c r="AC8" i="2"/>
  <c r="O9" i="2"/>
  <c r="Q9" i="2"/>
  <c r="U9" i="2"/>
  <c r="W9" i="2"/>
  <c r="Y9" i="2"/>
  <c r="AA9" i="2"/>
  <c r="AC9" i="2"/>
  <c r="O10" i="2"/>
  <c r="Q10" i="2"/>
  <c r="U10" i="2"/>
  <c r="W10" i="2"/>
  <c r="Y10" i="2"/>
  <c r="AA10" i="2"/>
  <c r="AC10" i="2"/>
  <c r="O11" i="2"/>
  <c r="Q11" i="2"/>
  <c r="U11" i="2"/>
  <c r="W11" i="2"/>
  <c r="Y11" i="2"/>
  <c r="AA11" i="2"/>
  <c r="AC11" i="2"/>
  <c r="O12" i="2"/>
  <c r="Q12" i="2"/>
  <c r="U12" i="2"/>
  <c r="W12" i="2"/>
  <c r="Y12" i="2"/>
  <c r="AA12" i="2"/>
  <c r="AC12" i="2"/>
  <c r="O13" i="2"/>
  <c r="Q13" i="2"/>
  <c r="U13" i="2"/>
  <c r="W13" i="2"/>
  <c r="Y13" i="2"/>
  <c r="AA13" i="2"/>
  <c r="AC13" i="2"/>
  <c r="O14" i="2"/>
  <c r="Q14" i="2"/>
  <c r="U14" i="2"/>
  <c r="W14" i="2"/>
  <c r="Y14" i="2"/>
  <c r="AA14" i="2"/>
  <c r="AC14" i="2"/>
  <c r="O15" i="2"/>
  <c r="Q15" i="2"/>
  <c r="U15" i="2"/>
  <c r="W15" i="2"/>
  <c r="Y15" i="2"/>
  <c r="AA15" i="2"/>
  <c r="AC15" i="2"/>
  <c r="O16" i="2"/>
  <c r="Q16" i="2"/>
  <c r="U16" i="2"/>
  <c r="W16" i="2"/>
  <c r="Y16" i="2"/>
  <c r="AA16" i="2"/>
  <c r="AC16" i="2"/>
  <c r="O17" i="2"/>
  <c r="Q17" i="2"/>
  <c r="U17" i="2"/>
  <c r="W17" i="2"/>
  <c r="Y17" i="2"/>
  <c r="AA17" i="2"/>
  <c r="AC17" i="2"/>
  <c r="O18" i="2"/>
  <c r="Q18" i="2"/>
  <c r="U18" i="2"/>
  <c r="W18" i="2"/>
  <c r="Y18" i="2"/>
  <c r="AA18" i="2"/>
  <c r="AC18" i="2"/>
  <c r="O19" i="2"/>
  <c r="Q19" i="2"/>
  <c r="U19" i="2"/>
  <c r="W19" i="2"/>
  <c r="Y19" i="2"/>
  <c r="AA19" i="2"/>
  <c r="AC19" i="2"/>
  <c r="O20" i="2"/>
  <c r="Q20" i="2"/>
  <c r="U20" i="2"/>
  <c r="W20" i="2"/>
  <c r="Y20" i="2"/>
  <c r="AA20" i="2"/>
  <c r="AC20" i="2"/>
  <c r="O21" i="2"/>
  <c r="Q21" i="2"/>
  <c r="U21" i="2"/>
  <c r="W21" i="2"/>
  <c r="Y21" i="2"/>
  <c r="AA21" i="2"/>
  <c r="AC21" i="2"/>
  <c r="O22" i="2"/>
  <c r="Q22" i="2"/>
  <c r="U22" i="2"/>
  <c r="W22" i="2"/>
  <c r="Y22" i="2"/>
  <c r="AA22" i="2"/>
  <c r="AC22" i="2"/>
  <c r="O23" i="2"/>
  <c r="Q23" i="2"/>
  <c r="U23" i="2"/>
  <c r="W23" i="2"/>
  <c r="Y23" i="2"/>
  <c r="AA23" i="2"/>
  <c r="AC23" i="2"/>
  <c r="O24" i="2"/>
  <c r="Q24" i="2"/>
  <c r="U24" i="2"/>
  <c r="W24" i="2"/>
  <c r="Y24" i="2"/>
  <c r="AA24" i="2"/>
  <c r="AC24" i="2"/>
  <c r="O25" i="2"/>
  <c r="Q25" i="2"/>
  <c r="U25" i="2"/>
  <c r="W25" i="2"/>
  <c r="Y25" i="2"/>
  <c r="AA25" i="2"/>
  <c r="AC25" i="2"/>
  <c r="O26" i="2"/>
  <c r="Q26" i="2"/>
  <c r="U26" i="2"/>
  <c r="W26" i="2"/>
  <c r="Y26" i="2"/>
  <c r="AA26" i="2"/>
  <c r="AC26" i="2"/>
  <c r="O27" i="2"/>
  <c r="Q27" i="2"/>
  <c r="U27" i="2"/>
  <c r="W27" i="2"/>
  <c r="Y27" i="2"/>
  <c r="AA27" i="2"/>
  <c r="AC27" i="2"/>
  <c r="O28" i="2"/>
  <c r="Q28" i="2"/>
  <c r="U28" i="2"/>
  <c r="W28" i="2"/>
  <c r="Y28" i="2"/>
  <c r="AA28" i="2"/>
  <c r="AC28" i="2"/>
  <c r="O29" i="2"/>
  <c r="Q29" i="2"/>
  <c r="U29" i="2"/>
  <c r="W29" i="2"/>
  <c r="Y29" i="2"/>
  <c r="AA29" i="2"/>
  <c r="AC29" i="2"/>
  <c r="O30" i="2"/>
  <c r="Q30" i="2"/>
  <c r="U30" i="2"/>
  <c r="W30" i="2"/>
  <c r="Y30" i="2"/>
  <c r="AA30" i="2"/>
  <c r="AC30" i="2"/>
  <c r="O31" i="2"/>
  <c r="Q31" i="2"/>
  <c r="U31" i="2"/>
  <c r="W31" i="2"/>
  <c r="Y31" i="2"/>
  <c r="AA31" i="2"/>
  <c r="AC31" i="2"/>
  <c r="O32" i="2"/>
  <c r="Q32" i="2"/>
  <c r="U32" i="2"/>
  <c r="W32" i="2"/>
  <c r="Y32" i="2"/>
  <c r="AA32" i="2"/>
  <c r="AC32" i="2"/>
  <c r="O33" i="2"/>
  <c r="Q33" i="2"/>
  <c r="U33" i="2"/>
  <c r="W33" i="2"/>
  <c r="Y33" i="2"/>
  <c r="AA33" i="2"/>
  <c r="AC33" i="2"/>
  <c r="O34" i="2"/>
  <c r="Q34" i="2"/>
  <c r="U34" i="2"/>
  <c r="W34" i="2"/>
  <c r="Y34" i="2"/>
  <c r="AA34" i="2"/>
  <c r="AC34" i="2"/>
  <c r="O35" i="2"/>
  <c r="Q35" i="2"/>
  <c r="U35" i="2"/>
  <c r="W35" i="2"/>
  <c r="Y35" i="2"/>
  <c r="AA35" i="2"/>
  <c r="AC35" i="2"/>
  <c r="O36" i="2"/>
  <c r="Q36" i="2"/>
  <c r="U36" i="2"/>
  <c r="W36" i="2"/>
  <c r="Y36" i="2"/>
  <c r="AA36" i="2"/>
  <c r="AC36" i="2"/>
  <c r="O37" i="2"/>
  <c r="Q37" i="2"/>
  <c r="U37" i="2"/>
  <c r="W37" i="2"/>
  <c r="Y37" i="2"/>
  <c r="AA37" i="2"/>
  <c r="AC37" i="2"/>
  <c r="O38" i="2"/>
  <c r="Q38" i="2"/>
  <c r="U38" i="2"/>
  <c r="W38" i="2"/>
  <c r="Y38" i="2"/>
  <c r="AA38" i="2"/>
  <c r="AC38" i="2"/>
  <c r="O39" i="2"/>
  <c r="Q39" i="2"/>
  <c r="U39" i="2"/>
  <c r="W39" i="2"/>
  <c r="Y39" i="2"/>
  <c r="AA39" i="2"/>
  <c r="AC39" i="2"/>
  <c r="O40" i="2"/>
  <c r="Q40" i="2"/>
  <c r="U40" i="2"/>
  <c r="W40" i="2"/>
  <c r="Y40" i="2"/>
  <c r="AA40" i="2"/>
  <c r="AC40" i="2"/>
  <c r="O41" i="2"/>
  <c r="Q41" i="2"/>
  <c r="U41" i="2"/>
  <c r="W41" i="2"/>
  <c r="Y41" i="2"/>
  <c r="AA41" i="2"/>
  <c r="AC41" i="2"/>
  <c r="O42" i="2"/>
  <c r="Q42" i="2"/>
  <c r="U42" i="2"/>
  <c r="W42" i="2"/>
  <c r="Y42" i="2"/>
  <c r="AA42" i="2"/>
  <c r="AC42" i="2"/>
  <c r="AA7" i="2"/>
  <c r="W7" i="2"/>
  <c r="O7" i="2"/>
  <c r="N4" i="2"/>
  <c r="N3" i="2"/>
  <c r="N2" i="2"/>
  <c r="N1" i="2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7" i="1"/>
  <c r="Y7" i="2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7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7" i="2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7" i="2"/>
  <c r="I42" i="2"/>
  <c r="H42" i="2"/>
  <c r="K42" i="2" s="1"/>
  <c r="G42" i="2"/>
  <c r="K41" i="2"/>
  <c r="I41" i="2"/>
  <c r="H41" i="2"/>
  <c r="G41" i="2"/>
  <c r="I40" i="2"/>
  <c r="H40" i="2"/>
  <c r="K40" i="2" s="1"/>
  <c r="G40" i="2"/>
  <c r="K39" i="2"/>
  <c r="I39" i="2"/>
  <c r="H39" i="2"/>
  <c r="G39" i="2"/>
  <c r="I38" i="2"/>
  <c r="H38" i="2"/>
  <c r="K38" i="2" s="1"/>
  <c r="G38" i="2"/>
  <c r="K37" i="2"/>
  <c r="I37" i="2"/>
  <c r="H37" i="2"/>
  <c r="G37" i="2"/>
  <c r="I36" i="2"/>
  <c r="H36" i="2"/>
  <c r="K36" i="2" s="1"/>
  <c r="G36" i="2"/>
  <c r="K35" i="2"/>
  <c r="I35" i="2"/>
  <c r="H35" i="2"/>
  <c r="G35" i="2"/>
  <c r="I34" i="2"/>
  <c r="H34" i="2"/>
  <c r="K34" i="2" s="1"/>
  <c r="G34" i="2"/>
  <c r="K33" i="2"/>
  <c r="I33" i="2"/>
  <c r="H33" i="2"/>
  <c r="G33" i="2"/>
  <c r="I32" i="2"/>
  <c r="H32" i="2"/>
  <c r="K32" i="2" s="1"/>
  <c r="G32" i="2"/>
  <c r="K31" i="2"/>
  <c r="I31" i="2"/>
  <c r="H31" i="2"/>
  <c r="G31" i="2"/>
  <c r="I30" i="2"/>
  <c r="H30" i="2"/>
  <c r="K30" i="2" s="1"/>
  <c r="G30" i="2"/>
  <c r="K29" i="2"/>
  <c r="I29" i="2"/>
  <c r="H29" i="2"/>
  <c r="G29" i="2"/>
  <c r="I28" i="2"/>
  <c r="H28" i="2"/>
  <c r="K28" i="2" s="1"/>
  <c r="G28" i="2"/>
  <c r="K27" i="2"/>
  <c r="I27" i="2"/>
  <c r="H27" i="2"/>
  <c r="G27" i="2"/>
  <c r="I26" i="2"/>
  <c r="H26" i="2"/>
  <c r="K26" i="2" s="1"/>
  <c r="G26" i="2"/>
  <c r="K25" i="2"/>
  <c r="I25" i="2"/>
  <c r="H25" i="2"/>
  <c r="G25" i="2"/>
  <c r="I24" i="2"/>
  <c r="H24" i="2"/>
  <c r="K24" i="2" s="1"/>
  <c r="G24" i="2"/>
  <c r="K23" i="2"/>
  <c r="I23" i="2"/>
  <c r="H23" i="2"/>
  <c r="G23" i="2"/>
  <c r="I22" i="2"/>
  <c r="H22" i="2"/>
  <c r="K22" i="2" s="1"/>
  <c r="G22" i="2"/>
  <c r="K21" i="2"/>
  <c r="I21" i="2"/>
  <c r="H21" i="2"/>
  <c r="G21" i="2"/>
  <c r="I20" i="2"/>
  <c r="H20" i="2"/>
  <c r="K20" i="2" s="1"/>
  <c r="G20" i="2"/>
  <c r="K19" i="2"/>
  <c r="I19" i="2"/>
  <c r="H19" i="2"/>
  <c r="G19" i="2"/>
  <c r="I18" i="2"/>
  <c r="H18" i="2"/>
  <c r="K18" i="2" s="1"/>
  <c r="G18" i="2"/>
  <c r="K17" i="2"/>
  <c r="I17" i="2"/>
  <c r="H17" i="2"/>
  <c r="G17" i="2"/>
  <c r="I16" i="2"/>
  <c r="H16" i="2"/>
  <c r="K16" i="2" s="1"/>
  <c r="G16" i="2"/>
  <c r="K15" i="2"/>
  <c r="I15" i="2"/>
  <c r="H15" i="2"/>
  <c r="G15" i="2"/>
  <c r="I14" i="2"/>
  <c r="H14" i="2"/>
  <c r="K14" i="2" s="1"/>
  <c r="G14" i="2"/>
  <c r="K13" i="2"/>
  <c r="I13" i="2"/>
  <c r="H13" i="2"/>
  <c r="G13" i="2"/>
  <c r="I12" i="2"/>
  <c r="H12" i="2"/>
  <c r="K12" i="2" s="1"/>
  <c r="G12" i="2"/>
  <c r="K11" i="2"/>
  <c r="I11" i="2"/>
  <c r="H11" i="2"/>
  <c r="G11" i="2"/>
  <c r="I10" i="2"/>
  <c r="H10" i="2"/>
  <c r="K10" i="2" s="1"/>
  <c r="G10" i="2"/>
  <c r="K9" i="2"/>
  <c r="I9" i="2"/>
  <c r="H9" i="2"/>
  <c r="G9" i="2"/>
  <c r="I8" i="2"/>
  <c r="H8" i="2"/>
  <c r="K8" i="2" s="1"/>
  <c r="G8" i="2"/>
  <c r="K7" i="2"/>
  <c r="AC7" i="2" s="1"/>
  <c r="I7" i="2"/>
  <c r="H7" i="2"/>
  <c r="G7" i="2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7" i="1"/>
  <c r="O8" i="1"/>
  <c r="S8" i="1"/>
  <c r="W8" i="1"/>
  <c r="AA8" i="1"/>
  <c r="O9" i="1"/>
  <c r="S9" i="1"/>
  <c r="W9" i="1"/>
  <c r="AA9" i="1"/>
  <c r="AF9" i="1"/>
  <c r="O10" i="1"/>
  <c r="S10" i="1"/>
  <c r="W10" i="1"/>
  <c r="AA10" i="1"/>
  <c r="O11" i="1"/>
  <c r="S11" i="1"/>
  <c r="W11" i="1"/>
  <c r="AA11" i="1"/>
  <c r="O12" i="1"/>
  <c r="S12" i="1"/>
  <c r="W12" i="1"/>
  <c r="AA12" i="1"/>
  <c r="O13" i="1"/>
  <c r="S13" i="1"/>
  <c r="W13" i="1"/>
  <c r="AA13" i="1"/>
  <c r="AF13" i="1"/>
  <c r="O14" i="1"/>
  <c r="S14" i="1"/>
  <c r="W14" i="1"/>
  <c r="AA14" i="1"/>
  <c r="O15" i="1"/>
  <c r="S15" i="1"/>
  <c r="W15" i="1"/>
  <c r="AA15" i="1"/>
  <c r="AF15" i="1"/>
  <c r="O16" i="1"/>
  <c r="S16" i="1"/>
  <c r="W16" i="1"/>
  <c r="AA16" i="1"/>
  <c r="AF16" i="1"/>
  <c r="O17" i="1"/>
  <c r="S17" i="1"/>
  <c r="W17" i="1"/>
  <c r="AA17" i="1"/>
  <c r="AF17" i="1"/>
  <c r="O18" i="1"/>
  <c r="S18" i="1"/>
  <c r="W18" i="1"/>
  <c r="AA18" i="1"/>
  <c r="AF18" i="1"/>
  <c r="O19" i="1"/>
  <c r="S19" i="1"/>
  <c r="W19" i="1"/>
  <c r="AA19" i="1"/>
  <c r="AF19" i="1"/>
  <c r="O20" i="1"/>
  <c r="S20" i="1"/>
  <c r="W20" i="1"/>
  <c r="AA20" i="1"/>
  <c r="AF20" i="1"/>
  <c r="O21" i="1"/>
  <c r="S21" i="1"/>
  <c r="W21" i="1"/>
  <c r="AA21" i="1"/>
  <c r="AF21" i="1"/>
  <c r="O22" i="1"/>
  <c r="S22" i="1"/>
  <c r="W22" i="1"/>
  <c r="AA22" i="1"/>
  <c r="AF22" i="1"/>
  <c r="O23" i="1"/>
  <c r="S23" i="1"/>
  <c r="W23" i="1"/>
  <c r="AA23" i="1"/>
  <c r="AF23" i="1"/>
  <c r="O24" i="1"/>
  <c r="S24" i="1"/>
  <c r="W24" i="1"/>
  <c r="AA24" i="1"/>
  <c r="AF24" i="1"/>
  <c r="O25" i="1"/>
  <c r="S25" i="1"/>
  <c r="W25" i="1"/>
  <c r="AA25" i="1"/>
  <c r="AF25" i="1"/>
  <c r="O26" i="1"/>
  <c r="S26" i="1"/>
  <c r="W26" i="1"/>
  <c r="AA26" i="1"/>
  <c r="AF26" i="1"/>
  <c r="O27" i="1"/>
  <c r="S27" i="1"/>
  <c r="W27" i="1"/>
  <c r="AA27" i="1"/>
  <c r="AF27" i="1"/>
  <c r="O28" i="1"/>
  <c r="S28" i="1"/>
  <c r="W28" i="1"/>
  <c r="AA28" i="1"/>
  <c r="AF28" i="1"/>
  <c r="O29" i="1"/>
  <c r="S29" i="1"/>
  <c r="W29" i="1"/>
  <c r="AA29" i="1"/>
  <c r="AF29" i="1"/>
  <c r="O30" i="1"/>
  <c r="S30" i="1"/>
  <c r="W30" i="1"/>
  <c r="AA30" i="1"/>
  <c r="AF30" i="1"/>
  <c r="O31" i="1"/>
  <c r="S31" i="1"/>
  <c r="W31" i="1"/>
  <c r="AA31" i="1"/>
  <c r="AF31" i="1"/>
  <c r="O32" i="1"/>
  <c r="S32" i="1"/>
  <c r="W32" i="1"/>
  <c r="AA32" i="1"/>
  <c r="AF32" i="1"/>
  <c r="O33" i="1"/>
  <c r="S33" i="1"/>
  <c r="W33" i="1"/>
  <c r="AA33" i="1"/>
  <c r="AF33" i="1"/>
  <c r="O34" i="1"/>
  <c r="S34" i="1"/>
  <c r="W34" i="1"/>
  <c r="AA34" i="1"/>
  <c r="AF34" i="1"/>
  <c r="O35" i="1"/>
  <c r="S35" i="1"/>
  <c r="W35" i="1"/>
  <c r="AA35" i="1"/>
  <c r="AF35" i="1"/>
  <c r="O36" i="1"/>
  <c r="S36" i="1"/>
  <c r="W36" i="1"/>
  <c r="AA36" i="1"/>
  <c r="AF36" i="1"/>
  <c r="O37" i="1"/>
  <c r="S37" i="1"/>
  <c r="W37" i="1"/>
  <c r="AA37" i="1"/>
  <c r="AF37" i="1"/>
  <c r="O38" i="1"/>
  <c r="S38" i="1"/>
  <c r="W38" i="1"/>
  <c r="AA38" i="1"/>
  <c r="AF38" i="1"/>
  <c r="O39" i="1"/>
  <c r="S39" i="1"/>
  <c r="W39" i="1"/>
  <c r="AA39" i="1"/>
  <c r="AF39" i="1"/>
  <c r="O40" i="1"/>
  <c r="S40" i="1"/>
  <c r="W40" i="1"/>
  <c r="AA40" i="1"/>
  <c r="AF40" i="1"/>
  <c r="O41" i="1"/>
  <c r="S41" i="1"/>
  <c r="W41" i="1"/>
  <c r="AA41" i="1"/>
  <c r="AF41" i="1"/>
  <c r="O42" i="1"/>
  <c r="S42" i="1"/>
  <c r="W42" i="1"/>
  <c r="AA42" i="1"/>
  <c r="AF42" i="1"/>
  <c r="AA7" i="1"/>
  <c r="W7" i="1"/>
  <c r="S7" i="1"/>
  <c r="O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7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7" i="1"/>
  <c r="AF9" i="2" l="1"/>
  <c r="AF17" i="2"/>
  <c r="AF25" i="2"/>
  <c r="AF12" i="2"/>
  <c r="AF20" i="2"/>
  <c r="AF28" i="2"/>
  <c r="AF14" i="2"/>
  <c r="AF15" i="2"/>
  <c r="AF22" i="2"/>
  <c r="AF23" i="2"/>
  <c r="AF30" i="2"/>
  <c r="AF31" i="2"/>
  <c r="AF38" i="2"/>
  <c r="AF14" i="1"/>
  <c r="AF12" i="1"/>
  <c r="AF10" i="1"/>
  <c r="AF8" i="1"/>
  <c r="AF11" i="1"/>
  <c r="AF7" i="1"/>
  <c r="AF33" i="2"/>
  <c r="AF36" i="2"/>
  <c r="AF41" i="2"/>
  <c r="AF7" i="2"/>
  <c r="AF13" i="2"/>
  <c r="AF21" i="2"/>
  <c r="AF29" i="2"/>
  <c r="AF37" i="2"/>
  <c r="AF8" i="2"/>
  <c r="AF11" i="2"/>
  <c r="AF16" i="2"/>
  <c r="AF19" i="2"/>
  <c r="AF24" i="2"/>
  <c r="AF27" i="2"/>
  <c r="AF32" i="2"/>
  <c r="AF35" i="2"/>
  <c r="AF40" i="2"/>
  <c r="AF10" i="2"/>
  <c r="AF18" i="2"/>
  <c r="AF26" i="2"/>
  <c r="AF34" i="2"/>
  <c r="AF42" i="2"/>
  <c r="AF39" i="2"/>
</calcChain>
</file>

<file path=xl/sharedStrings.xml><?xml version="1.0" encoding="utf-8"?>
<sst xmlns="http://schemas.openxmlformats.org/spreadsheetml/2006/main" count="940" uniqueCount="59">
  <si>
    <t>A</t>
  </si>
  <si>
    <t>a</t>
  </si>
  <si>
    <t>a1</t>
  </si>
  <si>
    <t>a2</t>
  </si>
  <si>
    <t>a3</t>
  </si>
  <si>
    <t>b</t>
  </si>
  <si>
    <t>b1</t>
  </si>
  <si>
    <t>b2</t>
  </si>
  <si>
    <t>b3</t>
  </si>
  <si>
    <t>b4</t>
  </si>
  <si>
    <t>c</t>
  </si>
  <si>
    <t>c1</t>
  </si>
  <si>
    <t>c2</t>
  </si>
  <si>
    <t>c3</t>
  </si>
  <si>
    <t>B</t>
  </si>
  <si>
    <t>C</t>
  </si>
  <si>
    <t>Salida</t>
  </si>
  <si>
    <t>d</t>
  </si>
  <si>
    <t>d1</t>
  </si>
  <si>
    <t>d2</t>
  </si>
  <si>
    <t>d3</t>
  </si>
  <si>
    <t>d4</t>
  </si>
  <si>
    <t>d5</t>
  </si>
  <si>
    <t>");</t>
  </si>
  <si>
    <t>VariableDifusa a = fuzzy.Entradas["a"];</t>
  </si>
  <si>
    <t>.Es("</t>
  </si>
  <si>
    <t>fuzzy.Si(</t>
  </si>
  <si>
    <t xml:space="preserve">") &amp; </t>
  </si>
  <si>
    <t>VariableDifusa b = fuzzy.Entradas["b"];</t>
  </si>
  <si>
    <t>VariableDifusa c = fuzzy.Entradas["c"];</t>
  </si>
  <si>
    <t>VariableDifusa d = fuzzy.Salidas["d"];</t>
  </si>
  <si>
    <t>)).Entonces(</t>
  </si>
  <si>
    <t>, "</t>
  </si>
  <si>
    <t>estado</t>
  </si>
  <si>
    <t>matricula alumnos</t>
  </si>
  <si>
    <t>acreditacion</t>
  </si>
  <si>
    <t>nivel_academico</t>
  </si>
  <si>
    <t>poco</t>
  </si>
  <si>
    <t>optimo</t>
  </si>
  <si>
    <t>excedido</t>
  </si>
  <si>
    <t>sin_acreditacion</t>
  </si>
  <si>
    <t>periodo_corto</t>
  </si>
  <si>
    <t>periodo_medio</t>
  </si>
  <si>
    <t>periodo_prolongado</t>
  </si>
  <si>
    <t>normal</t>
  </si>
  <si>
    <t>alto</t>
  </si>
  <si>
    <t>muy_alto</t>
  </si>
  <si>
    <t>pesimo</t>
  </si>
  <si>
    <t>malo</t>
  </si>
  <si>
    <t>bueno</t>
  </si>
  <si>
    <t>excelente</t>
  </si>
  <si>
    <t>regular</t>
  </si>
  <si>
    <t>fuzzy.Entradas["</t>
  </si>
  <si>
    <t>fuzzy.Salidas["</t>
  </si>
  <si>
    <t>"];</t>
  </si>
  <si>
    <t>m_alumnos</t>
  </si>
  <si>
    <t xml:space="preserve">VariableDifusa </t>
  </si>
  <si>
    <t xml:space="preserve"> = </t>
  </si>
  <si>
    <t>")).Entonces(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</si>
</sst>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opLeftCell="A19" workbookViewId="0">
      <selection activeCell="AC7" sqref="AC7:AC42"/>
    </sheetView>
  </sheetViews>
  <sheetFormatPr baseColWidth="10" defaultColWidth="9.140625" defaultRowHeight="15" x14ac:dyDescent="0.25"/>
  <cols>
    <col min="14" max="14" width="8.42578125" bestFit="1" customWidth="1"/>
    <col min="15" max="15" width="2" bestFit="1" customWidth="1"/>
    <col min="16" max="16" width="5" bestFit="1" customWidth="1"/>
    <col min="17" max="17" width="3" bestFit="1" customWidth="1"/>
    <col min="18" max="18" width="4.85546875" bestFit="1" customWidth="1"/>
    <col min="19" max="19" width="2.140625" bestFit="1" customWidth="1"/>
    <col min="20" max="20" width="5" bestFit="1" customWidth="1"/>
    <col min="21" max="21" width="3.140625" bestFit="1" customWidth="1"/>
    <col min="22" max="22" width="4.85546875" bestFit="1" customWidth="1"/>
    <col min="23" max="23" width="1.85546875" bestFit="1" customWidth="1"/>
    <col min="24" max="24" width="5" bestFit="1" customWidth="1"/>
    <col min="25" max="25" width="2.85546875" bestFit="1" customWidth="1"/>
    <col min="26" max="26" width="11.7109375" bestFit="1" customWidth="1"/>
    <col min="27" max="27" width="2.140625" bestFit="1" customWidth="1"/>
    <col min="28" max="28" width="2.85546875" bestFit="1" customWidth="1"/>
    <col min="29" max="30" width="3.140625" bestFit="1" customWidth="1"/>
    <col min="32" max="32" width="56.28515625" bestFit="1" customWidth="1"/>
  </cols>
  <sheetData>
    <row r="1" spans="1:32" x14ac:dyDescent="0.25">
      <c r="A1" t="s">
        <v>1</v>
      </c>
      <c r="B1" t="s">
        <v>2</v>
      </c>
      <c r="C1" t="s">
        <v>3</v>
      </c>
      <c r="D1" t="s">
        <v>4</v>
      </c>
      <c r="N1" s="3" t="s">
        <v>24</v>
      </c>
      <c r="O1" s="3"/>
      <c r="P1" s="3"/>
      <c r="Q1" s="3"/>
      <c r="R1" s="3"/>
      <c r="S1" s="3"/>
      <c r="T1" s="3"/>
      <c r="U1" s="3"/>
      <c r="V1" s="3"/>
    </row>
    <row r="2" spans="1:32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N2" s="3" t="s">
        <v>28</v>
      </c>
      <c r="O2" s="3"/>
      <c r="P2" s="3"/>
      <c r="Q2" s="3"/>
      <c r="R2" s="3"/>
      <c r="S2" s="3"/>
      <c r="T2" s="3"/>
      <c r="U2" s="3"/>
      <c r="V2" s="3"/>
    </row>
    <row r="3" spans="1:32" x14ac:dyDescent="0.25">
      <c r="A3" t="s">
        <v>10</v>
      </c>
      <c r="B3" t="s">
        <v>11</v>
      </c>
      <c r="C3" t="s">
        <v>12</v>
      </c>
      <c r="D3" t="s">
        <v>13</v>
      </c>
      <c r="N3" s="3" t="s">
        <v>29</v>
      </c>
      <c r="O3" s="3"/>
      <c r="P3" s="3"/>
      <c r="Q3" s="3"/>
      <c r="R3" s="3"/>
      <c r="S3" s="3"/>
      <c r="T3" s="3"/>
      <c r="U3" s="3"/>
      <c r="V3" s="3"/>
    </row>
    <row r="4" spans="1:32" x14ac:dyDescent="0.2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N4" s="3" t="s">
        <v>30</v>
      </c>
      <c r="O4" s="3"/>
      <c r="P4" s="3"/>
      <c r="Q4" s="3"/>
      <c r="R4" s="3"/>
      <c r="S4" s="3"/>
      <c r="T4" s="3"/>
      <c r="U4" s="3"/>
      <c r="V4" s="3"/>
    </row>
    <row r="6" spans="1:32" x14ac:dyDescent="0.25">
      <c r="A6" s="1"/>
      <c r="B6" s="1"/>
      <c r="C6" s="1" t="s">
        <v>0</v>
      </c>
      <c r="D6" s="1" t="s">
        <v>14</v>
      </c>
      <c r="E6" s="1" t="s">
        <v>15</v>
      </c>
      <c r="F6" s="1"/>
      <c r="G6" s="1" t="s">
        <v>0</v>
      </c>
      <c r="H6" s="1" t="s">
        <v>14</v>
      </c>
      <c r="I6" s="1" t="s">
        <v>15</v>
      </c>
      <c r="J6" s="1"/>
      <c r="K6" s="1" t="s">
        <v>16</v>
      </c>
      <c r="L6" s="2"/>
    </row>
    <row r="7" spans="1:32" x14ac:dyDescent="0.25">
      <c r="A7" s="1"/>
      <c r="B7" s="1"/>
      <c r="C7" s="1" t="s">
        <v>2</v>
      </c>
      <c r="D7" s="1" t="s">
        <v>6</v>
      </c>
      <c r="E7" s="1" t="s">
        <v>11</v>
      </c>
      <c r="F7" s="1"/>
      <c r="G7" s="1">
        <f>IF(C7="a1",1,IF(C7="a2",2,3))</f>
        <v>1</v>
      </c>
      <c r="H7" s="1">
        <f>IF(D7="b1",1,IF(D7="b2",2,IF(D7="b3",3,4)))</f>
        <v>1</v>
      </c>
      <c r="I7" s="1">
        <f>IF(E7="c1",1,IF(E7="c2",2,3))</f>
        <v>1</v>
      </c>
      <c r="J7" s="1"/>
      <c r="K7" s="1">
        <f>SUM(G7:I7)</f>
        <v>3</v>
      </c>
      <c r="L7" s="2" t="str">
        <f>IF(OR(K7=3,K7=4),$B$4,IF(OR(K7=5),$C$4,IF(OR(K7=6,K7=7),$D$4,IF(OR(K7=8),$E$4,$F$4))))</f>
        <v>d1</v>
      </c>
      <c r="N7" t="s">
        <v>26</v>
      </c>
      <c r="O7" t="str">
        <f>$A$1</f>
        <v>a</v>
      </c>
      <c r="P7" t="s">
        <v>25</v>
      </c>
      <c r="Q7" t="str">
        <f>IF(C7="a1",$B$1,IF(C7="a2",$C$1,IF(C7="a3",$D$1,)))</f>
        <v>a1</v>
      </c>
      <c r="R7" t="s">
        <v>27</v>
      </c>
      <c r="S7" t="str">
        <f>$A$2</f>
        <v>b</v>
      </c>
      <c r="T7" t="s">
        <v>25</v>
      </c>
      <c r="U7" t="str">
        <f>IF(D7="b1",$B$2,IF(D7="b2",$C$2,IF(D7="b3",$D$2,IF(D7="b4",$E$2,))))</f>
        <v>b1</v>
      </c>
      <c r="V7" t="s">
        <v>27</v>
      </c>
      <c r="W7" t="str">
        <f>$A$3</f>
        <v>c</v>
      </c>
      <c r="X7" t="s">
        <v>25</v>
      </c>
      <c r="Y7" t="str">
        <f>IF(E7="c1",$B$3,IF(E7="c2",$C$3,IF(E7="c3",$D$3,)))</f>
        <v>c1</v>
      </c>
      <c r="Z7" t="s">
        <v>31</v>
      </c>
      <c r="AA7" t="str">
        <f>$A$4</f>
        <v>d</v>
      </c>
      <c r="AB7" t="s">
        <v>32</v>
      </c>
      <c r="AC7" s="2" t="str">
        <f>IF(L7="d1",$B$4,IF(L7="d2",$C$4,IF(L7="d3",$D$4,IF(L7="d4",$E$4,IF(L7="d5",$F$4,)))))</f>
        <v>d1</v>
      </c>
      <c r="AD7" t="s">
        <v>23</v>
      </c>
      <c r="AF7" t="str">
        <f>CONCATENATE(N7,O7,P7,Q7,R7,S7,T7,U7,V7,W7,X7,Y7,Z7,AA7,AB7,AC7,AD7)</f>
        <v>fuzzy.Si(a.Es("a1") &amp; b.Es("b1") &amp; c.Es("c1)).Entonces(d, "d1");</v>
      </c>
    </row>
    <row r="8" spans="1:32" x14ac:dyDescent="0.25">
      <c r="A8" s="1"/>
      <c r="B8" s="1"/>
      <c r="C8" s="1" t="s">
        <v>2</v>
      </c>
      <c r="D8" s="1" t="s">
        <v>6</v>
      </c>
      <c r="E8" s="1" t="s">
        <v>12</v>
      </c>
      <c r="F8" s="1"/>
      <c r="G8" s="1">
        <f t="shared" ref="G8:G42" si="0">IF(C8="a1",1,IF(C8="a2",2,3))</f>
        <v>1</v>
      </c>
      <c r="H8" s="1">
        <f t="shared" ref="H8:H42" si="1">IF(D8="b1",1,IF(D8="b2",2,IF(D8="b3",3,4)))</f>
        <v>1</v>
      </c>
      <c r="I8" s="1">
        <f t="shared" ref="I8:I42" si="2">IF(E8="c1",1,IF(E8="c2",2,3))</f>
        <v>2</v>
      </c>
      <c r="J8" s="1"/>
      <c r="K8" s="1">
        <f t="shared" ref="K8:K42" si="3">SUM(G8:I8)</f>
        <v>4</v>
      </c>
      <c r="L8" s="2" t="str">
        <f t="shared" ref="L8:L42" si="4">IF(OR(K8=3,K8=4),$B$4,IF(OR(K8=5),$C$4,IF(OR(K8=6,K8=7),$D$4,IF(OR(K8=8),$E$4,$F$4))))</f>
        <v>d1</v>
      </c>
      <c r="N8" t="s">
        <v>26</v>
      </c>
      <c r="O8" t="str">
        <f t="shared" ref="O8:O42" si="5">$A$1</f>
        <v>a</v>
      </c>
      <c r="P8" t="s">
        <v>25</v>
      </c>
      <c r="Q8" t="str">
        <f t="shared" ref="Q8:Q42" si="6">IF(C8="a1",$B$1,IF(C8="a2",$C$1,IF(C8="a3",$D$1,)))</f>
        <v>a1</v>
      </c>
      <c r="R8" t="s">
        <v>27</v>
      </c>
      <c r="S8" t="str">
        <f t="shared" ref="S8:S42" si="7">$A$2</f>
        <v>b</v>
      </c>
      <c r="T8" t="s">
        <v>25</v>
      </c>
      <c r="U8" t="str">
        <f t="shared" ref="U8:U42" si="8">IF(D8="b1",$B$2,IF(D8="b2",$C$2,IF(D8="b3",$D$2,IF(D8="b4",$E$2,))))</f>
        <v>b1</v>
      </c>
      <c r="V8" t="s">
        <v>27</v>
      </c>
      <c r="W8" t="str">
        <f t="shared" ref="W8:W42" si="9">$A$3</f>
        <v>c</v>
      </c>
      <c r="X8" t="s">
        <v>25</v>
      </c>
      <c r="Y8" t="str">
        <f t="shared" ref="Y8:Y42" si="10">IF(E8="c1",$B$3,IF(E8="c2",$C$3,IF(E8="c3",$D$3,)))</f>
        <v>c2</v>
      </c>
      <c r="Z8" t="s">
        <v>31</v>
      </c>
      <c r="AA8" t="str">
        <f t="shared" ref="AA8:AA42" si="11">$A$4</f>
        <v>d</v>
      </c>
      <c r="AB8" t="s">
        <v>32</v>
      </c>
      <c r="AC8" s="2" t="str">
        <f t="shared" ref="AC8:AC42" si="12">IF(L8="d1",$B$4,IF(L8="d2",$C$4,IF(L8="d3",$D$4,IF(L8="d4",$E$4,IF(L8="d5",$F$4,)))))</f>
        <v>d1</v>
      </c>
      <c r="AD8" t="s">
        <v>23</v>
      </c>
      <c r="AF8" t="str">
        <f t="shared" ref="AF8:AF42" si="13">CONCATENATE(N8,O8,P8,Q8,R8,S8,T8,U8,V8,W8,X8,Y8,Z8,AA8,AB8,AC8,AD8)</f>
        <v>fuzzy.Si(a.Es("a1") &amp; b.Es("b1") &amp; c.Es("c2)).Entonces(d, "d1");</v>
      </c>
    </row>
    <row r="9" spans="1:32" x14ac:dyDescent="0.25">
      <c r="A9" s="1"/>
      <c r="B9" s="1"/>
      <c r="C9" s="1" t="s">
        <v>2</v>
      </c>
      <c r="D9" s="1" t="s">
        <v>6</v>
      </c>
      <c r="E9" s="1" t="s">
        <v>13</v>
      </c>
      <c r="F9" s="1"/>
      <c r="G9" s="1">
        <f t="shared" si="0"/>
        <v>1</v>
      </c>
      <c r="H9" s="1">
        <f t="shared" si="1"/>
        <v>1</v>
      </c>
      <c r="I9" s="1">
        <f t="shared" si="2"/>
        <v>3</v>
      </c>
      <c r="J9" s="1"/>
      <c r="K9" s="1">
        <f t="shared" si="3"/>
        <v>5</v>
      </c>
      <c r="L9" s="2" t="str">
        <f t="shared" si="4"/>
        <v>d2</v>
      </c>
      <c r="N9" t="s">
        <v>26</v>
      </c>
      <c r="O9" t="str">
        <f t="shared" si="5"/>
        <v>a</v>
      </c>
      <c r="P9" t="s">
        <v>25</v>
      </c>
      <c r="Q9" t="str">
        <f t="shared" si="6"/>
        <v>a1</v>
      </c>
      <c r="R9" t="s">
        <v>27</v>
      </c>
      <c r="S9" t="str">
        <f t="shared" si="7"/>
        <v>b</v>
      </c>
      <c r="T9" t="s">
        <v>25</v>
      </c>
      <c r="U9" t="str">
        <f t="shared" si="8"/>
        <v>b1</v>
      </c>
      <c r="V9" t="s">
        <v>27</v>
      </c>
      <c r="W9" t="str">
        <f t="shared" si="9"/>
        <v>c</v>
      </c>
      <c r="X9" t="s">
        <v>25</v>
      </c>
      <c r="Y9" t="str">
        <f t="shared" si="10"/>
        <v>c3</v>
      </c>
      <c r="Z9" t="s">
        <v>31</v>
      </c>
      <c r="AA9" t="str">
        <f t="shared" si="11"/>
        <v>d</v>
      </c>
      <c r="AB9" t="s">
        <v>32</v>
      </c>
      <c r="AC9" s="2" t="str">
        <f t="shared" si="12"/>
        <v>d2</v>
      </c>
      <c r="AD9" t="s">
        <v>23</v>
      </c>
      <c r="AF9" t="str">
        <f t="shared" si="13"/>
        <v>fuzzy.Si(a.Es("a1") &amp; b.Es("b1") &amp; c.Es("c3)).Entonces(d, "d2");</v>
      </c>
    </row>
    <row r="10" spans="1:32" x14ac:dyDescent="0.25">
      <c r="A10" s="1"/>
      <c r="B10" s="1"/>
      <c r="C10" s="1" t="s">
        <v>2</v>
      </c>
      <c r="D10" s="1" t="s">
        <v>7</v>
      </c>
      <c r="E10" s="1" t="s">
        <v>11</v>
      </c>
      <c r="F10" s="1"/>
      <c r="G10" s="1">
        <f t="shared" si="0"/>
        <v>1</v>
      </c>
      <c r="H10" s="1">
        <f t="shared" si="1"/>
        <v>2</v>
      </c>
      <c r="I10" s="1">
        <f t="shared" si="2"/>
        <v>1</v>
      </c>
      <c r="J10" s="1"/>
      <c r="K10" s="1">
        <f t="shared" si="3"/>
        <v>4</v>
      </c>
      <c r="L10" s="2" t="str">
        <f t="shared" si="4"/>
        <v>d1</v>
      </c>
      <c r="N10" t="s">
        <v>26</v>
      </c>
      <c r="O10" t="str">
        <f t="shared" si="5"/>
        <v>a</v>
      </c>
      <c r="P10" t="s">
        <v>25</v>
      </c>
      <c r="Q10" t="str">
        <f t="shared" si="6"/>
        <v>a1</v>
      </c>
      <c r="R10" t="s">
        <v>27</v>
      </c>
      <c r="S10" t="str">
        <f t="shared" si="7"/>
        <v>b</v>
      </c>
      <c r="T10" t="s">
        <v>25</v>
      </c>
      <c r="U10" t="str">
        <f t="shared" si="8"/>
        <v>b2</v>
      </c>
      <c r="V10" t="s">
        <v>27</v>
      </c>
      <c r="W10" t="str">
        <f t="shared" si="9"/>
        <v>c</v>
      </c>
      <c r="X10" t="s">
        <v>25</v>
      </c>
      <c r="Y10" t="str">
        <f t="shared" si="10"/>
        <v>c1</v>
      </c>
      <c r="Z10" t="s">
        <v>31</v>
      </c>
      <c r="AA10" t="str">
        <f t="shared" si="11"/>
        <v>d</v>
      </c>
      <c r="AB10" t="s">
        <v>32</v>
      </c>
      <c r="AC10" s="2" t="str">
        <f t="shared" si="12"/>
        <v>d1</v>
      </c>
      <c r="AD10" t="s">
        <v>23</v>
      </c>
      <c r="AF10" t="str">
        <f t="shared" si="13"/>
        <v>fuzzy.Si(a.Es("a1") &amp; b.Es("b2") &amp; c.Es("c1)).Entonces(d, "d1");</v>
      </c>
    </row>
    <row r="11" spans="1:32" x14ac:dyDescent="0.25">
      <c r="A11" s="1"/>
      <c r="B11" s="1"/>
      <c r="C11" s="1" t="s">
        <v>2</v>
      </c>
      <c r="D11" s="1" t="s">
        <v>7</v>
      </c>
      <c r="E11" s="1" t="s">
        <v>12</v>
      </c>
      <c r="F11" s="1"/>
      <c r="G11" s="1">
        <f t="shared" si="0"/>
        <v>1</v>
      </c>
      <c r="H11" s="1">
        <f t="shared" si="1"/>
        <v>2</v>
      </c>
      <c r="I11" s="1">
        <f t="shared" si="2"/>
        <v>2</v>
      </c>
      <c r="J11" s="1"/>
      <c r="K11" s="1">
        <f t="shared" si="3"/>
        <v>5</v>
      </c>
      <c r="L11" s="2" t="str">
        <f t="shared" si="4"/>
        <v>d2</v>
      </c>
      <c r="N11" t="s">
        <v>26</v>
      </c>
      <c r="O11" t="str">
        <f t="shared" si="5"/>
        <v>a</v>
      </c>
      <c r="P11" t="s">
        <v>25</v>
      </c>
      <c r="Q11" t="str">
        <f t="shared" si="6"/>
        <v>a1</v>
      </c>
      <c r="R11" t="s">
        <v>27</v>
      </c>
      <c r="S11" t="str">
        <f t="shared" si="7"/>
        <v>b</v>
      </c>
      <c r="T11" t="s">
        <v>25</v>
      </c>
      <c r="U11" t="str">
        <f t="shared" si="8"/>
        <v>b2</v>
      </c>
      <c r="V11" t="s">
        <v>27</v>
      </c>
      <c r="W11" t="str">
        <f t="shared" si="9"/>
        <v>c</v>
      </c>
      <c r="X11" t="s">
        <v>25</v>
      </c>
      <c r="Y11" t="str">
        <f t="shared" si="10"/>
        <v>c2</v>
      </c>
      <c r="Z11" t="s">
        <v>31</v>
      </c>
      <c r="AA11" t="str">
        <f t="shared" si="11"/>
        <v>d</v>
      </c>
      <c r="AB11" t="s">
        <v>32</v>
      </c>
      <c r="AC11" s="2" t="str">
        <f t="shared" si="12"/>
        <v>d2</v>
      </c>
      <c r="AD11" t="s">
        <v>23</v>
      </c>
      <c r="AF11" t="str">
        <f t="shared" si="13"/>
        <v>fuzzy.Si(a.Es("a1") &amp; b.Es("b2") &amp; c.Es("c2)).Entonces(d, "d2");</v>
      </c>
    </row>
    <row r="12" spans="1:32" x14ac:dyDescent="0.25">
      <c r="A12" s="1"/>
      <c r="B12" s="1"/>
      <c r="C12" s="1" t="s">
        <v>2</v>
      </c>
      <c r="D12" s="1" t="s">
        <v>7</v>
      </c>
      <c r="E12" s="1" t="s">
        <v>13</v>
      </c>
      <c r="F12" s="1"/>
      <c r="G12" s="1">
        <f t="shared" si="0"/>
        <v>1</v>
      </c>
      <c r="H12" s="1">
        <f t="shared" si="1"/>
        <v>2</v>
      </c>
      <c r="I12" s="1">
        <f t="shared" si="2"/>
        <v>3</v>
      </c>
      <c r="J12" s="1"/>
      <c r="K12" s="1">
        <f t="shared" si="3"/>
        <v>6</v>
      </c>
      <c r="L12" s="2" t="str">
        <f t="shared" si="4"/>
        <v>d3</v>
      </c>
      <c r="N12" t="s">
        <v>26</v>
      </c>
      <c r="O12" t="str">
        <f t="shared" si="5"/>
        <v>a</v>
      </c>
      <c r="P12" t="s">
        <v>25</v>
      </c>
      <c r="Q12" t="str">
        <f t="shared" si="6"/>
        <v>a1</v>
      </c>
      <c r="R12" t="s">
        <v>27</v>
      </c>
      <c r="S12" t="str">
        <f t="shared" si="7"/>
        <v>b</v>
      </c>
      <c r="T12" t="s">
        <v>25</v>
      </c>
      <c r="U12" t="str">
        <f t="shared" si="8"/>
        <v>b2</v>
      </c>
      <c r="V12" t="s">
        <v>27</v>
      </c>
      <c r="W12" t="str">
        <f t="shared" si="9"/>
        <v>c</v>
      </c>
      <c r="X12" t="s">
        <v>25</v>
      </c>
      <c r="Y12" t="str">
        <f t="shared" si="10"/>
        <v>c3</v>
      </c>
      <c r="Z12" t="s">
        <v>31</v>
      </c>
      <c r="AA12" t="str">
        <f t="shared" si="11"/>
        <v>d</v>
      </c>
      <c r="AB12" t="s">
        <v>32</v>
      </c>
      <c r="AC12" s="2" t="str">
        <f t="shared" si="12"/>
        <v>d3</v>
      </c>
      <c r="AD12" t="s">
        <v>23</v>
      </c>
      <c r="AF12" t="str">
        <f t="shared" si="13"/>
        <v>fuzzy.Si(a.Es("a1") &amp; b.Es("b2") &amp; c.Es("c3)).Entonces(d, "d3");</v>
      </c>
    </row>
    <row r="13" spans="1:32" x14ac:dyDescent="0.25">
      <c r="A13" s="1"/>
      <c r="B13" s="1"/>
      <c r="C13" s="1" t="s">
        <v>2</v>
      </c>
      <c r="D13" s="1" t="s">
        <v>8</v>
      </c>
      <c r="E13" s="1" t="s">
        <v>11</v>
      </c>
      <c r="F13" s="1"/>
      <c r="G13" s="1">
        <f t="shared" si="0"/>
        <v>1</v>
      </c>
      <c r="H13" s="1">
        <f t="shared" si="1"/>
        <v>3</v>
      </c>
      <c r="I13" s="1">
        <f t="shared" si="2"/>
        <v>1</v>
      </c>
      <c r="J13" s="1"/>
      <c r="K13" s="1">
        <f t="shared" si="3"/>
        <v>5</v>
      </c>
      <c r="L13" s="2" t="str">
        <f t="shared" si="4"/>
        <v>d2</v>
      </c>
      <c r="N13" t="s">
        <v>26</v>
      </c>
      <c r="O13" t="str">
        <f t="shared" si="5"/>
        <v>a</v>
      </c>
      <c r="P13" t="s">
        <v>25</v>
      </c>
      <c r="Q13" t="str">
        <f t="shared" si="6"/>
        <v>a1</v>
      </c>
      <c r="R13" t="s">
        <v>27</v>
      </c>
      <c r="S13" t="str">
        <f t="shared" si="7"/>
        <v>b</v>
      </c>
      <c r="T13" t="s">
        <v>25</v>
      </c>
      <c r="U13" t="str">
        <f t="shared" si="8"/>
        <v>b3</v>
      </c>
      <c r="V13" t="s">
        <v>27</v>
      </c>
      <c r="W13" t="str">
        <f t="shared" si="9"/>
        <v>c</v>
      </c>
      <c r="X13" t="s">
        <v>25</v>
      </c>
      <c r="Y13" t="str">
        <f t="shared" si="10"/>
        <v>c1</v>
      </c>
      <c r="Z13" t="s">
        <v>31</v>
      </c>
      <c r="AA13" t="str">
        <f t="shared" si="11"/>
        <v>d</v>
      </c>
      <c r="AB13" t="s">
        <v>32</v>
      </c>
      <c r="AC13" s="2" t="str">
        <f t="shared" si="12"/>
        <v>d2</v>
      </c>
      <c r="AD13" t="s">
        <v>23</v>
      </c>
      <c r="AF13" t="str">
        <f t="shared" si="13"/>
        <v>fuzzy.Si(a.Es("a1") &amp; b.Es("b3") &amp; c.Es("c1)).Entonces(d, "d2");</v>
      </c>
    </row>
    <row r="14" spans="1:32" x14ac:dyDescent="0.25">
      <c r="A14" s="1"/>
      <c r="B14" s="1"/>
      <c r="C14" s="1" t="s">
        <v>2</v>
      </c>
      <c r="D14" s="1" t="s">
        <v>8</v>
      </c>
      <c r="E14" s="1" t="s">
        <v>12</v>
      </c>
      <c r="F14" s="1"/>
      <c r="G14" s="1">
        <f t="shared" si="0"/>
        <v>1</v>
      </c>
      <c r="H14" s="1">
        <f t="shared" si="1"/>
        <v>3</v>
      </c>
      <c r="I14" s="1">
        <f t="shared" si="2"/>
        <v>2</v>
      </c>
      <c r="J14" s="1"/>
      <c r="K14" s="1">
        <f t="shared" si="3"/>
        <v>6</v>
      </c>
      <c r="L14" s="2" t="str">
        <f t="shared" si="4"/>
        <v>d3</v>
      </c>
      <c r="N14" t="s">
        <v>26</v>
      </c>
      <c r="O14" t="str">
        <f t="shared" si="5"/>
        <v>a</v>
      </c>
      <c r="P14" t="s">
        <v>25</v>
      </c>
      <c r="Q14" t="str">
        <f t="shared" si="6"/>
        <v>a1</v>
      </c>
      <c r="R14" t="s">
        <v>27</v>
      </c>
      <c r="S14" t="str">
        <f t="shared" si="7"/>
        <v>b</v>
      </c>
      <c r="T14" t="s">
        <v>25</v>
      </c>
      <c r="U14" t="str">
        <f t="shared" si="8"/>
        <v>b3</v>
      </c>
      <c r="V14" t="s">
        <v>27</v>
      </c>
      <c r="W14" t="str">
        <f t="shared" si="9"/>
        <v>c</v>
      </c>
      <c r="X14" t="s">
        <v>25</v>
      </c>
      <c r="Y14" t="str">
        <f t="shared" si="10"/>
        <v>c2</v>
      </c>
      <c r="Z14" t="s">
        <v>31</v>
      </c>
      <c r="AA14" t="str">
        <f t="shared" si="11"/>
        <v>d</v>
      </c>
      <c r="AB14" t="s">
        <v>32</v>
      </c>
      <c r="AC14" s="2" t="str">
        <f t="shared" si="12"/>
        <v>d3</v>
      </c>
      <c r="AD14" t="s">
        <v>23</v>
      </c>
      <c r="AF14" t="str">
        <f t="shared" si="13"/>
        <v>fuzzy.Si(a.Es("a1") &amp; b.Es("b3") &amp; c.Es("c2)).Entonces(d, "d3");</v>
      </c>
    </row>
    <row r="15" spans="1:32" x14ac:dyDescent="0.25">
      <c r="A15" s="1"/>
      <c r="B15" s="1"/>
      <c r="C15" s="1" t="s">
        <v>2</v>
      </c>
      <c r="D15" s="1" t="s">
        <v>8</v>
      </c>
      <c r="E15" s="1" t="s">
        <v>13</v>
      </c>
      <c r="F15" s="1"/>
      <c r="G15" s="1">
        <f t="shared" si="0"/>
        <v>1</v>
      </c>
      <c r="H15" s="1">
        <f t="shared" si="1"/>
        <v>3</v>
      </c>
      <c r="I15" s="1">
        <f t="shared" si="2"/>
        <v>3</v>
      </c>
      <c r="J15" s="1"/>
      <c r="K15" s="1">
        <f t="shared" si="3"/>
        <v>7</v>
      </c>
      <c r="L15" s="2" t="str">
        <f t="shared" si="4"/>
        <v>d3</v>
      </c>
      <c r="N15" t="s">
        <v>26</v>
      </c>
      <c r="O15" t="str">
        <f t="shared" si="5"/>
        <v>a</v>
      </c>
      <c r="P15" t="s">
        <v>25</v>
      </c>
      <c r="Q15" t="str">
        <f t="shared" si="6"/>
        <v>a1</v>
      </c>
      <c r="R15" t="s">
        <v>27</v>
      </c>
      <c r="S15" t="str">
        <f t="shared" si="7"/>
        <v>b</v>
      </c>
      <c r="T15" t="s">
        <v>25</v>
      </c>
      <c r="U15" t="str">
        <f t="shared" si="8"/>
        <v>b3</v>
      </c>
      <c r="V15" t="s">
        <v>27</v>
      </c>
      <c r="W15" t="str">
        <f t="shared" si="9"/>
        <v>c</v>
      </c>
      <c r="X15" t="s">
        <v>25</v>
      </c>
      <c r="Y15" t="str">
        <f t="shared" si="10"/>
        <v>c3</v>
      </c>
      <c r="Z15" t="s">
        <v>31</v>
      </c>
      <c r="AA15" t="str">
        <f t="shared" si="11"/>
        <v>d</v>
      </c>
      <c r="AB15" t="s">
        <v>32</v>
      </c>
      <c r="AC15" s="2" t="str">
        <f t="shared" si="12"/>
        <v>d3</v>
      </c>
      <c r="AD15" t="s">
        <v>23</v>
      </c>
      <c r="AF15" t="str">
        <f t="shared" si="13"/>
        <v>fuzzy.Si(a.Es("a1") &amp; b.Es("b3") &amp; c.Es("c3)).Entonces(d, "d3");</v>
      </c>
    </row>
    <row r="16" spans="1:32" x14ac:dyDescent="0.25">
      <c r="A16" s="1"/>
      <c r="B16" s="1"/>
      <c r="C16" s="1" t="s">
        <v>2</v>
      </c>
      <c r="D16" s="1" t="s">
        <v>9</v>
      </c>
      <c r="E16" s="1" t="s">
        <v>11</v>
      </c>
      <c r="F16" s="1"/>
      <c r="G16" s="1">
        <f t="shared" si="0"/>
        <v>1</v>
      </c>
      <c r="H16" s="1">
        <f t="shared" si="1"/>
        <v>4</v>
      </c>
      <c r="I16" s="1">
        <f t="shared" si="2"/>
        <v>1</v>
      </c>
      <c r="J16" s="1"/>
      <c r="K16" s="1">
        <f t="shared" si="3"/>
        <v>6</v>
      </c>
      <c r="L16" s="2" t="str">
        <f t="shared" si="4"/>
        <v>d3</v>
      </c>
      <c r="N16" t="s">
        <v>26</v>
      </c>
      <c r="O16" t="str">
        <f t="shared" si="5"/>
        <v>a</v>
      </c>
      <c r="P16" t="s">
        <v>25</v>
      </c>
      <c r="Q16" t="str">
        <f t="shared" si="6"/>
        <v>a1</v>
      </c>
      <c r="R16" t="s">
        <v>27</v>
      </c>
      <c r="S16" t="str">
        <f t="shared" si="7"/>
        <v>b</v>
      </c>
      <c r="T16" t="s">
        <v>25</v>
      </c>
      <c r="U16" t="str">
        <f t="shared" si="8"/>
        <v>b4</v>
      </c>
      <c r="V16" t="s">
        <v>27</v>
      </c>
      <c r="W16" t="str">
        <f t="shared" si="9"/>
        <v>c</v>
      </c>
      <c r="X16" t="s">
        <v>25</v>
      </c>
      <c r="Y16" t="str">
        <f t="shared" si="10"/>
        <v>c1</v>
      </c>
      <c r="Z16" t="s">
        <v>31</v>
      </c>
      <c r="AA16" t="str">
        <f t="shared" si="11"/>
        <v>d</v>
      </c>
      <c r="AB16" t="s">
        <v>32</v>
      </c>
      <c r="AC16" s="2" t="str">
        <f t="shared" si="12"/>
        <v>d3</v>
      </c>
      <c r="AD16" t="s">
        <v>23</v>
      </c>
      <c r="AF16" t="str">
        <f t="shared" si="13"/>
        <v>fuzzy.Si(a.Es("a1") &amp; b.Es("b4") &amp; c.Es("c1)).Entonces(d, "d3");</v>
      </c>
    </row>
    <row r="17" spans="1:32" x14ac:dyDescent="0.25">
      <c r="A17" s="1"/>
      <c r="B17" s="1"/>
      <c r="C17" s="1" t="s">
        <v>2</v>
      </c>
      <c r="D17" s="1" t="s">
        <v>9</v>
      </c>
      <c r="E17" s="1" t="s">
        <v>12</v>
      </c>
      <c r="F17" s="1"/>
      <c r="G17" s="1">
        <f t="shared" si="0"/>
        <v>1</v>
      </c>
      <c r="H17" s="1">
        <f t="shared" si="1"/>
        <v>4</v>
      </c>
      <c r="I17" s="1">
        <f t="shared" si="2"/>
        <v>2</v>
      </c>
      <c r="J17" s="1"/>
      <c r="K17" s="1">
        <f t="shared" si="3"/>
        <v>7</v>
      </c>
      <c r="L17" s="2" t="str">
        <f t="shared" si="4"/>
        <v>d3</v>
      </c>
      <c r="N17" t="s">
        <v>26</v>
      </c>
      <c r="O17" t="str">
        <f t="shared" si="5"/>
        <v>a</v>
      </c>
      <c r="P17" t="s">
        <v>25</v>
      </c>
      <c r="Q17" t="str">
        <f t="shared" si="6"/>
        <v>a1</v>
      </c>
      <c r="R17" t="s">
        <v>27</v>
      </c>
      <c r="S17" t="str">
        <f t="shared" si="7"/>
        <v>b</v>
      </c>
      <c r="T17" t="s">
        <v>25</v>
      </c>
      <c r="U17" t="str">
        <f t="shared" si="8"/>
        <v>b4</v>
      </c>
      <c r="V17" t="s">
        <v>27</v>
      </c>
      <c r="W17" t="str">
        <f t="shared" si="9"/>
        <v>c</v>
      </c>
      <c r="X17" t="s">
        <v>25</v>
      </c>
      <c r="Y17" t="str">
        <f t="shared" si="10"/>
        <v>c2</v>
      </c>
      <c r="Z17" t="s">
        <v>31</v>
      </c>
      <c r="AA17" t="str">
        <f t="shared" si="11"/>
        <v>d</v>
      </c>
      <c r="AB17" t="s">
        <v>32</v>
      </c>
      <c r="AC17" s="2" t="str">
        <f t="shared" si="12"/>
        <v>d3</v>
      </c>
      <c r="AD17" t="s">
        <v>23</v>
      </c>
      <c r="AF17" t="str">
        <f t="shared" si="13"/>
        <v>fuzzy.Si(a.Es("a1") &amp; b.Es("b4") &amp; c.Es("c2)).Entonces(d, "d3");</v>
      </c>
    </row>
    <row r="18" spans="1:32" x14ac:dyDescent="0.25">
      <c r="A18" s="1"/>
      <c r="B18" s="1"/>
      <c r="C18" s="1" t="s">
        <v>2</v>
      </c>
      <c r="D18" s="1" t="s">
        <v>9</v>
      </c>
      <c r="E18" s="1" t="s">
        <v>13</v>
      </c>
      <c r="F18" s="1"/>
      <c r="G18" s="1">
        <f t="shared" si="0"/>
        <v>1</v>
      </c>
      <c r="H18" s="1">
        <f t="shared" si="1"/>
        <v>4</v>
      </c>
      <c r="I18" s="1">
        <f t="shared" si="2"/>
        <v>3</v>
      </c>
      <c r="J18" s="1"/>
      <c r="K18" s="1">
        <f t="shared" si="3"/>
        <v>8</v>
      </c>
      <c r="L18" s="2" t="str">
        <f t="shared" si="4"/>
        <v>d4</v>
      </c>
      <c r="N18" t="s">
        <v>26</v>
      </c>
      <c r="O18" t="str">
        <f t="shared" si="5"/>
        <v>a</v>
      </c>
      <c r="P18" t="s">
        <v>25</v>
      </c>
      <c r="Q18" t="str">
        <f t="shared" si="6"/>
        <v>a1</v>
      </c>
      <c r="R18" t="s">
        <v>27</v>
      </c>
      <c r="S18" t="str">
        <f t="shared" si="7"/>
        <v>b</v>
      </c>
      <c r="T18" t="s">
        <v>25</v>
      </c>
      <c r="U18" t="str">
        <f t="shared" si="8"/>
        <v>b4</v>
      </c>
      <c r="V18" t="s">
        <v>27</v>
      </c>
      <c r="W18" t="str">
        <f t="shared" si="9"/>
        <v>c</v>
      </c>
      <c r="X18" t="s">
        <v>25</v>
      </c>
      <c r="Y18" t="str">
        <f t="shared" si="10"/>
        <v>c3</v>
      </c>
      <c r="Z18" t="s">
        <v>31</v>
      </c>
      <c r="AA18" t="str">
        <f t="shared" si="11"/>
        <v>d</v>
      </c>
      <c r="AB18" t="s">
        <v>32</v>
      </c>
      <c r="AC18" s="2" t="str">
        <f t="shared" si="12"/>
        <v>d4</v>
      </c>
      <c r="AD18" t="s">
        <v>23</v>
      </c>
      <c r="AF18" t="str">
        <f t="shared" si="13"/>
        <v>fuzzy.Si(a.Es("a1") &amp; b.Es("b4") &amp; c.Es("c3)).Entonces(d, "d4");</v>
      </c>
    </row>
    <row r="19" spans="1:32" x14ac:dyDescent="0.25">
      <c r="A19" s="1"/>
      <c r="B19" s="1"/>
      <c r="C19" s="1" t="s">
        <v>3</v>
      </c>
      <c r="D19" s="1" t="s">
        <v>6</v>
      </c>
      <c r="E19" s="1" t="s">
        <v>11</v>
      </c>
      <c r="F19" s="1"/>
      <c r="G19" s="1">
        <f t="shared" si="0"/>
        <v>2</v>
      </c>
      <c r="H19" s="1">
        <f t="shared" si="1"/>
        <v>1</v>
      </c>
      <c r="I19" s="1">
        <f t="shared" si="2"/>
        <v>1</v>
      </c>
      <c r="J19" s="1"/>
      <c r="K19" s="1">
        <f t="shared" si="3"/>
        <v>4</v>
      </c>
      <c r="L19" s="2" t="str">
        <f t="shared" si="4"/>
        <v>d1</v>
      </c>
      <c r="N19" t="s">
        <v>26</v>
      </c>
      <c r="O19" t="str">
        <f t="shared" si="5"/>
        <v>a</v>
      </c>
      <c r="P19" t="s">
        <v>25</v>
      </c>
      <c r="Q19" t="str">
        <f t="shared" si="6"/>
        <v>a2</v>
      </c>
      <c r="R19" t="s">
        <v>27</v>
      </c>
      <c r="S19" t="str">
        <f t="shared" si="7"/>
        <v>b</v>
      </c>
      <c r="T19" t="s">
        <v>25</v>
      </c>
      <c r="U19" t="str">
        <f t="shared" si="8"/>
        <v>b1</v>
      </c>
      <c r="V19" t="s">
        <v>27</v>
      </c>
      <c r="W19" t="str">
        <f t="shared" si="9"/>
        <v>c</v>
      </c>
      <c r="X19" t="s">
        <v>25</v>
      </c>
      <c r="Y19" t="str">
        <f t="shared" si="10"/>
        <v>c1</v>
      </c>
      <c r="Z19" t="s">
        <v>31</v>
      </c>
      <c r="AA19" t="str">
        <f t="shared" si="11"/>
        <v>d</v>
      </c>
      <c r="AB19" t="s">
        <v>32</v>
      </c>
      <c r="AC19" s="2" t="str">
        <f t="shared" si="12"/>
        <v>d1</v>
      </c>
      <c r="AD19" t="s">
        <v>23</v>
      </c>
      <c r="AF19" t="str">
        <f t="shared" si="13"/>
        <v>fuzzy.Si(a.Es("a2") &amp; b.Es("b1") &amp; c.Es("c1)).Entonces(d, "d1");</v>
      </c>
    </row>
    <row r="20" spans="1:32" x14ac:dyDescent="0.25">
      <c r="A20" s="1"/>
      <c r="B20" s="1"/>
      <c r="C20" s="1" t="s">
        <v>3</v>
      </c>
      <c r="D20" s="1" t="s">
        <v>6</v>
      </c>
      <c r="E20" s="1" t="s">
        <v>12</v>
      </c>
      <c r="F20" s="1"/>
      <c r="G20" s="1">
        <f t="shared" si="0"/>
        <v>2</v>
      </c>
      <c r="H20" s="1">
        <f t="shared" si="1"/>
        <v>1</v>
      </c>
      <c r="I20" s="1">
        <f t="shared" si="2"/>
        <v>2</v>
      </c>
      <c r="J20" s="1"/>
      <c r="K20" s="1">
        <f t="shared" si="3"/>
        <v>5</v>
      </c>
      <c r="L20" s="2" t="str">
        <f t="shared" si="4"/>
        <v>d2</v>
      </c>
      <c r="N20" t="s">
        <v>26</v>
      </c>
      <c r="O20" t="str">
        <f t="shared" si="5"/>
        <v>a</v>
      </c>
      <c r="P20" t="s">
        <v>25</v>
      </c>
      <c r="Q20" t="str">
        <f t="shared" si="6"/>
        <v>a2</v>
      </c>
      <c r="R20" t="s">
        <v>27</v>
      </c>
      <c r="S20" t="str">
        <f t="shared" si="7"/>
        <v>b</v>
      </c>
      <c r="T20" t="s">
        <v>25</v>
      </c>
      <c r="U20" t="str">
        <f t="shared" si="8"/>
        <v>b1</v>
      </c>
      <c r="V20" t="s">
        <v>27</v>
      </c>
      <c r="W20" t="str">
        <f t="shared" si="9"/>
        <v>c</v>
      </c>
      <c r="X20" t="s">
        <v>25</v>
      </c>
      <c r="Y20" t="str">
        <f t="shared" si="10"/>
        <v>c2</v>
      </c>
      <c r="Z20" t="s">
        <v>31</v>
      </c>
      <c r="AA20" t="str">
        <f t="shared" si="11"/>
        <v>d</v>
      </c>
      <c r="AB20" t="s">
        <v>32</v>
      </c>
      <c r="AC20" s="2" t="str">
        <f t="shared" si="12"/>
        <v>d2</v>
      </c>
      <c r="AD20" t="s">
        <v>23</v>
      </c>
      <c r="AF20" t="str">
        <f t="shared" si="13"/>
        <v>fuzzy.Si(a.Es("a2") &amp; b.Es("b1") &amp; c.Es("c2)).Entonces(d, "d2");</v>
      </c>
    </row>
    <row r="21" spans="1:32" x14ac:dyDescent="0.25">
      <c r="A21" s="1"/>
      <c r="B21" s="1"/>
      <c r="C21" s="1" t="s">
        <v>3</v>
      </c>
      <c r="D21" s="1" t="s">
        <v>6</v>
      </c>
      <c r="E21" s="1" t="s">
        <v>13</v>
      </c>
      <c r="F21" s="1"/>
      <c r="G21" s="1">
        <f t="shared" si="0"/>
        <v>2</v>
      </c>
      <c r="H21" s="1">
        <f t="shared" si="1"/>
        <v>1</v>
      </c>
      <c r="I21" s="1">
        <f t="shared" si="2"/>
        <v>3</v>
      </c>
      <c r="J21" s="1"/>
      <c r="K21" s="1">
        <f t="shared" si="3"/>
        <v>6</v>
      </c>
      <c r="L21" s="2" t="str">
        <f t="shared" si="4"/>
        <v>d3</v>
      </c>
      <c r="N21" t="s">
        <v>26</v>
      </c>
      <c r="O21" t="str">
        <f t="shared" si="5"/>
        <v>a</v>
      </c>
      <c r="P21" t="s">
        <v>25</v>
      </c>
      <c r="Q21" t="str">
        <f t="shared" si="6"/>
        <v>a2</v>
      </c>
      <c r="R21" t="s">
        <v>27</v>
      </c>
      <c r="S21" t="str">
        <f t="shared" si="7"/>
        <v>b</v>
      </c>
      <c r="T21" t="s">
        <v>25</v>
      </c>
      <c r="U21" t="str">
        <f t="shared" si="8"/>
        <v>b1</v>
      </c>
      <c r="V21" t="s">
        <v>27</v>
      </c>
      <c r="W21" t="str">
        <f t="shared" si="9"/>
        <v>c</v>
      </c>
      <c r="X21" t="s">
        <v>25</v>
      </c>
      <c r="Y21" t="str">
        <f t="shared" si="10"/>
        <v>c3</v>
      </c>
      <c r="Z21" t="s">
        <v>31</v>
      </c>
      <c r="AA21" t="str">
        <f t="shared" si="11"/>
        <v>d</v>
      </c>
      <c r="AB21" t="s">
        <v>32</v>
      </c>
      <c r="AC21" s="2" t="str">
        <f t="shared" si="12"/>
        <v>d3</v>
      </c>
      <c r="AD21" t="s">
        <v>23</v>
      </c>
      <c r="AF21" t="str">
        <f t="shared" si="13"/>
        <v>fuzzy.Si(a.Es("a2") &amp; b.Es("b1") &amp; c.Es("c3)).Entonces(d, "d3");</v>
      </c>
    </row>
    <row r="22" spans="1:32" x14ac:dyDescent="0.25">
      <c r="A22" s="1"/>
      <c r="B22" s="1"/>
      <c r="C22" s="1" t="s">
        <v>3</v>
      </c>
      <c r="D22" s="1" t="s">
        <v>7</v>
      </c>
      <c r="E22" s="1" t="s">
        <v>11</v>
      </c>
      <c r="F22" s="1"/>
      <c r="G22" s="1">
        <f t="shared" si="0"/>
        <v>2</v>
      </c>
      <c r="H22" s="1">
        <f t="shared" si="1"/>
        <v>2</v>
      </c>
      <c r="I22" s="1">
        <f t="shared" si="2"/>
        <v>1</v>
      </c>
      <c r="J22" s="1"/>
      <c r="K22" s="1">
        <f t="shared" si="3"/>
        <v>5</v>
      </c>
      <c r="L22" s="2" t="str">
        <f t="shared" si="4"/>
        <v>d2</v>
      </c>
      <c r="N22" t="s">
        <v>26</v>
      </c>
      <c r="O22" t="str">
        <f t="shared" si="5"/>
        <v>a</v>
      </c>
      <c r="P22" t="s">
        <v>25</v>
      </c>
      <c r="Q22" t="str">
        <f t="shared" si="6"/>
        <v>a2</v>
      </c>
      <c r="R22" t="s">
        <v>27</v>
      </c>
      <c r="S22" t="str">
        <f t="shared" si="7"/>
        <v>b</v>
      </c>
      <c r="T22" t="s">
        <v>25</v>
      </c>
      <c r="U22" t="str">
        <f t="shared" si="8"/>
        <v>b2</v>
      </c>
      <c r="V22" t="s">
        <v>27</v>
      </c>
      <c r="W22" t="str">
        <f t="shared" si="9"/>
        <v>c</v>
      </c>
      <c r="X22" t="s">
        <v>25</v>
      </c>
      <c r="Y22" t="str">
        <f t="shared" si="10"/>
        <v>c1</v>
      </c>
      <c r="Z22" t="s">
        <v>31</v>
      </c>
      <c r="AA22" t="str">
        <f t="shared" si="11"/>
        <v>d</v>
      </c>
      <c r="AB22" t="s">
        <v>32</v>
      </c>
      <c r="AC22" s="2" t="str">
        <f t="shared" si="12"/>
        <v>d2</v>
      </c>
      <c r="AD22" t="s">
        <v>23</v>
      </c>
      <c r="AF22" t="str">
        <f t="shared" si="13"/>
        <v>fuzzy.Si(a.Es("a2") &amp; b.Es("b2") &amp; c.Es("c1)).Entonces(d, "d2");</v>
      </c>
    </row>
    <row r="23" spans="1:32" x14ac:dyDescent="0.25">
      <c r="A23" s="1"/>
      <c r="B23" s="1"/>
      <c r="C23" s="1" t="s">
        <v>3</v>
      </c>
      <c r="D23" s="1" t="s">
        <v>7</v>
      </c>
      <c r="E23" s="1" t="s">
        <v>12</v>
      </c>
      <c r="F23" s="1"/>
      <c r="G23" s="1">
        <f t="shared" si="0"/>
        <v>2</v>
      </c>
      <c r="H23" s="1">
        <f t="shared" si="1"/>
        <v>2</v>
      </c>
      <c r="I23" s="1">
        <f t="shared" si="2"/>
        <v>2</v>
      </c>
      <c r="J23" s="1"/>
      <c r="K23" s="1">
        <f t="shared" si="3"/>
        <v>6</v>
      </c>
      <c r="L23" s="2" t="str">
        <f t="shared" si="4"/>
        <v>d3</v>
      </c>
      <c r="N23" t="s">
        <v>26</v>
      </c>
      <c r="O23" t="str">
        <f t="shared" si="5"/>
        <v>a</v>
      </c>
      <c r="P23" t="s">
        <v>25</v>
      </c>
      <c r="Q23" t="str">
        <f t="shared" si="6"/>
        <v>a2</v>
      </c>
      <c r="R23" t="s">
        <v>27</v>
      </c>
      <c r="S23" t="str">
        <f t="shared" si="7"/>
        <v>b</v>
      </c>
      <c r="T23" t="s">
        <v>25</v>
      </c>
      <c r="U23" t="str">
        <f t="shared" si="8"/>
        <v>b2</v>
      </c>
      <c r="V23" t="s">
        <v>27</v>
      </c>
      <c r="W23" t="str">
        <f t="shared" si="9"/>
        <v>c</v>
      </c>
      <c r="X23" t="s">
        <v>25</v>
      </c>
      <c r="Y23" t="str">
        <f t="shared" si="10"/>
        <v>c2</v>
      </c>
      <c r="Z23" t="s">
        <v>31</v>
      </c>
      <c r="AA23" t="str">
        <f t="shared" si="11"/>
        <v>d</v>
      </c>
      <c r="AB23" t="s">
        <v>32</v>
      </c>
      <c r="AC23" s="2" t="str">
        <f t="shared" si="12"/>
        <v>d3</v>
      </c>
      <c r="AD23" t="s">
        <v>23</v>
      </c>
      <c r="AF23" t="str">
        <f t="shared" si="13"/>
        <v>fuzzy.Si(a.Es("a2") &amp; b.Es("b2") &amp; c.Es("c2)).Entonces(d, "d3");</v>
      </c>
    </row>
    <row r="24" spans="1:32" x14ac:dyDescent="0.25">
      <c r="A24" s="1"/>
      <c r="B24" s="1"/>
      <c r="C24" s="1" t="s">
        <v>3</v>
      </c>
      <c r="D24" s="1" t="s">
        <v>7</v>
      </c>
      <c r="E24" s="1" t="s">
        <v>13</v>
      </c>
      <c r="F24" s="1"/>
      <c r="G24" s="1">
        <f t="shared" si="0"/>
        <v>2</v>
      </c>
      <c r="H24" s="1">
        <f t="shared" si="1"/>
        <v>2</v>
      </c>
      <c r="I24" s="1">
        <f t="shared" si="2"/>
        <v>3</v>
      </c>
      <c r="J24" s="1"/>
      <c r="K24" s="1">
        <f t="shared" si="3"/>
        <v>7</v>
      </c>
      <c r="L24" s="2" t="str">
        <f t="shared" si="4"/>
        <v>d3</v>
      </c>
      <c r="N24" t="s">
        <v>26</v>
      </c>
      <c r="O24" t="str">
        <f t="shared" si="5"/>
        <v>a</v>
      </c>
      <c r="P24" t="s">
        <v>25</v>
      </c>
      <c r="Q24" t="str">
        <f t="shared" si="6"/>
        <v>a2</v>
      </c>
      <c r="R24" t="s">
        <v>27</v>
      </c>
      <c r="S24" t="str">
        <f t="shared" si="7"/>
        <v>b</v>
      </c>
      <c r="T24" t="s">
        <v>25</v>
      </c>
      <c r="U24" t="str">
        <f t="shared" si="8"/>
        <v>b2</v>
      </c>
      <c r="V24" t="s">
        <v>27</v>
      </c>
      <c r="W24" t="str">
        <f t="shared" si="9"/>
        <v>c</v>
      </c>
      <c r="X24" t="s">
        <v>25</v>
      </c>
      <c r="Y24" t="str">
        <f t="shared" si="10"/>
        <v>c3</v>
      </c>
      <c r="Z24" t="s">
        <v>31</v>
      </c>
      <c r="AA24" t="str">
        <f t="shared" si="11"/>
        <v>d</v>
      </c>
      <c r="AB24" t="s">
        <v>32</v>
      </c>
      <c r="AC24" s="2" t="str">
        <f t="shared" si="12"/>
        <v>d3</v>
      </c>
      <c r="AD24" t="s">
        <v>23</v>
      </c>
      <c r="AF24" t="str">
        <f t="shared" si="13"/>
        <v>fuzzy.Si(a.Es("a2") &amp; b.Es("b2") &amp; c.Es("c3)).Entonces(d, "d3");</v>
      </c>
    </row>
    <row r="25" spans="1:32" x14ac:dyDescent="0.25">
      <c r="A25" s="1"/>
      <c r="B25" s="1"/>
      <c r="C25" s="1" t="s">
        <v>3</v>
      </c>
      <c r="D25" s="1" t="s">
        <v>8</v>
      </c>
      <c r="E25" s="1" t="s">
        <v>11</v>
      </c>
      <c r="F25" s="1"/>
      <c r="G25" s="1">
        <f t="shared" si="0"/>
        <v>2</v>
      </c>
      <c r="H25" s="1">
        <f t="shared" si="1"/>
        <v>3</v>
      </c>
      <c r="I25" s="1">
        <f t="shared" si="2"/>
        <v>1</v>
      </c>
      <c r="J25" s="1"/>
      <c r="K25" s="1">
        <f t="shared" si="3"/>
        <v>6</v>
      </c>
      <c r="L25" s="2" t="str">
        <f t="shared" si="4"/>
        <v>d3</v>
      </c>
      <c r="N25" t="s">
        <v>26</v>
      </c>
      <c r="O25" t="str">
        <f t="shared" si="5"/>
        <v>a</v>
      </c>
      <c r="P25" t="s">
        <v>25</v>
      </c>
      <c r="Q25" t="str">
        <f t="shared" si="6"/>
        <v>a2</v>
      </c>
      <c r="R25" t="s">
        <v>27</v>
      </c>
      <c r="S25" t="str">
        <f t="shared" si="7"/>
        <v>b</v>
      </c>
      <c r="T25" t="s">
        <v>25</v>
      </c>
      <c r="U25" t="str">
        <f t="shared" si="8"/>
        <v>b3</v>
      </c>
      <c r="V25" t="s">
        <v>27</v>
      </c>
      <c r="W25" t="str">
        <f t="shared" si="9"/>
        <v>c</v>
      </c>
      <c r="X25" t="s">
        <v>25</v>
      </c>
      <c r="Y25" t="str">
        <f t="shared" si="10"/>
        <v>c1</v>
      </c>
      <c r="Z25" t="s">
        <v>31</v>
      </c>
      <c r="AA25" t="str">
        <f t="shared" si="11"/>
        <v>d</v>
      </c>
      <c r="AB25" t="s">
        <v>32</v>
      </c>
      <c r="AC25" s="2" t="str">
        <f t="shared" si="12"/>
        <v>d3</v>
      </c>
      <c r="AD25" t="s">
        <v>23</v>
      </c>
      <c r="AF25" t="str">
        <f t="shared" si="13"/>
        <v>fuzzy.Si(a.Es("a2") &amp; b.Es("b3") &amp; c.Es("c1)).Entonces(d, "d3");</v>
      </c>
    </row>
    <row r="26" spans="1:32" x14ac:dyDescent="0.25">
      <c r="A26" s="1"/>
      <c r="B26" s="1"/>
      <c r="C26" s="1" t="s">
        <v>3</v>
      </c>
      <c r="D26" s="1" t="s">
        <v>8</v>
      </c>
      <c r="E26" s="1" t="s">
        <v>12</v>
      </c>
      <c r="F26" s="1"/>
      <c r="G26" s="1">
        <f t="shared" si="0"/>
        <v>2</v>
      </c>
      <c r="H26" s="1">
        <f t="shared" si="1"/>
        <v>3</v>
      </c>
      <c r="I26" s="1">
        <f t="shared" si="2"/>
        <v>2</v>
      </c>
      <c r="J26" s="1"/>
      <c r="K26" s="1">
        <f t="shared" si="3"/>
        <v>7</v>
      </c>
      <c r="L26" s="2" t="str">
        <f t="shared" si="4"/>
        <v>d3</v>
      </c>
      <c r="N26" t="s">
        <v>26</v>
      </c>
      <c r="O26" t="str">
        <f t="shared" si="5"/>
        <v>a</v>
      </c>
      <c r="P26" t="s">
        <v>25</v>
      </c>
      <c r="Q26" t="str">
        <f t="shared" si="6"/>
        <v>a2</v>
      </c>
      <c r="R26" t="s">
        <v>27</v>
      </c>
      <c r="S26" t="str">
        <f t="shared" si="7"/>
        <v>b</v>
      </c>
      <c r="T26" t="s">
        <v>25</v>
      </c>
      <c r="U26" t="str">
        <f t="shared" si="8"/>
        <v>b3</v>
      </c>
      <c r="V26" t="s">
        <v>27</v>
      </c>
      <c r="W26" t="str">
        <f t="shared" si="9"/>
        <v>c</v>
      </c>
      <c r="X26" t="s">
        <v>25</v>
      </c>
      <c r="Y26" t="str">
        <f t="shared" si="10"/>
        <v>c2</v>
      </c>
      <c r="Z26" t="s">
        <v>31</v>
      </c>
      <c r="AA26" t="str">
        <f t="shared" si="11"/>
        <v>d</v>
      </c>
      <c r="AB26" t="s">
        <v>32</v>
      </c>
      <c r="AC26" s="2" t="str">
        <f t="shared" si="12"/>
        <v>d3</v>
      </c>
      <c r="AD26" t="s">
        <v>23</v>
      </c>
      <c r="AF26" t="str">
        <f t="shared" si="13"/>
        <v>fuzzy.Si(a.Es("a2") &amp; b.Es("b3") &amp; c.Es("c2)).Entonces(d, "d3");</v>
      </c>
    </row>
    <row r="27" spans="1:32" x14ac:dyDescent="0.25">
      <c r="A27" s="1"/>
      <c r="B27" s="1"/>
      <c r="C27" s="1" t="s">
        <v>3</v>
      </c>
      <c r="D27" s="1" t="s">
        <v>8</v>
      </c>
      <c r="E27" s="1" t="s">
        <v>13</v>
      </c>
      <c r="F27" s="1"/>
      <c r="G27" s="1">
        <f t="shared" si="0"/>
        <v>2</v>
      </c>
      <c r="H27" s="1">
        <f t="shared" si="1"/>
        <v>3</v>
      </c>
      <c r="I27" s="1">
        <f t="shared" si="2"/>
        <v>3</v>
      </c>
      <c r="J27" s="1"/>
      <c r="K27" s="1">
        <f t="shared" si="3"/>
        <v>8</v>
      </c>
      <c r="L27" s="2" t="str">
        <f t="shared" si="4"/>
        <v>d4</v>
      </c>
      <c r="N27" t="s">
        <v>26</v>
      </c>
      <c r="O27" t="str">
        <f t="shared" si="5"/>
        <v>a</v>
      </c>
      <c r="P27" t="s">
        <v>25</v>
      </c>
      <c r="Q27" t="str">
        <f t="shared" si="6"/>
        <v>a2</v>
      </c>
      <c r="R27" t="s">
        <v>27</v>
      </c>
      <c r="S27" t="str">
        <f t="shared" si="7"/>
        <v>b</v>
      </c>
      <c r="T27" t="s">
        <v>25</v>
      </c>
      <c r="U27" t="str">
        <f t="shared" si="8"/>
        <v>b3</v>
      </c>
      <c r="V27" t="s">
        <v>27</v>
      </c>
      <c r="W27" t="str">
        <f t="shared" si="9"/>
        <v>c</v>
      </c>
      <c r="X27" t="s">
        <v>25</v>
      </c>
      <c r="Y27" t="str">
        <f t="shared" si="10"/>
        <v>c3</v>
      </c>
      <c r="Z27" t="s">
        <v>31</v>
      </c>
      <c r="AA27" t="str">
        <f t="shared" si="11"/>
        <v>d</v>
      </c>
      <c r="AB27" t="s">
        <v>32</v>
      </c>
      <c r="AC27" s="2" t="str">
        <f t="shared" si="12"/>
        <v>d4</v>
      </c>
      <c r="AD27" t="s">
        <v>23</v>
      </c>
      <c r="AF27" t="str">
        <f t="shared" si="13"/>
        <v>fuzzy.Si(a.Es("a2") &amp; b.Es("b3") &amp; c.Es("c3)).Entonces(d, "d4");</v>
      </c>
    </row>
    <row r="28" spans="1:32" x14ac:dyDescent="0.25">
      <c r="A28" s="1"/>
      <c r="B28" s="1"/>
      <c r="C28" s="1" t="s">
        <v>3</v>
      </c>
      <c r="D28" s="1" t="s">
        <v>9</v>
      </c>
      <c r="E28" s="1" t="s">
        <v>11</v>
      </c>
      <c r="F28" s="1"/>
      <c r="G28" s="1">
        <f t="shared" si="0"/>
        <v>2</v>
      </c>
      <c r="H28" s="1">
        <f t="shared" si="1"/>
        <v>4</v>
      </c>
      <c r="I28" s="1">
        <f t="shared" si="2"/>
        <v>1</v>
      </c>
      <c r="J28" s="1"/>
      <c r="K28" s="1">
        <f t="shared" si="3"/>
        <v>7</v>
      </c>
      <c r="L28" s="2" t="str">
        <f t="shared" si="4"/>
        <v>d3</v>
      </c>
      <c r="N28" t="s">
        <v>26</v>
      </c>
      <c r="O28" t="str">
        <f t="shared" si="5"/>
        <v>a</v>
      </c>
      <c r="P28" t="s">
        <v>25</v>
      </c>
      <c r="Q28" t="str">
        <f t="shared" si="6"/>
        <v>a2</v>
      </c>
      <c r="R28" t="s">
        <v>27</v>
      </c>
      <c r="S28" t="str">
        <f t="shared" si="7"/>
        <v>b</v>
      </c>
      <c r="T28" t="s">
        <v>25</v>
      </c>
      <c r="U28" t="str">
        <f t="shared" si="8"/>
        <v>b4</v>
      </c>
      <c r="V28" t="s">
        <v>27</v>
      </c>
      <c r="W28" t="str">
        <f t="shared" si="9"/>
        <v>c</v>
      </c>
      <c r="X28" t="s">
        <v>25</v>
      </c>
      <c r="Y28" t="str">
        <f t="shared" si="10"/>
        <v>c1</v>
      </c>
      <c r="Z28" t="s">
        <v>31</v>
      </c>
      <c r="AA28" t="str">
        <f t="shared" si="11"/>
        <v>d</v>
      </c>
      <c r="AB28" t="s">
        <v>32</v>
      </c>
      <c r="AC28" s="2" t="str">
        <f t="shared" si="12"/>
        <v>d3</v>
      </c>
      <c r="AD28" t="s">
        <v>23</v>
      </c>
      <c r="AF28" t="str">
        <f t="shared" si="13"/>
        <v>fuzzy.Si(a.Es("a2") &amp; b.Es("b4") &amp; c.Es("c1)).Entonces(d, "d3");</v>
      </c>
    </row>
    <row r="29" spans="1:32" x14ac:dyDescent="0.25">
      <c r="A29" s="1"/>
      <c r="B29" s="1"/>
      <c r="C29" s="1" t="s">
        <v>3</v>
      </c>
      <c r="D29" s="1" t="s">
        <v>9</v>
      </c>
      <c r="E29" s="1" t="s">
        <v>12</v>
      </c>
      <c r="F29" s="1"/>
      <c r="G29" s="1">
        <f t="shared" si="0"/>
        <v>2</v>
      </c>
      <c r="H29" s="1">
        <f t="shared" si="1"/>
        <v>4</v>
      </c>
      <c r="I29" s="1">
        <f t="shared" si="2"/>
        <v>2</v>
      </c>
      <c r="J29" s="1"/>
      <c r="K29" s="1">
        <f t="shared" si="3"/>
        <v>8</v>
      </c>
      <c r="L29" s="2" t="str">
        <f t="shared" si="4"/>
        <v>d4</v>
      </c>
      <c r="N29" t="s">
        <v>26</v>
      </c>
      <c r="O29" t="str">
        <f t="shared" si="5"/>
        <v>a</v>
      </c>
      <c r="P29" t="s">
        <v>25</v>
      </c>
      <c r="Q29" t="str">
        <f t="shared" si="6"/>
        <v>a2</v>
      </c>
      <c r="R29" t="s">
        <v>27</v>
      </c>
      <c r="S29" t="str">
        <f t="shared" si="7"/>
        <v>b</v>
      </c>
      <c r="T29" t="s">
        <v>25</v>
      </c>
      <c r="U29" t="str">
        <f t="shared" si="8"/>
        <v>b4</v>
      </c>
      <c r="V29" t="s">
        <v>27</v>
      </c>
      <c r="W29" t="str">
        <f t="shared" si="9"/>
        <v>c</v>
      </c>
      <c r="X29" t="s">
        <v>25</v>
      </c>
      <c r="Y29" t="str">
        <f t="shared" si="10"/>
        <v>c2</v>
      </c>
      <c r="Z29" t="s">
        <v>31</v>
      </c>
      <c r="AA29" t="str">
        <f t="shared" si="11"/>
        <v>d</v>
      </c>
      <c r="AB29" t="s">
        <v>32</v>
      </c>
      <c r="AC29" s="2" t="str">
        <f t="shared" si="12"/>
        <v>d4</v>
      </c>
      <c r="AD29" t="s">
        <v>23</v>
      </c>
      <c r="AF29" t="str">
        <f t="shared" si="13"/>
        <v>fuzzy.Si(a.Es("a2") &amp; b.Es("b4") &amp; c.Es("c2)).Entonces(d, "d4");</v>
      </c>
    </row>
    <row r="30" spans="1:32" x14ac:dyDescent="0.25">
      <c r="A30" s="1"/>
      <c r="B30" s="1"/>
      <c r="C30" s="1" t="s">
        <v>3</v>
      </c>
      <c r="D30" s="1" t="s">
        <v>9</v>
      </c>
      <c r="E30" s="1" t="s">
        <v>13</v>
      </c>
      <c r="F30" s="1"/>
      <c r="G30" s="1">
        <f t="shared" si="0"/>
        <v>2</v>
      </c>
      <c r="H30" s="1">
        <f t="shared" si="1"/>
        <v>4</v>
      </c>
      <c r="I30" s="1">
        <f t="shared" si="2"/>
        <v>3</v>
      </c>
      <c r="J30" s="1"/>
      <c r="K30" s="1">
        <f t="shared" si="3"/>
        <v>9</v>
      </c>
      <c r="L30" s="2" t="str">
        <f t="shared" si="4"/>
        <v>d5</v>
      </c>
      <c r="N30" t="s">
        <v>26</v>
      </c>
      <c r="O30" t="str">
        <f t="shared" si="5"/>
        <v>a</v>
      </c>
      <c r="P30" t="s">
        <v>25</v>
      </c>
      <c r="Q30" t="str">
        <f t="shared" si="6"/>
        <v>a2</v>
      </c>
      <c r="R30" t="s">
        <v>27</v>
      </c>
      <c r="S30" t="str">
        <f t="shared" si="7"/>
        <v>b</v>
      </c>
      <c r="T30" t="s">
        <v>25</v>
      </c>
      <c r="U30" t="str">
        <f t="shared" si="8"/>
        <v>b4</v>
      </c>
      <c r="V30" t="s">
        <v>27</v>
      </c>
      <c r="W30" t="str">
        <f t="shared" si="9"/>
        <v>c</v>
      </c>
      <c r="X30" t="s">
        <v>25</v>
      </c>
      <c r="Y30" t="str">
        <f t="shared" si="10"/>
        <v>c3</v>
      </c>
      <c r="Z30" t="s">
        <v>31</v>
      </c>
      <c r="AA30" t="str">
        <f t="shared" si="11"/>
        <v>d</v>
      </c>
      <c r="AB30" t="s">
        <v>32</v>
      </c>
      <c r="AC30" s="2" t="str">
        <f t="shared" si="12"/>
        <v>d5</v>
      </c>
      <c r="AD30" t="s">
        <v>23</v>
      </c>
      <c r="AF30" t="str">
        <f t="shared" si="13"/>
        <v>fuzzy.Si(a.Es("a2") &amp; b.Es("b4") &amp; c.Es("c3)).Entonces(d, "d5");</v>
      </c>
    </row>
    <row r="31" spans="1:32" x14ac:dyDescent="0.25">
      <c r="A31" s="1"/>
      <c r="B31" s="1"/>
      <c r="C31" s="1" t="s">
        <v>4</v>
      </c>
      <c r="D31" s="1" t="s">
        <v>6</v>
      </c>
      <c r="E31" s="1" t="s">
        <v>11</v>
      </c>
      <c r="F31" s="1"/>
      <c r="G31" s="1">
        <f t="shared" si="0"/>
        <v>3</v>
      </c>
      <c r="H31" s="1">
        <f t="shared" si="1"/>
        <v>1</v>
      </c>
      <c r="I31" s="1">
        <f t="shared" si="2"/>
        <v>1</v>
      </c>
      <c r="J31" s="1"/>
      <c r="K31" s="1">
        <f t="shared" si="3"/>
        <v>5</v>
      </c>
      <c r="L31" s="2" t="str">
        <f t="shared" si="4"/>
        <v>d2</v>
      </c>
      <c r="N31" t="s">
        <v>26</v>
      </c>
      <c r="O31" t="str">
        <f t="shared" si="5"/>
        <v>a</v>
      </c>
      <c r="P31" t="s">
        <v>25</v>
      </c>
      <c r="Q31" t="str">
        <f t="shared" si="6"/>
        <v>a3</v>
      </c>
      <c r="R31" t="s">
        <v>27</v>
      </c>
      <c r="S31" t="str">
        <f t="shared" si="7"/>
        <v>b</v>
      </c>
      <c r="T31" t="s">
        <v>25</v>
      </c>
      <c r="U31" t="str">
        <f t="shared" si="8"/>
        <v>b1</v>
      </c>
      <c r="V31" t="s">
        <v>27</v>
      </c>
      <c r="W31" t="str">
        <f t="shared" si="9"/>
        <v>c</v>
      </c>
      <c r="X31" t="s">
        <v>25</v>
      </c>
      <c r="Y31" t="str">
        <f t="shared" si="10"/>
        <v>c1</v>
      </c>
      <c r="Z31" t="s">
        <v>31</v>
      </c>
      <c r="AA31" t="str">
        <f t="shared" si="11"/>
        <v>d</v>
      </c>
      <c r="AB31" t="s">
        <v>32</v>
      </c>
      <c r="AC31" s="2" t="str">
        <f t="shared" si="12"/>
        <v>d2</v>
      </c>
      <c r="AD31" t="s">
        <v>23</v>
      </c>
      <c r="AF31" t="str">
        <f t="shared" si="13"/>
        <v>fuzzy.Si(a.Es("a3") &amp; b.Es("b1") &amp; c.Es("c1)).Entonces(d, "d2");</v>
      </c>
    </row>
    <row r="32" spans="1:32" x14ac:dyDescent="0.25">
      <c r="A32" s="1"/>
      <c r="B32" s="1"/>
      <c r="C32" s="1" t="s">
        <v>4</v>
      </c>
      <c r="D32" s="1" t="s">
        <v>6</v>
      </c>
      <c r="E32" s="1" t="s">
        <v>12</v>
      </c>
      <c r="F32" s="1"/>
      <c r="G32" s="1">
        <f t="shared" si="0"/>
        <v>3</v>
      </c>
      <c r="H32" s="1">
        <f t="shared" si="1"/>
        <v>1</v>
      </c>
      <c r="I32" s="1">
        <f t="shared" si="2"/>
        <v>2</v>
      </c>
      <c r="J32" s="1"/>
      <c r="K32" s="1">
        <f t="shared" si="3"/>
        <v>6</v>
      </c>
      <c r="L32" s="2" t="str">
        <f t="shared" si="4"/>
        <v>d3</v>
      </c>
      <c r="N32" t="s">
        <v>26</v>
      </c>
      <c r="O32" t="str">
        <f t="shared" si="5"/>
        <v>a</v>
      </c>
      <c r="P32" t="s">
        <v>25</v>
      </c>
      <c r="Q32" t="str">
        <f t="shared" si="6"/>
        <v>a3</v>
      </c>
      <c r="R32" t="s">
        <v>27</v>
      </c>
      <c r="S32" t="str">
        <f t="shared" si="7"/>
        <v>b</v>
      </c>
      <c r="T32" t="s">
        <v>25</v>
      </c>
      <c r="U32" t="str">
        <f t="shared" si="8"/>
        <v>b1</v>
      </c>
      <c r="V32" t="s">
        <v>27</v>
      </c>
      <c r="W32" t="str">
        <f t="shared" si="9"/>
        <v>c</v>
      </c>
      <c r="X32" t="s">
        <v>25</v>
      </c>
      <c r="Y32" t="str">
        <f t="shared" si="10"/>
        <v>c2</v>
      </c>
      <c r="Z32" t="s">
        <v>31</v>
      </c>
      <c r="AA32" t="str">
        <f t="shared" si="11"/>
        <v>d</v>
      </c>
      <c r="AB32" t="s">
        <v>32</v>
      </c>
      <c r="AC32" s="2" t="str">
        <f t="shared" si="12"/>
        <v>d3</v>
      </c>
      <c r="AD32" t="s">
        <v>23</v>
      </c>
      <c r="AF32" t="str">
        <f t="shared" si="13"/>
        <v>fuzzy.Si(a.Es("a3") &amp; b.Es("b1") &amp; c.Es("c2)).Entonces(d, "d3");</v>
      </c>
    </row>
    <row r="33" spans="1:32" x14ac:dyDescent="0.25">
      <c r="A33" s="1"/>
      <c r="B33" s="1"/>
      <c r="C33" s="1" t="s">
        <v>4</v>
      </c>
      <c r="D33" s="1" t="s">
        <v>6</v>
      </c>
      <c r="E33" s="1" t="s">
        <v>13</v>
      </c>
      <c r="F33" s="1"/>
      <c r="G33" s="1">
        <f t="shared" si="0"/>
        <v>3</v>
      </c>
      <c r="H33" s="1">
        <f t="shared" si="1"/>
        <v>1</v>
      </c>
      <c r="I33" s="1">
        <f t="shared" si="2"/>
        <v>3</v>
      </c>
      <c r="J33" s="1"/>
      <c r="K33" s="1">
        <f t="shared" si="3"/>
        <v>7</v>
      </c>
      <c r="L33" s="2" t="str">
        <f t="shared" si="4"/>
        <v>d3</v>
      </c>
      <c r="N33" t="s">
        <v>26</v>
      </c>
      <c r="O33" t="str">
        <f t="shared" si="5"/>
        <v>a</v>
      </c>
      <c r="P33" t="s">
        <v>25</v>
      </c>
      <c r="Q33" t="str">
        <f t="shared" si="6"/>
        <v>a3</v>
      </c>
      <c r="R33" t="s">
        <v>27</v>
      </c>
      <c r="S33" t="str">
        <f t="shared" si="7"/>
        <v>b</v>
      </c>
      <c r="T33" t="s">
        <v>25</v>
      </c>
      <c r="U33" t="str">
        <f t="shared" si="8"/>
        <v>b1</v>
      </c>
      <c r="V33" t="s">
        <v>27</v>
      </c>
      <c r="W33" t="str">
        <f t="shared" si="9"/>
        <v>c</v>
      </c>
      <c r="X33" t="s">
        <v>25</v>
      </c>
      <c r="Y33" t="str">
        <f t="shared" si="10"/>
        <v>c3</v>
      </c>
      <c r="Z33" t="s">
        <v>31</v>
      </c>
      <c r="AA33" t="str">
        <f t="shared" si="11"/>
        <v>d</v>
      </c>
      <c r="AB33" t="s">
        <v>32</v>
      </c>
      <c r="AC33" s="2" t="str">
        <f t="shared" si="12"/>
        <v>d3</v>
      </c>
      <c r="AD33" t="s">
        <v>23</v>
      </c>
      <c r="AF33" t="str">
        <f t="shared" si="13"/>
        <v>fuzzy.Si(a.Es("a3") &amp; b.Es("b1") &amp; c.Es("c3)).Entonces(d, "d3");</v>
      </c>
    </row>
    <row r="34" spans="1:32" x14ac:dyDescent="0.25">
      <c r="A34" s="1"/>
      <c r="B34" s="1"/>
      <c r="C34" s="1" t="s">
        <v>4</v>
      </c>
      <c r="D34" s="1" t="s">
        <v>7</v>
      </c>
      <c r="E34" s="1" t="s">
        <v>11</v>
      </c>
      <c r="F34" s="1"/>
      <c r="G34" s="1">
        <f t="shared" si="0"/>
        <v>3</v>
      </c>
      <c r="H34" s="1">
        <f t="shared" si="1"/>
        <v>2</v>
      </c>
      <c r="I34" s="1">
        <f t="shared" si="2"/>
        <v>1</v>
      </c>
      <c r="J34" s="1"/>
      <c r="K34" s="1">
        <f t="shared" si="3"/>
        <v>6</v>
      </c>
      <c r="L34" s="2" t="str">
        <f t="shared" si="4"/>
        <v>d3</v>
      </c>
      <c r="N34" t="s">
        <v>26</v>
      </c>
      <c r="O34" t="str">
        <f t="shared" si="5"/>
        <v>a</v>
      </c>
      <c r="P34" t="s">
        <v>25</v>
      </c>
      <c r="Q34" t="str">
        <f t="shared" si="6"/>
        <v>a3</v>
      </c>
      <c r="R34" t="s">
        <v>27</v>
      </c>
      <c r="S34" t="str">
        <f t="shared" si="7"/>
        <v>b</v>
      </c>
      <c r="T34" t="s">
        <v>25</v>
      </c>
      <c r="U34" t="str">
        <f t="shared" si="8"/>
        <v>b2</v>
      </c>
      <c r="V34" t="s">
        <v>27</v>
      </c>
      <c r="W34" t="str">
        <f t="shared" si="9"/>
        <v>c</v>
      </c>
      <c r="X34" t="s">
        <v>25</v>
      </c>
      <c r="Y34" t="str">
        <f t="shared" si="10"/>
        <v>c1</v>
      </c>
      <c r="Z34" t="s">
        <v>31</v>
      </c>
      <c r="AA34" t="str">
        <f t="shared" si="11"/>
        <v>d</v>
      </c>
      <c r="AB34" t="s">
        <v>32</v>
      </c>
      <c r="AC34" s="2" t="str">
        <f t="shared" si="12"/>
        <v>d3</v>
      </c>
      <c r="AD34" t="s">
        <v>23</v>
      </c>
      <c r="AF34" t="str">
        <f t="shared" si="13"/>
        <v>fuzzy.Si(a.Es("a3") &amp; b.Es("b2") &amp; c.Es("c1)).Entonces(d, "d3");</v>
      </c>
    </row>
    <row r="35" spans="1:32" x14ac:dyDescent="0.25">
      <c r="A35" s="1"/>
      <c r="B35" s="1"/>
      <c r="C35" s="1" t="s">
        <v>4</v>
      </c>
      <c r="D35" s="1" t="s">
        <v>7</v>
      </c>
      <c r="E35" s="1" t="s">
        <v>12</v>
      </c>
      <c r="F35" s="1"/>
      <c r="G35" s="1">
        <f t="shared" si="0"/>
        <v>3</v>
      </c>
      <c r="H35" s="1">
        <f t="shared" si="1"/>
        <v>2</v>
      </c>
      <c r="I35" s="1">
        <f t="shared" si="2"/>
        <v>2</v>
      </c>
      <c r="J35" s="1"/>
      <c r="K35" s="1">
        <f t="shared" si="3"/>
        <v>7</v>
      </c>
      <c r="L35" s="2" t="str">
        <f t="shared" si="4"/>
        <v>d3</v>
      </c>
      <c r="N35" t="s">
        <v>26</v>
      </c>
      <c r="O35" t="str">
        <f t="shared" si="5"/>
        <v>a</v>
      </c>
      <c r="P35" t="s">
        <v>25</v>
      </c>
      <c r="Q35" t="str">
        <f t="shared" si="6"/>
        <v>a3</v>
      </c>
      <c r="R35" t="s">
        <v>27</v>
      </c>
      <c r="S35" t="str">
        <f t="shared" si="7"/>
        <v>b</v>
      </c>
      <c r="T35" t="s">
        <v>25</v>
      </c>
      <c r="U35" t="str">
        <f t="shared" si="8"/>
        <v>b2</v>
      </c>
      <c r="V35" t="s">
        <v>27</v>
      </c>
      <c r="W35" t="str">
        <f t="shared" si="9"/>
        <v>c</v>
      </c>
      <c r="X35" t="s">
        <v>25</v>
      </c>
      <c r="Y35" t="str">
        <f t="shared" si="10"/>
        <v>c2</v>
      </c>
      <c r="Z35" t="s">
        <v>31</v>
      </c>
      <c r="AA35" t="str">
        <f t="shared" si="11"/>
        <v>d</v>
      </c>
      <c r="AB35" t="s">
        <v>32</v>
      </c>
      <c r="AC35" s="2" t="str">
        <f t="shared" si="12"/>
        <v>d3</v>
      </c>
      <c r="AD35" t="s">
        <v>23</v>
      </c>
      <c r="AF35" t="str">
        <f t="shared" si="13"/>
        <v>fuzzy.Si(a.Es("a3") &amp; b.Es("b2") &amp; c.Es("c2)).Entonces(d, "d3");</v>
      </c>
    </row>
    <row r="36" spans="1:32" x14ac:dyDescent="0.25">
      <c r="A36" s="1"/>
      <c r="B36" s="1"/>
      <c r="C36" s="1" t="s">
        <v>4</v>
      </c>
      <c r="D36" s="1" t="s">
        <v>7</v>
      </c>
      <c r="E36" s="1" t="s">
        <v>13</v>
      </c>
      <c r="F36" s="1"/>
      <c r="G36" s="1">
        <f t="shared" si="0"/>
        <v>3</v>
      </c>
      <c r="H36" s="1">
        <f t="shared" si="1"/>
        <v>2</v>
      </c>
      <c r="I36" s="1">
        <f t="shared" si="2"/>
        <v>3</v>
      </c>
      <c r="J36" s="1"/>
      <c r="K36" s="1">
        <f t="shared" si="3"/>
        <v>8</v>
      </c>
      <c r="L36" s="2" t="str">
        <f t="shared" si="4"/>
        <v>d4</v>
      </c>
      <c r="N36" t="s">
        <v>26</v>
      </c>
      <c r="O36" t="str">
        <f t="shared" si="5"/>
        <v>a</v>
      </c>
      <c r="P36" t="s">
        <v>25</v>
      </c>
      <c r="Q36" t="str">
        <f t="shared" si="6"/>
        <v>a3</v>
      </c>
      <c r="R36" t="s">
        <v>27</v>
      </c>
      <c r="S36" t="str">
        <f t="shared" si="7"/>
        <v>b</v>
      </c>
      <c r="T36" t="s">
        <v>25</v>
      </c>
      <c r="U36" t="str">
        <f t="shared" si="8"/>
        <v>b2</v>
      </c>
      <c r="V36" t="s">
        <v>27</v>
      </c>
      <c r="W36" t="str">
        <f t="shared" si="9"/>
        <v>c</v>
      </c>
      <c r="X36" t="s">
        <v>25</v>
      </c>
      <c r="Y36" t="str">
        <f t="shared" si="10"/>
        <v>c3</v>
      </c>
      <c r="Z36" t="s">
        <v>31</v>
      </c>
      <c r="AA36" t="str">
        <f t="shared" si="11"/>
        <v>d</v>
      </c>
      <c r="AB36" t="s">
        <v>32</v>
      </c>
      <c r="AC36" s="2" t="str">
        <f t="shared" si="12"/>
        <v>d4</v>
      </c>
      <c r="AD36" t="s">
        <v>23</v>
      </c>
      <c r="AF36" t="str">
        <f t="shared" si="13"/>
        <v>fuzzy.Si(a.Es("a3") &amp; b.Es("b2") &amp; c.Es("c3)).Entonces(d, "d4");</v>
      </c>
    </row>
    <row r="37" spans="1:32" x14ac:dyDescent="0.25">
      <c r="A37" s="1"/>
      <c r="B37" s="1"/>
      <c r="C37" s="1" t="s">
        <v>4</v>
      </c>
      <c r="D37" s="1" t="s">
        <v>8</v>
      </c>
      <c r="E37" s="1" t="s">
        <v>11</v>
      </c>
      <c r="F37" s="1"/>
      <c r="G37" s="1">
        <f t="shared" si="0"/>
        <v>3</v>
      </c>
      <c r="H37" s="1">
        <f t="shared" si="1"/>
        <v>3</v>
      </c>
      <c r="I37" s="1">
        <f t="shared" si="2"/>
        <v>1</v>
      </c>
      <c r="J37" s="1"/>
      <c r="K37" s="1">
        <f t="shared" si="3"/>
        <v>7</v>
      </c>
      <c r="L37" s="2" t="str">
        <f t="shared" si="4"/>
        <v>d3</v>
      </c>
      <c r="N37" t="s">
        <v>26</v>
      </c>
      <c r="O37" t="str">
        <f t="shared" si="5"/>
        <v>a</v>
      </c>
      <c r="P37" t="s">
        <v>25</v>
      </c>
      <c r="Q37" t="str">
        <f t="shared" si="6"/>
        <v>a3</v>
      </c>
      <c r="R37" t="s">
        <v>27</v>
      </c>
      <c r="S37" t="str">
        <f t="shared" si="7"/>
        <v>b</v>
      </c>
      <c r="T37" t="s">
        <v>25</v>
      </c>
      <c r="U37" t="str">
        <f t="shared" si="8"/>
        <v>b3</v>
      </c>
      <c r="V37" t="s">
        <v>27</v>
      </c>
      <c r="W37" t="str">
        <f t="shared" si="9"/>
        <v>c</v>
      </c>
      <c r="X37" t="s">
        <v>25</v>
      </c>
      <c r="Y37" t="str">
        <f t="shared" si="10"/>
        <v>c1</v>
      </c>
      <c r="Z37" t="s">
        <v>31</v>
      </c>
      <c r="AA37" t="str">
        <f t="shared" si="11"/>
        <v>d</v>
      </c>
      <c r="AB37" t="s">
        <v>32</v>
      </c>
      <c r="AC37" s="2" t="str">
        <f t="shared" si="12"/>
        <v>d3</v>
      </c>
      <c r="AD37" t="s">
        <v>23</v>
      </c>
      <c r="AF37" t="str">
        <f t="shared" si="13"/>
        <v>fuzzy.Si(a.Es("a3") &amp; b.Es("b3") &amp; c.Es("c1)).Entonces(d, "d3");</v>
      </c>
    </row>
    <row r="38" spans="1:32" x14ac:dyDescent="0.25">
      <c r="A38" s="1"/>
      <c r="B38" s="1"/>
      <c r="C38" s="1" t="s">
        <v>4</v>
      </c>
      <c r="D38" s="1" t="s">
        <v>8</v>
      </c>
      <c r="E38" s="1" t="s">
        <v>12</v>
      </c>
      <c r="F38" s="1"/>
      <c r="G38" s="1">
        <f t="shared" si="0"/>
        <v>3</v>
      </c>
      <c r="H38" s="1">
        <f t="shared" si="1"/>
        <v>3</v>
      </c>
      <c r="I38" s="1">
        <f t="shared" si="2"/>
        <v>2</v>
      </c>
      <c r="J38" s="1"/>
      <c r="K38" s="1">
        <f t="shared" si="3"/>
        <v>8</v>
      </c>
      <c r="L38" s="2" t="str">
        <f t="shared" si="4"/>
        <v>d4</v>
      </c>
      <c r="N38" t="s">
        <v>26</v>
      </c>
      <c r="O38" t="str">
        <f t="shared" si="5"/>
        <v>a</v>
      </c>
      <c r="P38" t="s">
        <v>25</v>
      </c>
      <c r="Q38" t="str">
        <f t="shared" si="6"/>
        <v>a3</v>
      </c>
      <c r="R38" t="s">
        <v>27</v>
      </c>
      <c r="S38" t="str">
        <f t="shared" si="7"/>
        <v>b</v>
      </c>
      <c r="T38" t="s">
        <v>25</v>
      </c>
      <c r="U38" t="str">
        <f t="shared" si="8"/>
        <v>b3</v>
      </c>
      <c r="V38" t="s">
        <v>27</v>
      </c>
      <c r="W38" t="str">
        <f t="shared" si="9"/>
        <v>c</v>
      </c>
      <c r="X38" t="s">
        <v>25</v>
      </c>
      <c r="Y38" t="str">
        <f t="shared" si="10"/>
        <v>c2</v>
      </c>
      <c r="Z38" t="s">
        <v>31</v>
      </c>
      <c r="AA38" t="str">
        <f t="shared" si="11"/>
        <v>d</v>
      </c>
      <c r="AB38" t="s">
        <v>32</v>
      </c>
      <c r="AC38" s="2" t="str">
        <f t="shared" si="12"/>
        <v>d4</v>
      </c>
      <c r="AD38" t="s">
        <v>23</v>
      </c>
      <c r="AF38" t="str">
        <f t="shared" si="13"/>
        <v>fuzzy.Si(a.Es("a3") &amp; b.Es("b3") &amp; c.Es("c2)).Entonces(d, "d4");</v>
      </c>
    </row>
    <row r="39" spans="1:32" x14ac:dyDescent="0.25">
      <c r="A39" s="1"/>
      <c r="B39" s="1"/>
      <c r="C39" s="1" t="s">
        <v>4</v>
      </c>
      <c r="D39" s="1" t="s">
        <v>8</v>
      </c>
      <c r="E39" s="1" t="s">
        <v>13</v>
      </c>
      <c r="F39" s="1"/>
      <c r="G39" s="1">
        <f t="shared" si="0"/>
        <v>3</v>
      </c>
      <c r="H39" s="1">
        <f t="shared" si="1"/>
        <v>3</v>
      </c>
      <c r="I39" s="1">
        <f t="shared" si="2"/>
        <v>3</v>
      </c>
      <c r="J39" s="1"/>
      <c r="K39" s="1">
        <f t="shared" si="3"/>
        <v>9</v>
      </c>
      <c r="L39" s="2" t="str">
        <f t="shared" si="4"/>
        <v>d5</v>
      </c>
      <c r="N39" t="s">
        <v>26</v>
      </c>
      <c r="O39" t="str">
        <f t="shared" si="5"/>
        <v>a</v>
      </c>
      <c r="P39" t="s">
        <v>25</v>
      </c>
      <c r="Q39" t="str">
        <f t="shared" si="6"/>
        <v>a3</v>
      </c>
      <c r="R39" t="s">
        <v>27</v>
      </c>
      <c r="S39" t="str">
        <f t="shared" si="7"/>
        <v>b</v>
      </c>
      <c r="T39" t="s">
        <v>25</v>
      </c>
      <c r="U39" t="str">
        <f t="shared" si="8"/>
        <v>b3</v>
      </c>
      <c r="V39" t="s">
        <v>27</v>
      </c>
      <c r="W39" t="str">
        <f t="shared" si="9"/>
        <v>c</v>
      </c>
      <c r="X39" t="s">
        <v>25</v>
      </c>
      <c r="Y39" t="str">
        <f t="shared" si="10"/>
        <v>c3</v>
      </c>
      <c r="Z39" t="s">
        <v>31</v>
      </c>
      <c r="AA39" t="str">
        <f t="shared" si="11"/>
        <v>d</v>
      </c>
      <c r="AB39" t="s">
        <v>32</v>
      </c>
      <c r="AC39" s="2" t="str">
        <f t="shared" si="12"/>
        <v>d5</v>
      </c>
      <c r="AD39" t="s">
        <v>23</v>
      </c>
      <c r="AF39" t="str">
        <f t="shared" si="13"/>
        <v>fuzzy.Si(a.Es("a3") &amp; b.Es("b3") &amp; c.Es("c3)).Entonces(d, "d5");</v>
      </c>
    </row>
    <row r="40" spans="1:32" x14ac:dyDescent="0.25">
      <c r="A40" s="1"/>
      <c r="B40" s="1"/>
      <c r="C40" s="1" t="s">
        <v>4</v>
      </c>
      <c r="D40" s="1" t="s">
        <v>9</v>
      </c>
      <c r="E40" s="1" t="s">
        <v>11</v>
      </c>
      <c r="F40" s="1"/>
      <c r="G40" s="1">
        <f t="shared" si="0"/>
        <v>3</v>
      </c>
      <c r="H40" s="1">
        <f t="shared" si="1"/>
        <v>4</v>
      </c>
      <c r="I40" s="1">
        <f t="shared" si="2"/>
        <v>1</v>
      </c>
      <c r="J40" s="1"/>
      <c r="K40" s="1">
        <f t="shared" si="3"/>
        <v>8</v>
      </c>
      <c r="L40" s="2" t="str">
        <f t="shared" si="4"/>
        <v>d4</v>
      </c>
      <c r="N40" t="s">
        <v>26</v>
      </c>
      <c r="O40" t="str">
        <f t="shared" si="5"/>
        <v>a</v>
      </c>
      <c r="P40" t="s">
        <v>25</v>
      </c>
      <c r="Q40" t="str">
        <f t="shared" si="6"/>
        <v>a3</v>
      </c>
      <c r="R40" t="s">
        <v>27</v>
      </c>
      <c r="S40" t="str">
        <f t="shared" si="7"/>
        <v>b</v>
      </c>
      <c r="T40" t="s">
        <v>25</v>
      </c>
      <c r="U40" t="str">
        <f t="shared" si="8"/>
        <v>b4</v>
      </c>
      <c r="V40" t="s">
        <v>27</v>
      </c>
      <c r="W40" t="str">
        <f t="shared" si="9"/>
        <v>c</v>
      </c>
      <c r="X40" t="s">
        <v>25</v>
      </c>
      <c r="Y40" t="str">
        <f t="shared" si="10"/>
        <v>c1</v>
      </c>
      <c r="Z40" t="s">
        <v>31</v>
      </c>
      <c r="AA40" t="str">
        <f t="shared" si="11"/>
        <v>d</v>
      </c>
      <c r="AB40" t="s">
        <v>32</v>
      </c>
      <c r="AC40" s="2" t="str">
        <f t="shared" si="12"/>
        <v>d4</v>
      </c>
      <c r="AD40" t="s">
        <v>23</v>
      </c>
      <c r="AF40" t="str">
        <f t="shared" si="13"/>
        <v>fuzzy.Si(a.Es("a3") &amp; b.Es("b4") &amp; c.Es("c1)).Entonces(d, "d4");</v>
      </c>
    </row>
    <row r="41" spans="1:32" x14ac:dyDescent="0.25">
      <c r="A41" s="1"/>
      <c r="B41" s="1"/>
      <c r="C41" s="1" t="s">
        <v>4</v>
      </c>
      <c r="D41" s="1" t="s">
        <v>9</v>
      </c>
      <c r="E41" s="1" t="s">
        <v>12</v>
      </c>
      <c r="F41" s="1"/>
      <c r="G41" s="1">
        <f t="shared" si="0"/>
        <v>3</v>
      </c>
      <c r="H41" s="1">
        <f t="shared" si="1"/>
        <v>4</v>
      </c>
      <c r="I41" s="1">
        <f t="shared" si="2"/>
        <v>2</v>
      </c>
      <c r="J41" s="1"/>
      <c r="K41" s="1">
        <f t="shared" si="3"/>
        <v>9</v>
      </c>
      <c r="L41" s="2" t="str">
        <f t="shared" si="4"/>
        <v>d5</v>
      </c>
      <c r="N41" t="s">
        <v>26</v>
      </c>
      <c r="O41" t="str">
        <f t="shared" si="5"/>
        <v>a</v>
      </c>
      <c r="P41" t="s">
        <v>25</v>
      </c>
      <c r="Q41" t="str">
        <f t="shared" si="6"/>
        <v>a3</v>
      </c>
      <c r="R41" t="s">
        <v>27</v>
      </c>
      <c r="S41" t="str">
        <f t="shared" si="7"/>
        <v>b</v>
      </c>
      <c r="T41" t="s">
        <v>25</v>
      </c>
      <c r="U41" t="str">
        <f t="shared" si="8"/>
        <v>b4</v>
      </c>
      <c r="V41" t="s">
        <v>27</v>
      </c>
      <c r="W41" t="str">
        <f t="shared" si="9"/>
        <v>c</v>
      </c>
      <c r="X41" t="s">
        <v>25</v>
      </c>
      <c r="Y41" t="str">
        <f t="shared" si="10"/>
        <v>c2</v>
      </c>
      <c r="Z41" t="s">
        <v>31</v>
      </c>
      <c r="AA41" t="str">
        <f t="shared" si="11"/>
        <v>d</v>
      </c>
      <c r="AB41" t="s">
        <v>32</v>
      </c>
      <c r="AC41" s="2" t="str">
        <f t="shared" si="12"/>
        <v>d5</v>
      </c>
      <c r="AD41" t="s">
        <v>23</v>
      </c>
      <c r="AF41" t="str">
        <f t="shared" si="13"/>
        <v>fuzzy.Si(a.Es("a3") &amp; b.Es("b4") &amp; c.Es("c2)).Entonces(d, "d5");</v>
      </c>
    </row>
    <row r="42" spans="1:32" x14ac:dyDescent="0.25">
      <c r="A42" s="1"/>
      <c r="B42" s="1"/>
      <c r="C42" s="1" t="s">
        <v>4</v>
      </c>
      <c r="D42" s="1" t="s">
        <v>9</v>
      </c>
      <c r="E42" s="1" t="s">
        <v>13</v>
      </c>
      <c r="F42" s="1"/>
      <c r="G42" s="1">
        <f t="shared" si="0"/>
        <v>3</v>
      </c>
      <c r="H42" s="1">
        <f t="shared" si="1"/>
        <v>4</v>
      </c>
      <c r="I42" s="1">
        <f t="shared" si="2"/>
        <v>3</v>
      </c>
      <c r="J42" s="1"/>
      <c r="K42" s="1">
        <f t="shared" si="3"/>
        <v>10</v>
      </c>
      <c r="L42" s="2" t="str">
        <f t="shared" si="4"/>
        <v>d5</v>
      </c>
      <c r="N42" t="s">
        <v>26</v>
      </c>
      <c r="O42" t="str">
        <f t="shared" si="5"/>
        <v>a</v>
      </c>
      <c r="P42" t="s">
        <v>25</v>
      </c>
      <c r="Q42" t="str">
        <f t="shared" si="6"/>
        <v>a3</v>
      </c>
      <c r="R42" t="s">
        <v>27</v>
      </c>
      <c r="S42" t="str">
        <f t="shared" si="7"/>
        <v>b</v>
      </c>
      <c r="T42" t="s">
        <v>25</v>
      </c>
      <c r="U42" t="str">
        <f t="shared" si="8"/>
        <v>b4</v>
      </c>
      <c r="V42" t="s">
        <v>27</v>
      </c>
      <c r="W42" t="str">
        <f t="shared" si="9"/>
        <v>c</v>
      </c>
      <c r="X42" t="s">
        <v>25</v>
      </c>
      <c r="Y42" t="str">
        <f t="shared" si="10"/>
        <v>c3</v>
      </c>
      <c r="Z42" t="s">
        <v>31</v>
      </c>
      <c r="AA42" t="str">
        <f t="shared" si="11"/>
        <v>d</v>
      </c>
      <c r="AB42" t="s">
        <v>32</v>
      </c>
      <c r="AC42" s="2" t="str">
        <f t="shared" si="12"/>
        <v>d5</v>
      </c>
      <c r="AD42" t="s">
        <v>23</v>
      </c>
      <c r="AF42" t="str">
        <f t="shared" si="13"/>
        <v>fuzzy.Si(a.Es("a3") &amp; b.Es("b4") &amp; c.Es("c3)).Entonces(d, "d5");</v>
      </c>
    </row>
  </sheetData>
  <mergeCells count="4">
    <mergeCell ref="N1:V1"/>
    <mergeCell ref="N2:V2"/>
    <mergeCell ref="N3:V3"/>
    <mergeCell ref="N4:V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abSelected="1" topLeftCell="B1" workbookViewId="0">
      <selection activeCell="K7" sqref="K7"/>
    </sheetView>
  </sheetViews>
  <sheetFormatPr baseColWidth="10" defaultColWidth="9.140625" defaultRowHeight="15" x14ac:dyDescent="0.25"/>
  <cols>
    <col min="1" max="1" width="17.42578125" bestFit="1" customWidth="1"/>
    <col min="14" max="14" width="8.42578125" bestFit="1" customWidth="1"/>
    <col min="15" max="15" width="11.28515625" bestFit="1" customWidth="1"/>
    <col min="16" max="16" width="5" bestFit="1" customWidth="1"/>
    <col min="17" max="17" width="3" bestFit="1" customWidth="1"/>
    <col min="18" max="18" width="4.85546875" bestFit="1" customWidth="1"/>
    <col min="19" max="19" width="15.85546875" bestFit="1" customWidth="1"/>
    <col min="20" max="20" width="5" bestFit="1" customWidth="1"/>
    <col min="21" max="21" width="3.140625" bestFit="1" customWidth="1"/>
    <col min="22" max="22" width="4.85546875" bestFit="1" customWidth="1"/>
    <col min="23" max="23" width="1.85546875" bestFit="1" customWidth="1"/>
    <col min="24" max="24" width="5" bestFit="1" customWidth="1"/>
    <col min="25" max="25" width="2.85546875" bestFit="1" customWidth="1"/>
    <col min="26" max="26" width="11.7109375" bestFit="1" customWidth="1"/>
    <col min="27" max="27" width="2.140625" bestFit="1" customWidth="1"/>
    <col min="28" max="28" width="2.85546875" bestFit="1" customWidth="1"/>
    <col min="29" max="30" width="3.140625" bestFit="1" customWidth="1"/>
    <col min="32" max="32" width="129.7109375" bestFit="1" customWidth="1"/>
  </cols>
  <sheetData>
    <row r="1" spans="1:40" x14ac:dyDescent="0.25">
      <c r="A1" t="s">
        <v>34</v>
      </c>
      <c r="B1" t="s">
        <v>37</v>
      </c>
      <c r="C1" t="s">
        <v>38</v>
      </c>
      <c r="D1" t="s">
        <v>39</v>
      </c>
      <c r="H1" t="s">
        <v>56</v>
      </c>
      <c r="J1" t="s">
        <v>55</v>
      </c>
      <c r="K1" t="s">
        <v>57</v>
      </c>
      <c r="L1" t="s">
        <v>52</v>
      </c>
      <c r="N1" t="str">
        <f>A1</f>
        <v>matricula alumnos</v>
      </c>
      <c r="O1" t="s">
        <v>54</v>
      </c>
      <c r="AF1" s="3" t="str">
        <f>CONCATENATE(H1,J1,K1,L1,N1,O1)</f>
        <v>VariableDifusa m_alumnos = fuzzy.Entradas["matricula alumnos"];</v>
      </c>
      <c r="AG1" s="3"/>
      <c r="AH1" s="3"/>
      <c r="AI1" s="3"/>
      <c r="AJ1" s="3"/>
      <c r="AK1" s="3"/>
      <c r="AL1" s="3"/>
      <c r="AM1" s="3"/>
      <c r="AN1" s="3"/>
    </row>
    <row r="2" spans="1:40" x14ac:dyDescent="0.25">
      <c r="A2" t="s">
        <v>35</v>
      </c>
      <c r="B2" t="s">
        <v>40</v>
      </c>
      <c r="C2" t="s">
        <v>41</v>
      </c>
      <c r="D2" t="s">
        <v>42</v>
      </c>
      <c r="E2" t="s">
        <v>43</v>
      </c>
      <c r="H2" t="s">
        <v>56</v>
      </c>
      <c r="J2" t="s">
        <v>35</v>
      </c>
      <c r="K2" t="s">
        <v>57</v>
      </c>
      <c r="L2" t="s">
        <v>52</v>
      </c>
      <c r="N2" t="str">
        <f>A2</f>
        <v>acreditacion</v>
      </c>
      <c r="O2" t="s">
        <v>54</v>
      </c>
      <c r="AF2" s="3" t="str">
        <f>CONCATENATE(H2,J2,K2,L2,N2,O2)</f>
        <v>VariableDifusa acreditacion = fuzzy.Entradas["acreditacion"];</v>
      </c>
      <c r="AG2" s="3"/>
      <c r="AH2" s="3"/>
      <c r="AI2" s="3"/>
      <c r="AJ2" s="3"/>
      <c r="AK2" s="3"/>
      <c r="AL2" s="3"/>
      <c r="AM2" s="3"/>
      <c r="AN2" s="3"/>
    </row>
    <row r="3" spans="1:40" x14ac:dyDescent="0.25">
      <c r="A3" t="s">
        <v>36</v>
      </c>
      <c r="B3" t="s">
        <v>44</v>
      </c>
      <c r="C3" t="s">
        <v>45</v>
      </c>
      <c r="D3" t="s">
        <v>46</v>
      </c>
      <c r="H3" t="s">
        <v>56</v>
      </c>
      <c r="J3" t="s">
        <v>36</v>
      </c>
      <c r="K3" t="s">
        <v>57</v>
      </c>
      <c r="L3" t="s">
        <v>52</v>
      </c>
      <c r="N3" t="str">
        <f>A3</f>
        <v>nivel_academico</v>
      </c>
      <c r="O3" t="s">
        <v>54</v>
      </c>
      <c r="AF3" s="3" t="str">
        <f>CONCATENATE(H3,J3,K3,L3,N3,O3)</f>
        <v>VariableDifusa nivel_academico = fuzzy.Entradas["nivel_academico"];</v>
      </c>
      <c r="AG3" s="3"/>
      <c r="AH3" s="3"/>
      <c r="AI3" s="3"/>
      <c r="AJ3" s="3"/>
      <c r="AK3" s="3"/>
      <c r="AL3" s="3"/>
      <c r="AM3" s="3"/>
      <c r="AN3" s="3"/>
    </row>
    <row r="4" spans="1:40" x14ac:dyDescent="0.25">
      <c r="A4" t="s">
        <v>33</v>
      </c>
      <c r="B4" t="s">
        <v>47</v>
      </c>
      <c r="C4" t="s">
        <v>48</v>
      </c>
      <c r="D4" t="s">
        <v>51</v>
      </c>
      <c r="E4" t="s">
        <v>49</v>
      </c>
      <c r="F4" t="s">
        <v>50</v>
      </c>
      <c r="H4" t="s">
        <v>56</v>
      </c>
      <c r="J4" t="s">
        <v>33</v>
      </c>
      <c r="K4" t="s">
        <v>57</v>
      </c>
      <c r="L4" t="s">
        <v>53</v>
      </c>
      <c r="N4" t="str">
        <f>A4</f>
        <v>estado</v>
      </c>
      <c r="O4" t="s">
        <v>54</v>
      </c>
      <c r="AF4" s="3" t="str">
        <f>CONCATENATE(H4,J4,K4,L4,N4,O4)</f>
        <v>VariableDifusa estado = fuzzy.Salidas["estado"];</v>
      </c>
      <c r="AG4" s="3"/>
      <c r="AH4" s="3"/>
      <c r="AI4" s="3"/>
      <c r="AJ4" s="3"/>
      <c r="AK4" s="3"/>
      <c r="AL4" s="3"/>
      <c r="AM4" s="3"/>
      <c r="AN4" s="3"/>
    </row>
    <row r="6" spans="1:40" x14ac:dyDescent="0.25">
      <c r="A6" s="1"/>
      <c r="B6" s="1"/>
      <c r="C6" s="1" t="s">
        <v>0</v>
      </c>
      <c r="D6" s="1" t="s">
        <v>14</v>
      </c>
      <c r="E6" s="1" t="s">
        <v>15</v>
      </c>
      <c r="F6" s="1"/>
      <c r="G6" s="1" t="s">
        <v>0</v>
      </c>
      <c r="H6" s="1" t="s">
        <v>14</v>
      </c>
      <c r="I6" s="1" t="s">
        <v>15</v>
      </c>
      <c r="J6" s="1"/>
      <c r="K6" s="1" t="s">
        <v>16</v>
      </c>
      <c r="L6" s="2"/>
    </row>
    <row r="7" spans="1:40" x14ac:dyDescent="0.25">
      <c r="A7" s="1"/>
      <c r="B7" s="1"/>
      <c r="C7" s="1" t="s">
        <v>2</v>
      </c>
      <c r="D7" s="1" t="s">
        <v>6</v>
      </c>
      <c r="E7" s="1" t="s">
        <v>11</v>
      </c>
      <c r="F7" s="1"/>
      <c r="G7" s="1">
        <f>IF(C7="a1",1,IF(C7="a2",2,3))</f>
        <v>1</v>
      </c>
      <c r="H7" s="1">
        <f>IF(D7="b1",1,IF(D7="b2",2,IF(D7="b3",3,4)))</f>
        <v>1</v>
      </c>
      <c r="I7" s="1">
        <f>IF(E7="c1",1,IF(E7="c2",2,3))</f>
        <v>1</v>
      </c>
      <c r="J7" s="1"/>
      <c r="K7" s="1">
        <f>SUM(G7:I7)</f>
        <v>3</v>
      </c>
      <c r="L7" s="2" t="str">
        <f>IF(OR(K7=3,K7=4),"d1",IF(OR(K7=5),"d2",IF(OR(K7=6,K7=7),"d3",IF(OR(K7=8),"d4","d5"))))</f>
        <v>d1</v>
      </c>
      <c r="N7" t="s">
        <v>26</v>
      </c>
      <c r="O7" t="str">
        <f>$J$1</f>
        <v>m_alumnos</v>
      </c>
      <c r="P7" t="s">
        <v>25</v>
      </c>
      <c r="Q7" t="str">
        <f>IF(C7="a1",$B$1,IF(C7="a2",$C$1,IF(C7="a3",$D$1,)))</f>
        <v>poco</v>
      </c>
      <c r="R7" t="s">
        <v>27</v>
      </c>
      <c r="S7" t="str">
        <f>$J$2</f>
        <v>acreditacion</v>
      </c>
      <c r="T7" t="s">
        <v>25</v>
      </c>
      <c r="U7" t="str">
        <f>IF(D7="b1",$B$2,IF(D7="b2",$C$2,IF(D7="b3",$D$2,IF(D7="b4",$E$2,))))</f>
        <v>sin_acreditacion</v>
      </c>
      <c r="V7" t="s">
        <v>27</v>
      </c>
      <c r="W7" t="str">
        <f>$J$3</f>
        <v>nivel_academico</v>
      </c>
      <c r="X7" t="s">
        <v>25</v>
      </c>
      <c r="Y7" t="str">
        <f>IF(E7="c1",$B$3,IF(E7="c2",$C$3,IF(E7="c3",$D$3,)))</f>
        <v>normal</v>
      </c>
      <c r="Z7" t="s">
        <v>58</v>
      </c>
      <c r="AA7" t="str">
        <f>$J$4</f>
        <v>estado</v>
      </c>
      <c r="AB7" t="s">
        <v>32</v>
      </c>
      <c r="AC7" s="2" t="str">
        <f>IF(L7="d1",$B$4,IF(L7="d2",$C$4,IF(L7="d3",$D$4,IF(L7="d4",$E$4,IF(L7="d5",$F$4,)))))</f>
        <v>pesimo</v>
      </c>
      <c r="AD7" t="s">
        <v>23</v>
      </c>
      <c r="AF7" t="str">
        <f>CONCATENATE(N7,O7,P7,Q7,R7,S7,T7,U7,V7,W7,X7,Y7,Z7,AA7,AB7,AC7,AD7)</f>
        <v>fuzzy.Si(m_alumnos.Es("poco") &amp; acreditacion.Es("sin_acreditacion") &amp; nivel_academico.Es("normal")).Entonces(estado, "pesimo");</v>
      </c>
    </row>
    <row r="8" spans="1:40" x14ac:dyDescent="0.25">
      <c r="A8" s="1"/>
      <c r="B8" s="1"/>
      <c r="C8" s="1" t="s">
        <v>2</v>
      </c>
      <c r="D8" s="1" t="s">
        <v>6</v>
      </c>
      <c r="E8" s="1" t="s">
        <v>12</v>
      </c>
      <c r="F8" s="1"/>
      <c r="G8" s="1">
        <f t="shared" ref="G8:G42" si="0">IF(C8="a1",1,IF(C8="a2",2,3))</f>
        <v>1</v>
      </c>
      <c r="H8" s="1">
        <f t="shared" ref="H8:H42" si="1">IF(D8="b1",1,IF(D8="b2",2,IF(D8="b3",3,4)))</f>
        <v>1</v>
      </c>
      <c r="I8" s="1">
        <f t="shared" ref="I8:I42" si="2">IF(E8="c1",1,IF(E8="c2",2,3))</f>
        <v>2</v>
      </c>
      <c r="J8" s="1"/>
      <c r="K8" s="1">
        <f t="shared" ref="K8:K42" si="3">SUM(G8:I8)</f>
        <v>4</v>
      </c>
      <c r="L8" s="2" t="str">
        <f t="shared" ref="L8:L42" si="4">IF(OR(K8=3,K8=4),"d1",IF(OR(K8=5),"d2",IF(OR(K8=6,K8=7),"d3",IF(OR(K8=8),"d4","d5"))))</f>
        <v>d1</v>
      </c>
      <c r="N8" t="s">
        <v>26</v>
      </c>
      <c r="O8" t="str">
        <f t="shared" ref="O8:O42" si="5">$J$1</f>
        <v>m_alumnos</v>
      </c>
      <c r="P8" t="s">
        <v>25</v>
      </c>
      <c r="Q8" t="str">
        <f t="shared" ref="Q8:Q42" si="6">IF(C8="a1",$B$1,IF(C8="a2",$C$1,IF(C8="a3",$D$1,)))</f>
        <v>poco</v>
      </c>
      <c r="R8" t="s">
        <v>27</v>
      </c>
      <c r="S8" t="str">
        <f t="shared" ref="S8:S42" si="7">$J$2</f>
        <v>acreditacion</v>
      </c>
      <c r="T8" t="s">
        <v>25</v>
      </c>
      <c r="U8" t="str">
        <f t="shared" ref="U8:U42" si="8">IF(D8="b1",$B$2,IF(D8="b2",$C$2,IF(D8="b3",$D$2,IF(D8="b4",$E$2,))))</f>
        <v>sin_acreditacion</v>
      </c>
      <c r="V8" t="s">
        <v>27</v>
      </c>
      <c r="W8" t="str">
        <f t="shared" ref="W8:W42" si="9">$J$3</f>
        <v>nivel_academico</v>
      </c>
      <c r="X8" t="s">
        <v>25</v>
      </c>
      <c r="Y8" t="str">
        <f t="shared" ref="Y8:Y42" si="10">IF(E8="c1",$B$3,IF(E8="c2",$C$3,IF(E8="c3",$D$3,)))</f>
        <v>alto</v>
      </c>
      <c r="Z8" t="s">
        <v>58</v>
      </c>
      <c r="AA8" t="str">
        <f t="shared" ref="AA8:AA42" si="11">$J$4</f>
        <v>estado</v>
      </c>
      <c r="AB8" t="s">
        <v>32</v>
      </c>
      <c r="AC8" s="2" t="str">
        <f t="shared" ref="AC8:AC42" si="12">IF(L8="d1",$B$4,IF(L8="d2",$C$4,IF(L8="d3",$D$4,IF(L8="d4",$E$4,IF(L8="d5",$F$4,)))))</f>
        <v>pesimo</v>
      </c>
      <c r="AD8" t="s">
        <v>23</v>
      </c>
      <c r="AF8" t="str">
        <f t="shared" ref="AF8:AF42" si="13">CONCATENATE(N8,O8,P8,Q8,R8,S8,T8,U8,V8,W8,X8,Y8,Z8,AA8,AB8,AC8,AD8)</f>
        <v>fuzzy.Si(m_alumnos.Es("poco") &amp; acreditacion.Es("sin_acreditacion") &amp; nivel_academico.Es("alto")).Entonces(estado, "pesimo");</v>
      </c>
    </row>
    <row r="9" spans="1:40" x14ac:dyDescent="0.25">
      <c r="A9" s="1"/>
      <c r="B9" s="1"/>
      <c r="C9" s="1" t="s">
        <v>2</v>
      </c>
      <c r="D9" s="1" t="s">
        <v>6</v>
      </c>
      <c r="E9" s="1" t="s">
        <v>13</v>
      </c>
      <c r="F9" s="1"/>
      <c r="G9" s="1">
        <f t="shared" si="0"/>
        <v>1</v>
      </c>
      <c r="H9" s="1">
        <f t="shared" si="1"/>
        <v>1</v>
      </c>
      <c r="I9" s="1">
        <f t="shared" si="2"/>
        <v>3</v>
      </c>
      <c r="J9" s="1"/>
      <c r="K9" s="1">
        <f t="shared" si="3"/>
        <v>5</v>
      </c>
      <c r="L9" s="2" t="str">
        <f t="shared" si="4"/>
        <v>d2</v>
      </c>
      <c r="N9" t="s">
        <v>26</v>
      </c>
      <c r="O9" t="str">
        <f t="shared" si="5"/>
        <v>m_alumnos</v>
      </c>
      <c r="P9" t="s">
        <v>25</v>
      </c>
      <c r="Q9" t="str">
        <f t="shared" si="6"/>
        <v>poco</v>
      </c>
      <c r="R9" t="s">
        <v>27</v>
      </c>
      <c r="S9" t="str">
        <f t="shared" si="7"/>
        <v>acreditacion</v>
      </c>
      <c r="T9" t="s">
        <v>25</v>
      </c>
      <c r="U9" t="str">
        <f t="shared" si="8"/>
        <v>sin_acreditacion</v>
      </c>
      <c r="V9" t="s">
        <v>27</v>
      </c>
      <c r="W9" t="str">
        <f t="shared" si="9"/>
        <v>nivel_academico</v>
      </c>
      <c r="X9" t="s">
        <v>25</v>
      </c>
      <c r="Y9" t="str">
        <f t="shared" si="10"/>
        <v>muy_alto</v>
      </c>
      <c r="Z9" t="s">
        <v>58</v>
      </c>
      <c r="AA9" t="str">
        <f t="shared" si="11"/>
        <v>estado</v>
      </c>
      <c r="AB9" t="s">
        <v>32</v>
      </c>
      <c r="AC9" s="2" t="str">
        <f t="shared" si="12"/>
        <v>malo</v>
      </c>
      <c r="AD9" t="s">
        <v>23</v>
      </c>
      <c r="AF9" t="str">
        <f t="shared" si="13"/>
        <v>fuzzy.Si(m_alumnos.Es("poco") &amp; acreditacion.Es("sin_acreditacion") &amp; nivel_academico.Es("muy_alto")).Entonces(estado, "malo");</v>
      </c>
    </row>
    <row r="10" spans="1:40" x14ac:dyDescent="0.25">
      <c r="A10" s="1"/>
      <c r="B10" s="1"/>
      <c r="C10" s="1" t="s">
        <v>2</v>
      </c>
      <c r="D10" s="1" t="s">
        <v>7</v>
      </c>
      <c r="E10" s="1" t="s">
        <v>11</v>
      </c>
      <c r="F10" s="1"/>
      <c r="G10" s="1">
        <f t="shared" si="0"/>
        <v>1</v>
      </c>
      <c r="H10" s="1">
        <f t="shared" si="1"/>
        <v>2</v>
      </c>
      <c r="I10" s="1">
        <f t="shared" si="2"/>
        <v>1</v>
      </c>
      <c r="J10" s="1"/>
      <c r="K10" s="1">
        <f t="shared" si="3"/>
        <v>4</v>
      </c>
      <c r="L10" s="2" t="str">
        <f t="shared" si="4"/>
        <v>d1</v>
      </c>
      <c r="N10" t="s">
        <v>26</v>
      </c>
      <c r="O10" t="str">
        <f t="shared" si="5"/>
        <v>m_alumnos</v>
      </c>
      <c r="P10" t="s">
        <v>25</v>
      </c>
      <c r="Q10" t="str">
        <f t="shared" si="6"/>
        <v>poco</v>
      </c>
      <c r="R10" t="s">
        <v>27</v>
      </c>
      <c r="S10" t="str">
        <f t="shared" si="7"/>
        <v>acreditacion</v>
      </c>
      <c r="T10" t="s">
        <v>25</v>
      </c>
      <c r="U10" t="str">
        <f t="shared" si="8"/>
        <v>periodo_corto</v>
      </c>
      <c r="V10" t="s">
        <v>27</v>
      </c>
      <c r="W10" t="str">
        <f t="shared" si="9"/>
        <v>nivel_academico</v>
      </c>
      <c r="X10" t="s">
        <v>25</v>
      </c>
      <c r="Y10" t="str">
        <f t="shared" si="10"/>
        <v>normal</v>
      </c>
      <c r="Z10" t="s">
        <v>58</v>
      </c>
      <c r="AA10" t="str">
        <f t="shared" si="11"/>
        <v>estado</v>
      </c>
      <c r="AB10" t="s">
        <v>32</v>
      </c>
      <c r="AC10" s="2" t="str">
        <f t="shared" si="12"/>
        <v>pesimo</v>
      </c>
      <c r="AD10" t="s">
        <v>23</v>
      </c>
      <c r="AF10" t="str">
        <f t="shared" si="13"/>
        <v>fuzzy.Si(m_alumnos.Es("poco") &amp; acreditacion.Es("periodo_corto") &amp; nivel_academico.Es("normal")).Entonces(estado, "pesimo");</v>
      </c>
    </row>
    <row r="11" spans="1:40" x14ac:dyDescent="0.25">
      <c r="A11" s="1"/>
      <c r="B11" s="1"/>
      <c r="C11" s="1" t="s">
        <v>2</v>
      </c>
      <c r="D11" s="1" t="s">
        <v>7</v>
      </c>
      <c r="E11" s="1" t="s">
        <v>12</v>
      </c>
      <c r="F11" s="1"/>
      <c r="G11" s="1">
        <f t="shared" si="0"/>
        <v>1</v>
      </c>
      <c r="H11" s="1">
        <f t="shared" si="1"/>
        <v>2</v>
      </c>
      <c r="I11" s="1">
        <f t="shared" si="2"/>
        <v>2</v>
      </c>
      <c r="J11" s="1"/>
      <c r="K11" s="1">
        <f t="shared" si="3"/>
        <v>5</v>
      </c>
      <c r="L11" s="2" t="str">
        <f t="shared" si="4"/>
        <v>d2</v>
      </c>
      <c r="N11" t="s">
        <v>26</v>
      </c>
      <c r="O11" t="str">
        <f t="shared" si="5"/>
        <v>m_alumnos</v>
      </c>
      <c r="P11" t="s">
        <v>25</v>
      </c>
      <c r="Q11" t="str">
        <f t="shared" si="6"/>
        <v>poco</v>
      </c>
      <c r="R11" t="s">
        <v>27</v>
      </c>
      <c r="S11" t="str">
        <f t="shared" si="7"/>
        <v>acreditacion</v>
      </c>
      <c r="T11" t="s">
        <v>25</v>
      </c>
      <c r="U11" t="str">
        <f t="shared" si="8"/>
        <v>periodo_corto</v>
      </c>
      <c r="V11" t="s">
        <v>27</v>
      </c>
      <c r="W11" t="str">
        <f t="shared" si="9"/>
        <v>nivel_academico</v>
      </c>
      <c r="X11" t="s">
        <v>25</v>
      </c>
      <c r="Y11" t="str">
        <f t="shared" si="10"/>
        <v>alto</v>
      </c>
      <c r="Z11" t="s">
        <v>58</v>
      </c>
      <c r="AA11" t="str">
        <f t="shared" si="11"/>
        <v>estado</v>
      </c>
      <c r="AB11" t="s">
        <v>32</v>
      </c>
      <c r="AC11" s="2" t="str">
        <f t="shared" si="12"/>
        <v>malo</v>
      </c>
      <c r="AD11" t="s">
        <v>23</v>
      </c>
      <c r="AF11" t="str">
        <f t="shared" si="13"/>
        <v>fuzzy.Si(m_alumnos.Es("poco") &amp; acreditacion.Es("periodo_corto") &amp; nivel_academico.Es("alto")).Entonces(estado, "malo");</v>
      </c>
    </row>
    <row r="12" spans="1:40" x14ac:dyDescent="0.25">
      <c r="A12" s="1"/>
      <c r="B12" s="1"/>
      <c r="C12" s="1" t="s">
        <v>2</v>
      </c>
      <c r="D12" s="1" t="s">
        <v>7</v>
      </c>
      <c r="E12" s="1" t="s">
        <v>13</v>
      </c>
      <c r="F12" s="1"/>
      <c r="G12" s="1">
        <f t="shared" si="0"/>
        <v>1</v>
      </c>
      <c r="H12" s="1">
        <f t="shared" si="1"/>
        <v>2</v>
      </c>
      <c r="I12" s="1">
        <f t="shared" si="2"/>
        <v>3</v>
      </c>
      <c r="J12" s="1"/>
      <c r="K12" s="1">
        <f t="shared" si="3"/>
        <v>6</v>
      </c>
      <c r="L12" s="2" t="str">
        <f t="shared" si="4"/>
        <v>d3</v>
      </c>
      <c r="N12" t="s">
        <v>26</v>
      </c>
      <c r="O12" t="str">
        <f t="shared" si="5"/>
        <v>m_alumnos</v>
      </c>
      <c r="P12" t="s">
        <v>25</v>
      </c>
      <c r="Q12" t="str">
        <f t="shared" si="6"/>
        <v>poco</v>
      </c>
      <c r="R12" t="s">
        <v>27</v>
      </c>
      <c r="S12" t="str">
        <f t="shared" si="7"/>
        <v>acreditacion</v>
      </c>
      <c r="T12" t="s">
        <v>25</v>
      </c>
      <c r="U12" t="str">
        <f t="shared" si="8"/>
        <v>periodo_corto</v>
      </c>
      <c r="V12" t="s">
        <v>27</v>
      </c>
      <c r="W12" t="str">
        <f t="shared" si="9"/>
        <v>nivel_academico</v>
      </c>
      <c r="X12" t="s">
        <v>25</v>
      </c>
      <c r="Y12" t="str">
        <f t="shared" si="10"/>
        <v>muy_alto</v>
      </c>
      <c r="Z12" t="s">
        <v>58</v>
      </c>
      <c r="AA12" t="str">
        <f t="shared" si="11"/>
        <v>estado</v>
      </c>
      <c r="AB12" t="s">
        <v>32</v>
      </c>
      <c r="AC12" s="2" t="str">
        <f t="shared" si="12"/>
        <v>regular</v>
      </c>
      <c r="AD12" t="s">
        <v>23</v>
      </c>
      <c r="AF12" t="str">
        <f t="shared" si="13"/>
        <v>fuzzy.Si(m_alumnos.Es("poco") &amp; acreditacion.Es("periodo_corto") &amp; nivel_academico.Es("muy_alto")).Entonces(estado, "regular");</v>
      </c>
    </row>
    <row r="13" spans="1:40" x14ac:dyDescent="0.25">
      <c r="A13" s="1"/>
      <c r="B13" s="1"/>
      <c r="C13" s="1" t="s">
        <v>2</v>
      </c>
      <c r="D13" s="1" t="s">
        <v>8</v>
      </c>
      <c r="E13" s="1" t="s">
        <v>11</v>
      </c>
      <c r="F13" s="1"/>
      <c r="G13" s="1">
        <f t="shared" si="0"/>
        <v>1</v>
      </c>
      <c r="H13" s="1">
        <f t="shared" si="1"/>
        <v>3</v>
      </c>
      <c r="I13" s="1">
        <f t="shared" si="2"/>
        <v>1</v>
      </c>
      <c r="J13" s="1"/>
      <c r="K13" s="1">
        <f t="shared" si="3"/>
        <v>5</v>
      </c>
      <c r="L13" s="2" t="str">
        <f t="shared" si="4"/>
        <v>d2</v>
      </c>
      <c r="N13" t="s">
        <v>26</v>
      </c>
      <c r="O13" t="str">
        <f t="shared" si="5"/>
        <v>m_alumnos</v>
      </c>
      <c r="P13" t="s">
        <v>25</v>
      </c>
      <c r="Q13" t="str">
        <f t="shared" si="6"/>
        <v>poco</v>
      </c>
      <c r="R13" t="s">
        <v>27</v>
      </c>
      <c r="S13" t="str">
        <f t="shared" si="7"/>
        <v>acreditacion</v>
      </c>
      <c r="T13" t="s">
        <v>25</v>
      </c>
      <c r="U13" t="str">
        <f t="shared" si="8"/>
        <v>periodo_medio</v>
      </c>
      <c r="V13" t="s">
        <v>27</v>
      </c>
      <c r="W13" t="str">
        <f t="shared" si="9"/>
        <v>nivel_academico</v>
      </c>
      <c r="X13" t="s">
        <v>25</v>
      </c>
      <c r="Y13" t="str">
        <f t="shared" si="10"/>
        <v>normal</v>
      </c>
      <c r="Z13" t="s">
        <v>58</v>
      </c>
      <c r="AA13" t="str">
        <f t="shared" si="11"/>
        <v>estado</v>
      </c>
      <c r="AB13" t="s">
        <v>32</v>
      </c>
      <c r="AC13" s="2" t="str">
        <f t="shared" si="12"/>
        <v>malo</v>
      </c>
      <c r="AD13" t="s">
        <v>23</v>
      </c>
      <c r="AF13" t="str">
        <f t="shared" si="13"/>
        <v>fuzzy.Si(m_alumnos.Es("poco") &amp; acreditacion.Es("periodo_medio") &amp; nivel_academico.Es("normal")).Entonces(estado, "malo");</v>
      </c>
    </row>
    <row r="14" spans="1:40" x14ac:dyDescent="0.25">
      <c r="A14" s="1"/>
      <c r="B14" s="1"/>
      <c r="C14" s="1" t="s">
        <v>2</v>
      </c>
      <c r="D14" s="1" t="s">
        <v>8</v>
      </c>
      <c r="E14" s="1" t="s">
        <v>12</v>
      </c>
      <c r="F14" s="1"/>
      <c r="G14" s="1">
        <f t="shared" si="0"/>
        <v>1</v>
      </c>
      <c r="H14" s="1">
        <f t="shared" si="1"/>
        <v>3</v>
      </c>
      <c r="I14" s="1">
        <f t="shared" si="2"/>
        <v>2</v>
      </c>
      <c r="J14" s="1"/>
      <c r="K14" s="1">
        <f t="shared" si="3"/>
        <v>6</v>
      </c>
      <c r="L14" s="2" t="str">
        <f t="shared" si="4"/>
        <v>d3</v>
      </c>
      <c r="N14" t="s">
        <v>26</v>
      </c>
      <c r="O14" t="str">
        <f t="shared" si="5"/>
        <v>m_alumnos</v>
      </c>
      <c r="P14" t="s">
        <v>25</v>
      </c>
      <c r="Q14" t="str">
        <f t="shared" si="6"/>
        <v>poco</v>
      </c>
      <c r="R14" t="s">
        <v>27</v>
      </c>
      <c r="S14" t="str">
        <f t="shared" si="7"/>
        <v>acreditacion</v>
      </c>
      <c r="T14" t="s">
        <v>25</v>
      </c>
      <c r="U14" t="str">
        <f t="shared" si="8"/>
        <v>periodo_medio</v>
      </c>
      <c r="V14" t="s">
        <v>27</v>
      </c>
      <c r="W14" t="str">
        <f t="shared" si="9"/>
        <v>nivel_academico</v>
      </c>
      <c r="X14" t="s">
        <v>25</v>
      </c>
      <c r="Y14" t="str">
        <f t="shared" si="10"/>
        <v>alto</v>
      </c>
      <c r="Z14" t="s">
        <v>58</v>
      </c>
      <c r="AA14" t="str">
        <f t="shared" si="11"/>
        <v>estado</v>
      </c>
      <c r="AB14" t="s">
        <v>32</v>
      </c>
      <c r="AC14" s="2" t="str">
        <f t="shared" si="12"/>
        <v>regular</v>
      </c>
      <c r="AD14" t="s">
        <v>23</v>
      </c>
      <c r="AF14" t="str">
        <f t="shared" si="13"/>
        <v>fuzzy.Si(m_alumnos.Es("poco") &amp; acreditacion.Es("periodo_medio") &amp; nivel_academico.Es("alto")).Entonces(estado, "regular");</v>
      </c>
    </row>
    <row r="15" spans="1:40" x14ac:dyDescent="0.25">
      <c r="A15" s="1"/>
      <c r="B15" s="1"/>
      <c r="C15" s="1" t="s">
        <v>2</v>
      </c>
      <c r="D15" s="1" t="s">
        <v>8</v>
      </c>
      <c r="E15" s="1" t="s">
        <v>13</v>
      </c>
      <c r="F15" s="1"/>
      <c r="G15" s="1">
        <f t="shared" si="0"/>
        <v>1</v>
      </c>
      <c r="H15" s="1">
        <f t="shared" si="1"/>
        <v>3</v>
      </c>
      <c r="I15" s="1">
        <f t="shared" si="2"/>
        <v>3</v>
      </c>
      <c r="J15" s="1"/>
      <c r="K15" s="1">
        <f t="shared" si="3"/>
        <v>7</v>
      </c>
      <c r="L15" s="2" t="str">
        <f t="shared" si="4"/>
        <v>d3</v>
      </c>
      <c r="N15" t="s">
        <v>26</v>
      </c>
      <c r="O15" t="str">
        <f t="shared" si="5"/>
        <v>m_alumnos</v>
      </c>
      <c r="P15" t="s">
        <v>25</v>
      </c>
      <c r="Q15" t="str">
        <f t="shared" si="6"/>
        <v>poco</v>
      </c>
      <c r="R15" t="s">
        <v>27</v>
      </c>
      <c r="S15" t="str">
        <f t="shared" si="7"/>
        <v>acreditacion</v>
      </c>
      <c r="T15" t="s">
        <v>25</v>
      </c>
      <c r="U15" t="str">
        <f t="shared" si="8"/>
        <v>periodo_medio</v>
      </c>
      <c r="V15" t="s">
        <v>27</v>
      </c>
      <c r="W15" t="str">
        <f t="shared" si="9"/>
        <v>nivel_academico</v>
      </c>
      <c r="X15" t="s">
        <v>25</v>
      </c>
      <c r="Y15" t="str">
        <f t="shared" si="10"/>
        <v>muy_alto</v>
      </c>
      <c r="Z15" t="s">
        <v>58</v>
      </c>
      <c r="AA15" t="str">
        <f t="shared" si="11"/>
        <v>estado</v>
      </c>
      <c r="AB15" t="s">
        <v>32</v>
      </c>
      <c r="AC15" s="2" t="str">
        <f t="shared" si="12"/>
        <v>regular</v>
      </c>
      <c r="AD15" t="s">
        <v>23</v>
      </c>
      <c r="AF15" t="str">
        <f t="shared" si="13"/>
        <v>fuzzy.Si(m_alumnos.Es("poco") &amp; acreditacion.Es("periodo_medio") &amp; nivel_academico.Es("muy_alto")).Entonces(estado, "regular");</v>
      </c>
    </row>
    <row r="16" spans="1:40" x14ac:dyDescent="0.25">
      <c r="A16" s="1"/>
      <c r="B16" s="1"/>
      <c r="C16" s="1" t="s">
        <v>2</v>
      </c>
      <c r="D16" s="1" t="s">
        <v>9</v>
      </c>
      <c r="E16" s="1" t="s">
        <v>11</v>
      </c>
      <c r="F16" s="1"/>
      <c r="G16" s="1">
        <f t="shared" si="0"/>
        <v>1</v>
      </c>
      <c r="H16" s="1">
        <f t="shared" si="1"/>
        <v>4</v>
      </c>
      <c r="I16" s="1">
        <f t="shared" si="2"/>
        <v>1</v>
      </c>
      <c r="J16" s="1"/>
      <c r="K16" s="1">
        <f t="shared" si="3"/>
        <v>6</v>
      </c>
      <c r="L16" s="2" t="str">
        <f t="shared" si="4"/>
        <v>d3</v>
      </c>
      <c r="N16" t="s">
        <v>26</v>
      </c>
      <c r="O16" t="str">
        <f t="shared" si="5"/>
        <v>m_alumnos</v>
      </c>
      <c r="P16" t="s">
        <v>25</v>
      </c>
      <c r="Q16" t="str">
        <f t="shared" si="6"/>
        <v>poco</v>
      </c>
      <c r="R16" t="s">
        <v>27</v>
      </c>
      <c r="S16" t="str">
        <f t="shared" si="7"/>
        <v>acreditacion</v>
      </c>
      <c r="T16" t="s">
        <v>25</v>
      </c>
      <c r="U16" t="str">
        <f t="shared" si="8"/>
        <v>periodo_prolongado</v>
      </c>
      <c r="V16" t="s">
        <v>27</v>
      </c>
      <c r="W16" t="str">
        <f t="shared" si="9"/>
        <v>nivel_academico</v>
      </c>
      <c r="X16" t="s">
        <v>25</v>
      </c>
      <c r="Y16" t="str">
        <f t="shared" si="10"/>
        <v>normal</v>
      </c>
      <c r="Z16" t="s">
        <v>58</v>
      </c>
      <c r="AA16" t="str">
        <f t="shared" si="11"/>
        <v>estado</v>
      </c>
      <c r="AB16" t="s">
        <v>32</v>
      </c>
      <c r="AC16" s="2" t="str">
        <f t="shared" si="12"/>
        <v>regular</v>
      </c>
      <c r="AD16" t="s">
        <v>23</v>
      </c>
      <c r="AF16" t="str">
        <f t="shared" si="13"/>
        <v>fuzzy.Si(m_alumnos.Es("poco") &amp; acreditacion.Es("periodo_prolongado") &amp; nivel_academico.Es("normal")).Entonces(estado, "regular");</v>
      </c>
    </row>
    <row r="17" spans="1:32" x14ac:dyDescent="0.25">
      <c r="A17" s="1"/>
      <c r="B17" s="1"/>
      <c r="C17" s="1" t="s">
        <v>2</v>
      </c>
      <c r="D17" s="1" t="s">
        <v>9</v>
      </c>
      <c r="E17" s="1" t="s">
        <v>12</v>
      </c>
      <c r="F17" s="1"/>
      <c r="G17" s="1">
        <f t="shared" si="0"/>
        <v>1</v>
      </c>
      <c r="H17" s="1">
        <f t="shared" si="1"/>
        <v>4</v>
      </c>
      <c r="I17" s="1">
        <f t="shared" si="2"/>
        <v>2</v>
      </c>
      <c r="J17" s="1"/>
      <c r="K17" s="1">
        <f t="shared" si="3"/>
        <v>7</v>
      </c>
      <c r="L17" s="2" t="str">
        <f t="shared" si="4"/>
        <v>d3</v>
      </c>
      <c r="N17" t="s">
        <v>26</v>
      </c>
      <c r="O17" t="str">
        <f t="shared" si="5"/>
        <v>m_alumnos</v>
      </c>
      <c r="P17" t="s">
        <v>25</v>
      </c>
      <c r="Q17" t="str">
        <f t="shared" si="6"/>
        <v>poco</v>
      </c>
      <c r="R17" t="s">
        <v>27</v>
      </c>
      <c r="S17" t="str">
        <f t="shared" si="7"/>
        <v>acreditacion</v>
      </c>
      <c r="T17" t="s">
        <v>25</v>
      </c>
      <c r="U17" t="str">
        <f t="shared" si="8"/>
        <v>periodo_prolongado</v>
      </c>
      <c r="V17" t="s">
        <v>27</v>
      </c>
      <c r="W17" t="str">
        <f t="shared" si="9"/>
        <v>nivel_academico</v>
      </c>
      <c r="X17" t="s">
        <v>25</v>
      </c>
      <c r="Y17" t="str">
        <f t="shared" si="10"/>
        <v>alto</v>
      </c>
      <c r="Z17" t="s">
        <v>58</v>
      </c>
      <c r="AA17" t="str">
        <f t="shared" si="11"/>
        <v>estado</v>
      </c>
      <c r="AB17" t="s">
        <v>32</v>
      </c>
      <c r="AC17" s="2" t="str">
        <f t="shared" si="12"/>
        <v>regular</v>
      </c>
      <c r="AD17" t="s">
        <v>23</v>
      </c>
      <c r="AF17" t="str">
        <f t="shared" si="13"/>
        <v>fuzzy.Si(m_alumnos.Es("poco") &amp; acreditacion.Es("periodo_prolongado") &amp; nivel_academico.Es("alto")).Entonces(estado, "regular");</v>
      </c>
    </row>
    <row r="18" spans="1:32" x14ac:dyDescent="0.25">
      <c r="A18" s="1"/>
      <c r="B18" s="1"/>
      <c r="C18" s="1" t="s">
        <v>2</v>
      </c>
      <c r="D18" s="1" t="s">
        <v>9</v>
      </c>
      <c r="E18" s="1" t="s">
        <v>13</v>
      </c>
      <c r="F18" s="1"/>
      <c r="G18" s="1">
        <f t="shared" si="0"/>
        <v>1</v>
      </c>
      <c r="H18" s="1">
        <f t="shared" si="1"/>
        <v>4</v>
      </c>
      <c r="I18" s="1">
        <f t="shared" si="2"/>
        <v>3</v>
      </c>
      <c r="J18" s="1"/>
      <c r="K18" s="1">
        <f t="shared" si="3"/>
        <v>8</v>
      </c>
      <c r="L18" s="2" t="str">
        <f t="shared" si="4"/>
        <v>d4</v>
      </c>
      <c r="N18" t="s">
        <v>26</v>
      </c>
      <c r="O18" t="str">
        <f t="shared" si="5"/>
        <v>m_alumnos</v>
      </c>
      <c r="P18" t="s">
        <v>25</v>
      </c>
      <c r="Q18" t="str">
        <f t="shared" si="6"/>
        <v>poco</v>
      </c>
      <c r="R18" t="s">
        <v>27</v>
      </c>
      <c r="S18" t="str">
        <f t="shared" si="7"/>
        <v>acreditacion</v>
      </c>
      <c r="T18" t="s">
        <v>25</v>
      </c>
      <c r="U18" t="str">
        <f t="shared" si="8"/>
        <v>periodo_prolongado</v>
      </c>
      <c r="V18" t="s">
        <v>27</v>
      </c>
      <c r="W18" t="str">
        <f t="shared" si="9"/>
        <v>nivel_academico</v>
      </c>
      <c r="X18" t="s">
        <v>25</v>
      </c>
      <c r="Y18" t="str">
        <f t="shared" si="10"/>
        <v>muy_alto</v>
      </c>
      <c r="Z18" t="s">
        <v>58</v>
      </c>
      <c r="AA18" t="str">
        <f t="shared" si="11"/>
        <v>estado</v>
      </c>
      <c r="AB18" t="s">
        <v>32</v>
      </c>
      <c r="AC18" s="2" t="str">
        <f t="shared" si="12"/>
        <v>bueno</v>
      </c>
      <c r="AD18" t="s">
        <v>23</v>
      </c>
      <c r="AF18" t="str">
        <f t="shared" si="13"/>
        <v>fuzzy.Si(m_alumnos.Es("poco") &amp; acreditacion.Es("periodo_prolongado") &amp; nivel_academico.Es("muy_alto")).Entonces(estado, "bueno");</v>
      </c>
    </row>
    <row r="19" spans="1:32" x14ac:dyDescent="0.25">
      <c r="A19" s="1"/>
      <c r="B19" s="1"/>
      <c r="C19" s="1" t="s">
        <v>3</v>
      </c>
      <c r="D19" s="1" t="s">
        <v>6</v>
      </c>
      <c r="E19" s="1" t="s">
        <v>11</v>
      </c>
      <c r="F19" s="1"/>
      <c r="G19" s="1">
        <f t="shared" si="0"/>
        <v>2</v>
      </c>
      <c r="H19" s="1">
        <f t="shared" si="1"/>
        <v>1</v>
      </c>
      <c r="I19" s="1">
        <f t="shared" si="2"/>
        <v>1</v>
      </c>
      <c r="J19" s="1"/>
      <c r="K19" s="1">
        <f t="shared" si="3"/>
        <v>4</v>
      </c>
      <c r="L19" s="2" t="str">
        <f t="shared" si="4"/>
        <v>d1</v>
      </c>
      <c r="N19" t="s">
        <v>26</v>
      </c>
      <c r="O19" t="str">
        <f t="shared" si="5"/>
        <v>m_alumnos</v>
      </c>
      <c r="P19" t="s">
        <v>25</v>
      </c>
      <c r="Q19" t="str">
        <f t="shared" si="6"/>
        <v>optimo</v>
      </c>
      <c r="R19" t="s">
        <v>27</v>
      </c>
      <c r="S19" t="str">
        <f t="shared" si="7"/>
        <v>acreditacion</v>
      </c>
      <c r="T19" t="s">
        <v>25</v>
      </c>
      <c r="U19" t="str">
        <f t="shared" si="8"/>
        <v>sin_acreditacion</v>
      </c>
      <c r="V19" t="s">
        <v>27</v>
      </c>
      <c r="W19" t="str">
        <f t="shared" si="9"/>
        <v>nivel_academico</v>
      </c>
      <c r="X19" t="s">
        <v>25</v>
      </c>
      <c r="Y19" t="str">
        <f t="shared" si="10"/>
        <v>normal</v>
      </c>
      <c r="Z19" t="s">
        <v>58</v>
      </c>
      <c r="AA19" t="str">
        <f t="shared" si="11"/>
        <v>estado</v>
      </c>
      <c r="AB19" t="s">
        <v>32</v>
      </c>
      <c r="AC19" s="2" t="str">
        <f t="shared" si="12"/>
        <v>pesimo</v>
      </c>
      <c r="AD19" t="s">
        <v>23</v>
      </c>
      <c r="AF19" t="str">
        <f t="shared" si="13"/>
        <v>fuzzy.Si(m_alumnos.Es("optimo") &amp; acreditacion.Es("sin_acreditacion") &amp; nivel_academico.Es("normal")).Entonces(estado, "pesimo");</v>
      </c>
    </row>
    <row r="20" spans="1:32" x14ac:dyDescent="0.25">
      <c r="A20" s="1"/>
      <c r="B20" s="1"/>
      <c r="C20" s="1" t="s">
        <v>3</v>
      </c>
      <c r="D20" s="1" t="s">
        <v>6</v>
      </c>
      <c r="E20" s="1" t="s">
        <v>12</v>
      </c>
      <c r="F20" s="1"/>
      <c r="G20" s="1">
        <f t="shared" si="0"/>
        <v>2</v>
      </c>
      <c r="H20" s="1">
        <f t="shared" si="1"/>
        <v>1</v>
      </c>
      <c r="I20" s="1">
        <f t="shared" si="2"/>
        <v>2</v>
      </c>
      <c r="J20" s="1"/>
      <c r="K20" s="1">
        <f t="shared" si="3"/>
        <v>5</v>
      </c>
      <c r="L20" s="2" t="str">
        <f t="shared" si="4"/>
        <v>d2</v>
      </c>
      <c r="N20" t="s">
        <v>26</v>
      </c>
      <c r="O20" t="str">
        <f t="shared" si="5"/>
        <v>m_alumnos</v>
      </c>
      <c r="P20" t="s">
        <v>25</v>
      </c>
      <c r="Q20" t="str">
        <f t="shared" si="6"/>
        <v>optimo</v>
      </c>
      <c r="R20" t="s">
        <v>27</v>
      </c>
      <c r="S20" t="str">
        <f t="shared" si="7"/>
        <v>acreditacion</v>
      </c>
      <c r="T20" t="s">
        <v>25</v>
      </c>
      <c r="U20" t="str">
        <f t="shared" si="8"/>
        <v>sin_acreditacion</v>
      </c>
      <c r="V20" t="s">
        <v>27</v>
      </c>
      <c r="W20" t="str">
        <f t="shared" si="9"/>
        <v>nivel_academico</v>
      </c>
      <c r="X20" t="s">
        <v>25</v>
      </c>
      <c r="Y20" t="str">
        <f t="shared" si="10"/>
        <v>alto</v>
      </c>
      <c r="Z20" t="s">
        <v>58</v>
      </c>
      <c r="AA20" t="str">
        <f t="shared" si="11"/>
        <v>estado</v>
      </c>
      <c r="AB20" t="s">
        <v>32</v>
      </c>
      <c r="AC20" s="2" t="str">
        <f t="shared" si="12"/>
        <v>malo</v>
      </c>
      <c r="AD20" t="s">
        <v>23</v>
      </c>
      <c r="AF20" t="str">
        <f t="shared" si="13"/>
        <v>fuzzy.Si(m_alumnos.Es("optimo") &amp; acreditacion.Es("sin_acreditacion") &amp; nivel_academico.Es("alto")).Entonces(estado, "malo");</v>
      </c>
    </row>
    <row r="21" spans="1:32" x14ac:dyDescent="0.25">
      <c r="A21" s="1"/>
      <c r="B21" s="1"/>
      <c r="C21" s="1" t="s">
        <v>3</v>
      </c>
      <c r="D21" s="1" t="s">
        <v>6</v>
      </c>
      <c r="E21" s="1" t="s">
        <v>13</v>
      </c>
      <c r="F21" s="1"/>
      <c r="G21" s="1">
        <f t="shared" si="0"/>
        <v>2</v>
      </c>
      <c r="H21" s="1">
        <f t="shared" si="1"/>
        <v>1</v>
      </c>
      <c r="I21" s="1">
        <f t="shared" si="2"/>
        <v>3</v>
      </c>
      <c r="J21" s="1"/>
      <c r="K21" s="1">
        <f t="shared" si="3"/>
        <v>6</v>
      </c>
      <c r="L21" s="2" t="str">
        <f t="shared" si="4"/>
        <v>d3</v>
      </c>
      <c r="N21" t="s">
        <v>26</v>
      </c>
      <c r="O21" t="str">
        <f t="shared" si="5"/>
        <v>m_alumnos</v>
      </c>
      <c r="P21" t="s">
        <v>25</v>
      </c>
      <c r="Q21" t="str">
        <f t="shared" si="6"/>
        <v>optimo</v>
      </c>
      <c r="R21" t="s">
        <v>27</v>
      </c>
      <c r="S21" t="str">
        <f t="shared" si="7"/>
        <v>acreditacion</v>
      </c>
      <c r="T21" t="s">
        <v>25</v>
      </c>
      <c r="U21" t="str">
        <f t="shared" si="8"/>
        <v>sin_acreditacion</v>
      </c>
      <c r="V21" t="s">
        <v>27</v>
      </c>
      <c r="W21" t="str">
        <f t="shared" si="9"/>
        <v>nivel_academico</v>
      </c>
      <c r="X21" t="s">
        <v>25</v>
      </c>
      <c r="Y21" t="str">
        <f t="shared" si="10"/>
        <v>muy_alto</v>
      </c>
      <c r="Z21" t="s">
        <v>58</v>
      </c>
      <c r="AA21" t="str">
        <f t="shared" si="11"/>
        <v>estado</v>
      </c>
      <c r="AB21" t="s">
        <v>32</v>
      </c>
      <c r="AC21" s="2" t="str">
        <f t="shared" si="12"/>
        <v>regular</v>
      </c>
      <c r="AD21" t="s">
        <v>23</v>
      </c>
      <c r="AF21" t="str">
        <f t="shared" si="13"/>
        <v>fuzzy.Si(m_alumnos.Es("optimo") &amp; acreditacion.Es("sin_acreditacion") &amp; nivel_academico.Es("muy_alto")).Entonces(estado, "regular");</v>
      </c>
    </row>
    <row r="22" spans="1:32" x14ac:dyDescent="0.25">
      <c r="A22" s="1"/>
      <c r="B22" s="1"/>
      <c r="C22" s="1" t="s">
        <v>3</v>
      </c>
      <c r="D22" s="1" t="s">
        <v>7</v>
      </c>
      <c r="E22" s="1" t="s">
        <v>11</v>
      </c>
      <c r="F22" s="1"/>
      <c r="G22" s="1">
        <f t="shared" si="0"/>
        <v>2</v>
      </c>
      <c r="H22" s="1">
        <f t="shared" si="1"/>
        <v>2</v>
      </c>
      <c r="I22" s="1">
        <f t="shared" si="2"/>
        <v>1</v>
      </c>
      <c r="J22" s="1"/>
      <c r="K22" s="1">
        <f t="shared" si="3"/>
        <v>5</v>
      </c>
      <c r="L22" s="2" t="str">
        <f t="shared" si="4"/>
        <v>d2</v>
      </c>
      <c r="N22" t="s">
        <v>26</v>
      </c>
      <c r="O22" t="str">
        <f t="shared" si="5"/>
        <v>m_alumnos</v>
      </c>
      <c r="P22" t="s">
        <v>25</v>
      </c>
      <c r="Q22" t="str">
        <f t="shared" si="6"/>
        <v>optimo</v>
      </c>
      <c r="R22" t="s">
        <v>27</v>
      </c>
      <c r="S22" t="str">
        <f t="shared" si="7"/>
        <v>acreditacion</v>
      </c>
      <c r="T22" t="s">
        <v>25</v>
      </c>
      <c r="U22" t="str">
        <f t="shared" si="8"/>
        <v>periodo_corto</v>
      </c>
      <c r="V22" t="s">
        <v>27</v>
      </c>
      <c r="W22" t="str">
        <f t="shared" si="9"/>
        <v>nivel_academico</v>
      </c>
      <c r="X22" t="s">
        <v>25</v>
      </c>
      <c r="Y22" t="str">
        <f t="shared" si="10"/>
        <v>normal</v>
      </c>
      <c r="Z22" t="s">
        <v>58</v>
      </c>
      <c r="AA22" t="str">
        <f t="shared" si="11"/>
        <v>estado</v>
      </c>
      <c r="AB22" t="s">
        <v>32</v>
      </c>
      <c r="AC22" s="2" t="str">
        <f t="shared" si="12"/>
        <v>malo</v>
      </c>
      <c r="AD22" t="s">
        <v>23</v>
      </c>
      <c r="AF22" t="str">
        <f t="shared" si="13"/>
        <v>fuzzy.Si(m_alumnos.Es("optimo") &amp; acreditacion.Es("periodo_corto") &amp; nivel_academico.Es("normal")).Entonces(estado, "malo");</v>
      </c>
    </row>
    <row r="23" spans="1:32" x14ac:dyDescent="0.25">
      <c r="A23" s="1"/>
      <c r="B23" s="1"/>
      <c r="C23" s="1" t="s">
        <v>3</v>
      </c>
      <c r="D23" s="1" t="s">
        <v>7</v>
      </c>
      <c r="E23" s="1" t="s">
        <v>12</v>
      </c>
      <c r="F23" s="1"/>
      <c r="G23" s="1">
        <f t="shared" si="0"/>
        <v>2</v>
      </c>
      <c r="H23" s="1">
        <f t="shared" si="1"/>
        <v>2</v>
      </c>
      <c r="I23" s="1">
        <f t="shared" si="2"/>
        <v>2</v>
      </c>
      <c r="J23" s="1"/>
      <c r="K23" s="1">
        <f t="shared" si="3"/>
        <v>6</v>
      </c>
      <c r="L23" s="2" t="str">
        <f t="shared" si="4"/>
        <v>d3</v>
      </c>
      <c r="N23" t="s">
        <v>26</v>
      </c>
      <c r="O23" t="str">
        <f t="shared" si="5"/>
        <v>m_alumnos</v>
      </c>
      <c r="P23" t="s">
        <v>25</v>
      </c>
      <c r="Q23" t="str">
        <f t="shared" si="6"/>
        <v>optimo</v>
      </c>
      <c r="R23" t="s">
        <v>27</v>
      </c>
      <c r="S23" t="str">
        <f t="shared" si="7"/>
        <v>acreditacion</v>
      </c>
      <c r="T23" t="s">
        <v>25</v>
      </c>
      <c r="U23" t="str">
        <f t="shared" si="8"/>
        <v>periodo_corto</v>
      </c>
      <c r="V23" t="s">
        <v>27</v>
      </c>
      <c r="W23" t="str">
        <f t="shared" si="9"/>
        <v>nivel_academico</v>
      </c>
      <c r="X23" t="s">
        <v>25</v>
      </c>
      <c r="Y23" t="str">
        <f t="shared" si="10"/>
        <v>alto</v>
      </c>
      <c r="Z23" t="s">
        <v>58</v>
      </c>
      <c r="AA23" t="str">
        <f t="shared" si="11"/>
        <v>estado</v>
      </c>
      <c r="AB23" t="s">
        <v>32</v>
      </c>
      <c r="AC23" s="2" t="str">
        <f t="shared" si="12"/>
        <v>regular</v>
      </c>
      <c r="AD23" t="s">
        <v>23</v>
      </c>
      <c r="AF23" t="str">
        <f t="shared" si="13"/>
        <v>fuzzy.Si(m_alumnos.Es("optimo") &amp; acreditacion.Es("periodo_corto") &amp; nivel_academico.Es("alto")).Entonces(estado, "regular");</v>
      </c>
    </row>
    <row r="24" spans="1:32" x14ac:dyDescent="0.25">
      <c r="A24" s="1"/>
      <c r="B24" s="1"/>
      <c r="C24" s="1" t="s">
        <v>3</v>
      </c>
      <c r="D24" s="1" t="s">
        <v>7</v>
      </c>
      <c r="E24" s="1" t="s">
        <v>13</v>
      </c>
      <c r="F24" s="1"/>
      <c r="G24" s="1">
        <f t="shared" si="0"/>
        <v>2</v>
      </c>
      <c r="H24" s="1">
        <f t="shared" si="1"/>
        <v>2</v>
      </c>
      <c r="I24" s="1">
        <f t="shared" si="2"/>
        <v>3</v>
      </c>
      <c r="J24" s="1"/>
      <c r="K24" s="1">
        <f t="shared" si="3"/>
        <v>7</v>
      </c>
      <c r="L24" s="2" t="str">
        <f t="shared" si="4"/>
        <v>d3</v>
      </c>
      <c r="N24" t="s">
        <v>26</v>
      </c>
      <c r="O24" t="str">
        <f t="shared" si="5"/>
        <v>m_alumnos</v>
      </c>
      <c r="P24" t="s">
        <v>25</v>
      </c>
      <c r="Q24" t="str">
        <f t="shared" si="6"/>
        <v>optimo</v>
      </c>
      <c r="R24" t="s">
        <v>27</v>
      </c>
      <c r="S24" t="str">
        <f t="shared" si="7"/>
        <v>acreditacion</v>
      </c>
      <c r="T24" t="s">
        <v>25</v>
      </c>
      <c r="U24" t="str">
        <f t="shared" si="8"/>
        <v>periodo_corto</v>
      </c>
      <c r="V24" t="s">
        <v>27</v>
      </c>
      <c r="W24" t="str">
        <f t="shared" si="9"/>
        <v>nivel_academico</v>
      </c>
      <c r="X24" t="s">
        <v>25</v>
      </c>
      <c r="Y24" t="str">
        <f t="shared" si="10"/>
        <v>muy_alto</v>
      </c>
      <c r="Z24" t="s">
        <v>58</v>
      </c>
      <c r="AA24" t="str">
        <f t="shared" si="11"/>
        <v>estado</v>
      </c>
      <c r="AB24" t="s">
        <v>32</v>
      </c>
      <c r="AC24" s="2" t="str">
        <f t="shared" si="12"/>
        <v>regular</v>
      </c>
      <c r="AD24" t="s">
        <v>23</v>
      </c>
      <c r="AF24" t="str">
        <f t="shared" si="13"/>
        <v>fuzzy.Si(m_alumnos.Es("optimo") &amp; acreditacion.Es("periodo_corto") &amp; nivel_academico.Es("muy_alto")).Entonces(estado, "regular");</v>
      </c>
    </row>
    <row r="25" spans="1:32" x14ac:dyDescent="0.25">
      <c r="A25" s="1"/>
      <c r="B25" s="1"/>
      <c r="C25" s="1" t="s">
        <v>3</v>
      </c>
      <c r="D25" s="1" t="s">
        <v>8</v>
      </c>
      <c r="E25" s="1" t="s">
        <v>11</v>
      </c>
      <c r="F25" s="1"/>
      <c r="G25" s="1">
        <f t="shared" si="0"/>
        <v>2</v>
      </c>
      <c r="H25" s="1">
        <f t="shared" si="1"/>
        <v>3</v>
      </c>
      <c r="I25" s="1">
        <f t="shared" si="2"/>
        <v>1</v>
      </c>
      <c r="J25" s="1"/>
      <c r="K25" s="1">
        <f t="shared" si="3"/>
        <v>6</v>
      </c>
      <c r="L25" s="2" t="str">
        <f t="shared" si="4"/>
        <v>d3</v>
      </c>
      <c r="N25" t="s">
        <v>26</v>
      </c>
      <c r="O25" t="str">
        <f t="shared" si="5"/>
        <v>m_alumnos</v>
      </c>
      <c r="P25" t="s">
        <v>25</v>
      </c>
      <c r="Q25" t="str">
        <f t="shared" si="6"/>
        <v>optimo</v>
      </c>
      <c r="R25" t="s">
        <v>27</v>
      </c>
      <c r="S25" t="str">
        <f t="shared" si="7"/>
        <v>acreditacion</v>
      </c>
      <c r="T25" t="s">
        <v>25</v>
      </c>
      <c r="U25" t="str">
        <f t="shared" si="8"/>
        <v>periodo_medio</v>
      </c>
      <c r="V25" t="s">
        <v>27</v>
      </c>
      <c r="W25" t="str">
        <f t="shared" si="9"/>
        <v>nivel_academico</v>
      </c>
      <c r="X25" t="s">
        <v>25</v>
      </c>
      <c r="Y25" t="str">
        <f t="shared" si="10"/>
        <v>normal</v>
      </c>
      <c r="Z25" t="s">
        <v>58</v>
      </c>
      <c r="AA25" t="str">
        <f t="shared" si="11"/>
        <v>estado</v>
      </c>
      <c r="AB25" t="s">
        <v>32</v>
      </c>
      <c r="AC25" s="2" t="str">
        <f t="shared" si="12"/>
        <v>regular</v>
      </c>
      <c r="AD25" t="s">
        <v>23</v>
      </c>
      <c r="AF25" t="str">
        <f t="shared" si="13"/>
        <v>fuzzy.Si(m_alumnos.Es("optimo") &amp; acreditacion.Es("periodo_medio") &amp; nivel_academico.Es("normal")).Entonces(estado, "regular");</v>
      </c>
    </row>
    <row r="26" spans="1:32" x14ac:dyDescent="0.25">
      <c r="A26" s="1"/>
      <c r="B26" s="1"/>
      <c r="C26" s="1" t="s">
        <v>3</v>
      </c>
      <c r="D26" s="1" t="s">
        <v>8</v>
      </c>
      <c r="E26" s="1" t="s">
        <v>12</v>
      </c>
      <c r="F26" s="1"/>
      <c r="G26" s="1">
        <f t="shared" si="0"/>
        <v>2</v>
      </c>
      <c r="H26" s="1">
        <f t="shared" si="1"/>
        <v>3</v>
      </c>
      <c r="I26" s="1">
        <f t="shared" si="2"/>
        <v>2</v>
      </c>
      <c r="J26" s="1"/>
      <c r="K26" s="1">
        <f t="shared" si="3"/>
        <v>7</v>
      </c>
      <c r="L26" s="2" t="str">
        <f t="shared" si="4"/>
        <v>d3</v>
      </c>
      <c r="N26" t="s">
        <v>26</v>
      </c>
      <c r="O26" t="str">
        <f t="shared" si="5"/>
        <v>m_alumnos</v>
      </c>
      <c r="P26" t="s">
        <v>25</v>
      </c>
      <c r="Q26" t="str">
        <f t="shared" si="6"/>
        <v>optimo</v>
      </c>
      <c r="R26" t="s">
        <v>27</v>
      </c>
      <c r="S26" t="str">
        <f t="shared" si="7"/>
        <v>acreditacion</v>
      </c>
      <c r="T26" t="s">
        <v>25</v>
      </c>
      <c r="U26" t="str">
        <f t="shared" si="8"/>
        <v>periodo_medio</v>
      </c>
      <c r="V26" t="s">
        <v>27</v>
      </c>
      <c r="W26" t="str">
        <f t="shared" si="9"/>
        <v>nivel_academico</v>
      </c>
      <c r="X26" t="s">
        <v>25</v>
      </c>
      <c r="Y26" t="str">
        <f t="shared" si="10"/>
        <v>alto</v>
      </c>
      <c r="Z26" t="s">
        <v>58</v>
      </c>
      <c r="AA26" t="str">
        <f t="shared" si="11"/>
        <v>estado</v>
      </c>
      <c r="AB26" t="s">
        <v>32</v>
      </c>
      <c r="AC26" s="2" t="str">
        <f t="shared" si="12"/>
        <v>regular</v>
      </c>
      <c r="AD26" t="s">
        <v>23</v>
      </c>
      <c r="AF26" t="str">
        <f t="shared" si="13"/>
        <v>fuzzy.Si(m_alumnos.Es("optimo") &amp; acreditacion.Es("periodo_medio") &amp; nivel_academico.Es("alto")).Entonces(estado, "regular");</v>
      </c>
    </row>
    <row r="27" spans="1:32" x14ac:dyDescent="0.25">
      <c r="A27" s="1"/>
      <c r="B27" s="1"/>
      <c r="C27" s="1" t="s">
        <v>3</v>
      </c>
      <c r="D27" s="1" t="s">
        <v>8</v>
      </c>
      <c r="E27" s="1" t="s">
        <v>13</v>
      </c>
      <c r="F27" s="1"/>
      <c r="G27" s="1">
        <f t="shared" si="0"/>
        <v>2</v>
      </c>
      <c r="H27" s="1">
        <f t="shared" si="1"/>
        <v>3</v>
      </c>
      <c r="I27" s="1">
        <f t="shared" si="2"/>
        <v>3</v>
      </c>
      <c r="J27" s="1"/>
      <c r="K27" s="1">
        <f t="shared" si="3"/>
        <v>8</v>
      </c>
      <c r="L27" s="2" t="str">
        <f t="shared" si="4"/>
        <v>d4</v>
      </c>
      <c r="N27" t="s">
        <v>26</v>
      </c>
      <c r="O27" t="str">
        <f t="shared" si="5"/>
        <v>m_alumnos</v>
      </c>
      <c r="P27" t="s">
        <v>25</v>
      </c>
      <c r="Q27" t="str">
        <f t="shared" si="6"/>
        <v>optimo</v>
      </c>
      <c r="R27" t="s">
        <v>27</v>
      </c>
      <c r="S27" t="str">
        <f t="shared" si="7"/>
        <v>acreditacion</v>
      </c>
      <c r="T27" t="s">
        <v>25</v>
      </c>
      <c r="U27" t="str">
        <f t="shared" si="8"/>
        <v>periodo_medio</v>
      </c>
      <c r="V27" t="s">
        <v>27</v>
      </c>
      <c r="W27" t="str">
        <f t="shared" si="9"/>
        <v>nivel_academico</v>
      </c>
      <c r="X27" t="s">
        <v>25</v>
      </c>
      <c r="Y27" t="str">
        <f t="shared" si="10"/>
        <v>muy_alto</v>
      </c>
      <c r="Z27" t="s">
        <v>58</v>
      </c>
      <c r="AA27" t="str">
        <f t="shared" si="11"/>
        <v>estado</v>
      </c>
      <c r="AB27" t="s">
        <v>32</v>
      </c>
      <c r="AC27" s="2" t="str">
        <f t="shared" si="12"/>
        <v>bueno</v>
      </c>
      <c r="AD27" t="s">
        <v>23</v>
      </c>
      <c r="AF27" t="str">
        <f t="shared" si="13"/>
        <v>fuzzy.Si(m_alumnos.Es("optimo") &amp; acreditacion.Es("periodo_medio") &amp; nivel_academico.Es("muy_alto")).Entonces(estado, "bueno");</v>
      </c>
    </row>
    <row r="28" spans="1:32" x14ac:dyDescent="0.25">
      <c r="A28" s="1"/>
      <c r="B28" s="1"/>
      <c r="C28" s="1" t="s">
        <v>3</v>
      </c>
      <c r="D28" s="1" t="s">
        <v>9</v>
      </c>
      <c r="E28" s="1" t="s">
        <v>11</v>
      </c>
      <c r="F28" s="1"/>
      <c r="G28" s="1">
        <f t="shared" si="0"/>
        <v>2</v>
      </c>
      <c r="H28" s="1">
        <f t="shared" si="1"/>
        <v>4</v>
      </c>
      <c r="I28" s="1">
        <f t="shared" si="2"/>
        <v>1</v>
      </c>
      <c r="J28" s="1"/>
      <c r="K28" s="1">
        <f t="shared" si="3"/>
        <v>7</v>
      </c>
      <c r="L28" s="2" t="str">
        <f t="shared" si="4"/>
        <v>d3</v>
      </c>
      <c r="N28" t="s">
        <v>26</v>
      </c>
      <c r="O28" t="str">
        <f t="shared" si="5"/>
        <v>m_alumnos</v>
      </c>
      <c r="P28" t="s">
        <v>25</v>
      </c>
      <c r="Q28" t="str">
        <f t="shared" si="6"/>
        <v>optimo</v>
      </c>
      <c r="R28" t="s">
        <v>27</v>
      </c>
      <c r="S28" t="str">
        <f t="shared" si="7"/>
        <v>acreditacion</v>
      </c>
      <c r="T28" t="s">
        <v>25</v>
      </c>
      <c r="U28" t="str">
        <f t="shared" si="8"/>
        <v>periodo_prolongado</v>
      </c>
      <c r="V28" t="s">
        <v>27</v>
      </c>
      <c r="W28" t="str">
        <f t="shared" si="9"/>
        <v>nivel_academico</v>
      </c>
      <c r="X28" t="s">
        <v>25</v>
      </c>
      <c r="Y28" t="str">
        <f t="shared" si="10"/>
        <v>normal</v>
      </c>
      <c r="Z28" t="s">
        <v>58</v>
      </c>
      <c r="AA28" t="str">
        <f t="shared" si="11"/>
        <v>estado</v>
      </c>
      <c r="AB28" t="s">
        <v>32</v>
      </c>
      <c r="AC28" s="2" t="str">
        <f t="shared" si="12"/>
        <v>regular</v>
      </c>
      <c r="AD28" t="s">
        <v>23</v>
      </c>
      <c r="AF28" t="str">
        <f t="shared" si="13"/>
        <v>fuzzy.Si(m_alumnos.Es("optimo") &amp; acreditacion.Es("periodo_prolongado") &amp; nivel_academico.Es("normal")).Entonces(estado, "regular");</v>
      </c>
    </row>
    <row r="29" spans="1:32" x14ac:dyDescent="0.25">
      <c r="A29" s="1"/>
      <c r="B29" s="1"/>
      <c r="C29" s="1" t="s">
        <v>3</v>
      </c>
      <c r="D29" s="1" t="s">
        <v>9</v>
      </c>
      <c r="E29" s="1" t="s">
        <v>12</v>
      </c>
      <c r="F29" s="1"/>
      <c r="G29" s="1">
        <f t="shared" si="0"/>
        <v>2</v>
      </c>
      <c r="H29" s="1">
        <f t="shared" si="1"/>
        <v>4</v>
      </c>
      <c r="I29" s="1">
        <f t="shared" si="2"/>
        <v>2</v>
      </c>
      <c r="J29" s="1"/>
      <c r="K29" s="1">
        <f t="shared" si="3"/>
        <v>8</v>
      </c>
      <c r="L29" s="2" t="str">
        <f t="shared" si="4"/>
        <v>d4</v>
      </c>
      <c r="N29" t="s">
        <v>26</v>
      </c>
      <c r="O29" t="str">
        <f t="shared" si="5"/>
        <v>m_alumnos</v>
      </c>
      <c r="P29" t="s">
        <v>25</v>
      </c>
      <c r="Q29" t="str">
        <f t="shared" si="6"/>
        <v>optimo</v>
      </c>
      <c r="R29" t="s">
        <v>27</v>
      </c>
      <c r="S29" t="str">
        <f t="shared" si="7"/>
        <v>acreditacion</v>
      </c>
      <c r="T29" t="s">
        <v>25</v>
      </c>
      <c r="U29" t="str">
        <f t="shared" si="8"/>
        <v>periodo_prolongado</v>
      </c>
      <c r="V29" t="s">
        <v>27</v>
      </c>
      <c r="W29" t="str">
        <f t="shared" si="9"/>
        <v>nivel_academico</v>
      </c>
      <c r="X29" t="s">
        <v>25</v>
      </c>
      <c r="Y29" t="str">
        <f t="shared" si="10"/>
        <v>alto</v>
      </c>
      <c r="Z29" t="s">
        <v>58</v>
      </c>
      <c r="AA29" t="str">
        <f t="shared" si="11"/>
        <v>estado</v>
      </c>
      <c r="AB29" t="s">
        <v>32</v>
      </c>
      <c r="AC29" s="2" t="str">
        <f t="shared" si="12"/>
        <v>bueno</v>
      </c>
      <c r="AD29" t="s">
        <v>23</v>
      </c>
      <c r="AF29" t="str">
        <f t="shared" si="13"/>
        <v>fuzzy.Si(m_alumnos.Es("optimo") &amp; acreditacion.Es("periodo_prolongado") &amp; nivel_academico.Es("alto")).Entonces(estado, "bueno");</v>
      </c>
    </row>
    <row r="30" spans="1:32" x14ac:dyDescent="0.25">
      <c r="A30" s="1"/>
      <c r="B30" s="1"/>
      <c r="C30" s="1" t="s">
        <v>3</v>
      </c>
      <c r="D30" s="1" t="s">
        <v>9</v>
      </c>
      <c r="E30" s="1" t="s">
        <v>13</v>
      </c>
      <c r="F30" s="1"/>
      <c r="G30" s="1">
        <f t="shared" si="0"/>
        <v>2</v>
      </c>
      <c r="H30" s="1">
        <f t="shared" si="1"/>
        <v>4</v>
      </c>
      <c r="I30" s="1">
        <f t="shared" si="2"/>
        <v>3</v>
      </c>
      <c r="J30" s="1"/>
      <c r="K30" s="1">
        <f t="shared" si="3"/>
        <v>9</v>
      </c>
      <c r="L30" s="2" t="str">
        <f t="shared" si="4"/>
        <v>d5</v>
      </c>
      <c r="N30" t="s">
        <v>26</v>
      </c>
      <c r="O30" t="str">
        <f t="shared" si="5"/>
        <v>m_alumnos</v>
      </c>
      <c r="P30" t="s">
        <v>25</v>
      </c>
      <c r="Q30" t="str">
        <f t="shared" si="6"/>
        <v>optimo</v>
      </c>
      <c r="R30" t="s">
        <v>27</v>
      </c>
      <c r="S30" t="str">
        <f t="shared" si="7"/>
        <v>acreditacion</v>
      </c>
      <c r="T30" t="s">
        <v>25</v>
      </c>
      <c r="U30" t="str">
        <f t="shared" si="8"/>
        <v>periodo_prolongado</v>
      </c>
      <c r="V30" t="s">
        <v>27</v>
      </c>
      <c r="W30" t="str">
        <f t="shared" si="9"/>
        <v>nivel_academico</v>
      </c>
      <c r="X30" t="s">
        <v>25</v>
      </c>
      <c r="Y30" t="str">
        <f t="shared" si="10"/>
        <v>muy_alto</v>
      </c>
      <c r="Z30" t="s">
        <v>58</v>
      </c>
      <c r="AA30" t="str">
        <f t="shared" si="11"/>
        <v>estado</v>
      </c>
      <c r="AB30" t="s">
        <v>32</v>
      </c>
      <c r="AC30" s="2" t="str">
        <f t="shared" si="12"/>
        <v>excelente</v>
      </c>
      <c r="AD30" t="s">
        <v>23</v>
      </c>
      <c r="AF30" t="str">
        <f t="shared" si="13"/>
        <v>fuzzy.Si(m_alumnos.Es("optimo") &amp; acreditacion.Es("periodo_prolongado") &amp; nivel_academico.Es("muy_alto")).Entonces(estado, "excelente");</v>
      </c>
    </row>
    <row r="31" spans="1:32" x14ac:dyDescent="0.25">
      <c r="A31" s="1"/>
      <c r="B31" s="1"/>
      <c r="C31" s="1" t="s">
        <v>4</v>
      </c>
      <c r="D31" s="1" t="s">
        <v>6</v>
      </c>
      <c r="E31" s="1" t="s">
        <v>11</v>
      </c>
      <c r="F31" s="1"/>
      <c r="G31" s="1">
        <f t="shared" si="0"/>
        <v>3</v>
      </c>
      <c r="H31" s="1">
        <f t="shared" si="1"/>
        <v>1</v>
      </c>
      <c r="I31" s="1">
        <f t="shared" si="2"/>
        <v>1</v>
      </c>
      <c r="J31" s="1"/>
      <c r="K31" s="1">
        <f t="shared" si="3"/>
        <v>5</v>
      </c>
      <c r="L31" s="2" t="str">
        <f t="shared" si="4"/>
        <v>d2</v>
      </c>
      <c r="N31" t="s">
        <v>26</v>
      </c>
      <c r="O31" t="str">
        <f t="shared" si="5"/>
        <v>m_alumnos</v>
      </c>
      <c r="P31" t="s">
        <v>25</v>
      </c>
      <c r="Q31" t="str">
        <f t="shared" si="6"/>
        <v>excedido</v>
      </c>
      <c r="R31" t="s">
        <v>27</v>
      </c>
      <c r="S31" t="str">
        <f t="shared" si="7"/>
        <v>acreditacion</v>
      </c>
      <c r="T31" t="s">
        <v>25</v>
      </c>
      <c r="U31" t="str">
        <f t="shared" si="8"/>
        <v>sin_acreditacion</v>
      </c>
      <c r="V31" t="s">
        <v>27</v>
      </c>
      <c r="W31" t="str">
        <f t="shared" si="9"/>
        <v>nivel_academico</v>
      </c>
      <c r="X31" t="s">
        <v>25</v>
      </c>
      <c r="Y31" t="str">
        <f t="shared" si="10"/>
        <v>normal</v>
      </c>
      <c r="Z31" t="s">
        <v>58</v>
      </c>
      <c r="AA31" t="str">
        <f t="shared" si="11"/>
        <v>estado</v>
      </c>
      <c r="AB31" t="s">
        <v>32</v>
      </c>
      <c r="AC31" s="2" t="str">
        <f t="shared" si="12"/>
        <v>malo</v>
      </c>
      <c r="AD31" t="s">
        <v>23</v>
      </c>
      <c r="AF31" t="str">
        <f t="shared" si="13"/>
        <v>fuzzy.Si(m_alumnos.Es("excedido") &amp; acreditacion.Es("sin_acreditacion") &amp; nivel_academico.Es("normal")).Entonces(estado, "malo");</v>
      </c>
    </row>
    <row r="32" spans="1:32" x14ac:dyDescent="0.25">
      <c r="A32" s="1"/>
      <c r="B32" s="1"/>
      <c r="C32" s="1" t="s">
        <v>4</v>
      </c>
      <c r="D32" s="1" t="s">
        <v>6</v>
      </c>
      <c r="E32" s="1" t="s">
        <v>12</v>
      </c>
      <c r="F32" s="1"/>
      <c r="G32" s="1">
        <f t="shared" si="0"/>
        <v>3</v>
      </c>
      <c r="H32" s="1">
        <f t="shared" si="1"/>
        <v>1</v>
      </c>
      <c r="I32" s="1">
        <f t="shared" si="2"/>
        <v>2</v>
      </c>
      <c r="J32" s="1"/>
      <c r="K32" s="1">
        <f t="shared" si="3"/>
        <v>6</v>
      </c>
      <c r="L32" s="2" t="str">
        <f t="shared" si="4"/>
        <v>d3</v>
      </c>
      <c r="N32" t="s">
        <v>26</v>
      </c>
      <c r="O32" t="str">
        <f t="shared" si="5"/>
        <v>m_alumnos</v>
      </c>
      <c r="P32" t="s">
        <v>25</v>
      </c>
      <c r="Q32" t="str">
        <f t="shared" si="6"/>
        <v>excedido</v>
      </c>
      <c r="R32" t="s">
        <v>27</v>
      </c>
      <c r="S32" t="str">
        <f t="shared" si="7"/>
        <v>acreditacion</v>
      </c>
      <c r="T32" t="s">
        <v>25</v>
      </c>
      <c r="U32" t="str">
        <f t="shared" si="8"/>
        <v>sin_acreditacion</v>
      </c>
      <c r="V32" t="s">
        <v>27</v>
      </c>
      <c r="W32" t="str">
        <f t="shared" si="9"/>
        <v>nivel_academico</v>
      </c>
      <c r="X32" t="s">
        <v>25</v>
      </c>
      <c r="Y32" t="str">
        <f t="shared" si="10"/>
        <v>alto</v>
      </c>
      <c r="Z32" t="s">
        <v>58</v>
      </c>
      <c r="AA32" t="str">
        <f t="shared" si="11"/>
        <v>estado</v>
      </c>
      <c r="AB32" t="s">
        <v>32</v>
      </c>
      <c r="AC32" s="2" t="str">
        <f t="shared" si="12"/>
        <v>regular</v>
      </c>
      <c r="AD32" t="s">
        <v>23</v>
      </c>
      <c r="AF32" t="str">
        <f t="shared" si="13"/>
        <v>fuzzy.Si(m_alumnos.Es("excedido") &amp; acreditacion.Es("sin_acreditacion") &amp; nivel_academico.Es("alto")).Entonces(estado, "regular");</v>
      </c>
    </row>
    <row r="33" spans="1:32" x14ac:dyDescent="0.25">
      <c r="A33" s="1"/>
      <c r="B33" s="1"/>
      <c r="C33" s="1" t="s">
        <v>4</v>
      </c>
      <c r="D33" s="1" t="s">
        <v>6</v>
      </c>
      <c r="E33" s="1" t="s">
        <v>13</v>
      </c>
      <c r="F33" s="1"/>
      <c r="G33" s="1">
        <f t="shared" si="0"/>
        <v>3</v>
      </c>
      <c r="H33" s="1">
        <f t="shared" si="1"/>
        <v>1</v>
      </c>
      <c r="I33" s="1">
        <f t="shared" si="2"/>
        <v>3</v>
      </c>
      <c r="J33" s="1"/>
      <c r="K33" s="1">
        <f t="shared" si="3"/>
        <v>7</v>
      </c>
      <c r="L33" s="2" t="str">
        <f t="shared" si="4"/>
        <v>d3</v>
      </c>
      <c r="N33" t="s">
        <v>26</v>
      </c>
      <c r="O33" t="str">
        <f t="shared" si="5"/>
        <v>m_alumnos</v>
      </c>
      <c r="P33" t="s">
        <v>25</v>
      </c>
      <c r="Q33" t="str">
        <f t="shared" si="6"/>
        <v>excedido</v>
      </c>
      <c r="R33" t="s">
        <v>27</v>
      </c>
      <c r="S33" t="str">
        <f t="shared" si="7"/>
        <v>acreditacion</v>
      </c>
      <c r="T33" t="s">
        <v>25</v>
      </c>
      <c r="U33" t="str">
        <f t="shared" si="8"/>
        <v>sin_acreditacion</v>
      </c>
      <c r="V33" t="s">
        <v>27</v>
      </c>
      <c r="W33" t="str">
        <f t="shared" si="9"/>
        <v>nivel_academico</v>
      </c>
      <c r="X33" t="s">
        <v>25</v>
      </c>
      <c r="Y33" t="str">
        <f t="shared" si="10"/>
        <v>muy_alto</v>
      </c>
      <c r="Z33" t="s">
        <v>58</v>
      </c>
      <c r="AA33" t="str">
        <f t="shared" si="11"/>
        <v>estado</v>
      </c>
      <c r="AB33" t="s">
        <v>32</v>
      </c>
      <c r="AC33" s="2" t="str">
        <f t="shared" si="12"/>
        <v>regular</v>
      </c>
      <c r="AD33" t="s">
        <v>23</v>
      </c>
      <c r="AF33" t="str">
        <f t="shared" si="13"/>
        <v>fuzzy.Si(m_alumnos.Es("excedido") &amp; acreditacion.Es("sin_acreditacion") &amp; nivel_academico.Es("muy_alto")).Entonces(estado, "regular");</v>
      </c>
    </row>
    <row r="34" spans="1:32" x14ac:dyDescent="0.25">
      <c r="A34" s="1"/>
      <c r="B34" s="1"/>
      <c r="C34" s="1" t="s">
        <v>4</v>
      </c>
      <c r="D34" s="1" t="s">
        <v>7</v>
      </c>
      <c r="E34" s="1" t="s">
        <v>11</v>
      </c>
      <c r="F34" s="1"/>
      <c r="G34" s="1">
        <f t="shared" si="0"/>
        <v>3</v>
      </c>
      <c r="H34" s="1">
        <f t="shared" si="1"/>
        <v>2</v>
      </c>
      <c r="I34" s="1">
        <f t="shared" si="2"/>
        <v>1</v>
      </c>
      <c r="J34" s="1"/>
      <c r="K34" s="1">
        <f t="shared" si="3"/>
        <v>6</v>
      </c>
      <c r="L34" s="2" t="str">
        <f t="shared" si="4"/>
        <v>d3</v>
      </c>
      <c r="N34" t="s">
        <v>26</v>
      </c>
      <c r="O34" t="str">
        <f t="shared" si="5"/>
        <v>m_alumnos</v>
      </c>
      <c r="P34" t="s">
        <v>25</v>
      </c>
      <c r="Q34" t="str">
        <f t="shared" si="6"/>
        <v>excedido</v>
      </c>
      <c r="R34" t="s">
        <v>27</v>
      </c>
      <c r="S34" t="str">
        <f t="shared" si="7"/>
        <v>acreditacion</v>
      </c>
      <c r="T34" t="s">
        <v>25</v>
      </c>
      <c r="U34" t="str">
        <f t="shared" si="8"/>
        <v>periodo_corto</v>
      </c>
      <c r="V34" t="s">
        <v>27</v>
      </c>
      <c r="W34" t="str">
        <f t="shared" si="9"/>
        <v>nivel_academico</v>
      </c>
      <c r="X34" t="s">
        <v>25</v>
      </c>
      <c r="Y34" t="str">
        <f t="shared" si="10"/>
        <v>normal</v>
      </c>
      <c r="Z34" t="s">
        <v>58</v>
      </c>
      <c r="AA34" t="str">
        <f t="shared" si="11"/>
        <v>estado</v>
      </c>
      <c r="AB34" t="s">
        <v>32</v>
      </c>
      <c r="AC34" s="2" t="str">
        <f t="shared" si="12"/>
        <v>regular</v>
      </c>
      <c r="AD34" t="s">
        <v>23</v>
      </c>
      <c r="AF34" t="str">
        <f t="shared" si="13"/>
        <v>fuzzy.Si(m_alumnos.Es("excedido") &amp; acreditacion.Es("periodo_corto") &amp; nivel_academico.Es("normal")).Entonces(estado, "regular");</v>
      </c>
    </row>
    <row r="35" spans="1:32" x14ac:dyDescent="0.25">
      <c r="A35" s="1"/>
      <c r="B35" s="1"/>
      <c r="C35" s="1" t="s">
        <v>4</v>
      </c>
      <c r="D35" s="1" t="s">
        <v>7</v>
      </c>
      <c r="E35" s="1" t="s">
        <v>12</v>
      </c>
      <c r="F35" s="1"/>
      <c r="G35" s="1">
        <f t="shared" si="0"/>
        <v>3</v>
      </c>
      <c r="H35" s="1">
        <f t="shared" si="1"/>
        <v>2</v>
      </c>
      <c r="I35" s="1">
        <f t="shared" si="2"/>
        <v>2</v>
      </c>
      <c r="J35" s="1"/>
      <c r="K35" s="1">
        <f t="shared" si="3"/>
        <v>7</v>
      </c>
      <c r="L35" s="2" t="str">
        <f t="shared" si="4"/>
        <v>d3</v>
      </c>
      <c r="N35" t="s">
        <v>26</v>
      </c>
      <c r="O35" t="str">
        <f t="shared" si="5"/>
        <v>m_alumnos</v>
      </c>
      <c r="P35" t="s">
        <v>25</v>
      </c>
      <c r="Q35" t="str">
        <f t="shared" si="6"/>
        <v>excedido</v>
      </c>
      <c r="R35" t="s">
        <v>27</v>
      </c>
      <c r="S35" t="str">
        <f t="shared" si="7"/>
        <v>acreditacion</v>
      </c>
      <c r="T35" t="s">
        <v>25</v>
      </c>
      <c r="U35" t="str">
        <f t="shared" si="8"/>
        <v>periodo_corto</v>
      </c>
      <c r="V35" t="s">
        <v>27</v>
      </c>
      <c r="W35" t="str">
        <f t="shared" si="9"/>
        <v>nivel_academico</v>
      </c>
      <c r="X35" t="s">
        <v>25</v>
      </c>
      <c r="Y35" t="str">
        <f t="shared" si="10"/>
        <v>alto</v>
      </c>
      <c r="Z35" t="s">
        <v>58</v>
      </c>
      <c r="AA35" t="str">
        <f t="shared" si="11"/>
        <v>estado</v>
      </c>
      <c r="AB35" t="s">
        <v>32</v>
      </c>
      <c r="AC35" s="2" t="str">
        <f t="shared" si="12"/>
        <v>regular</v>
      </c>
      <c r="AD35" t="s">
        <v>23</v>
      </c>
      <c r="AF35" t="str">
        <f t="shared" si="13"/>
        <v>fuzzy.Si(m_alumnos.Es("excedido") &amp; acreditacion.Es("periodo_corto") &amp; nivel_academico.Es("alto")).Entonces(estado, "regular");</v>
      </c>
    </row>
    <row r="36" spans="1:32" x14ac:dyDescent="0.25">
      <c r="A36" s="1"/>
      <c r="B36" s="1"/>
      <c r="C36" s="1" t="s">
        <v>4</v>
      </c>
      <c r="D36" s="1" t="s">
        <v>7</v>
      </c>
      <c r="E36" s="1" t="s">
        <v>13</v>
      </c>
      <c r="F36" s="1"/>
      <c r="G36" s="1">
        <f t="shared" si="0"/>
        <v>3</v>
      </c>
      <c r="H36" s="1">
        <f t="shared" si="1"/>
        <v>2</v>
      </c>
      <c r="I36" s="1">
        <f t="shared" si="2"/>
        <v>3</v>
      </c>
      <c r="J36" s="1"/>
      <c r="K36" s="1">
        <f t="shared" si="3"/>
        <v>8</v>
      </c>
      <c r="L36" s="2" t="str">
        <f t="shared" si="4"/>
        <v>d4</v>
      </c>
      <c r="N36" t="s">
        <v>26</v>
      </c>
      <c r="O36" t="str">
        <f t="shared" si="5"/>
        <v>m_alumnos</v>
      </c>
      <c r="P36" t="s">
        <v>25</v>
      </c>
      <c r="Q36" t="str">
        <f t="shared" si="6"/>
        <v>excedido</v>
      </c>
      <c r="R36" t="s">
        <v>27</v>
      </c>
      <c r="S36" t="str">
        <f t="shared" si="7"/>
        <v>acreditacion</v>
      </c>
      <c r="T36" t="s">
        <v>25</v>
      </c>
      <c r="U36" t="str">
        <f t="shared" si="8"/>
        <v>periodo_corto</v>
      </c>
      <c r="V36" t="s">
        <v>27</v>
      </c>
      <c r="W36" t="str">
        <f t="shared" si="9"/>
        <v>nivel_academico</v>
      </c>
      <c r="X36" t="s">
        <v>25</v>
      </c>
      <c r="Y36" t="str">
        <f t="shared" si="10"/>
        <v>muy_alto</v>
      </c>
      <c r="Z36" t="s">
        <v>58</v>
      </c>
      <c r="AA36" t="str">
        <f t="shared" si="11"/>
        <v>estado</v>
      </c>
      <c r="AB36" t="s">
        <v>32</v>
      </c>
      <c r="AC36" s="2" t="str">
        <f t="shared" si="12"/>
        <v>bueno</v>
      </c>
      <c r="AD36" t="s">
        <v>23</v>
      </c>
      <c r="AF36" t="str">
        <f t="shared" si="13"/>
        <v>fuzzy.Si(m_alumnos.Es("excedido") &amp; acreditacion.Es("periodo_corto") &amp; nivel_academico.Es("muy_alto")).Entonces(estado, "bueno");</v>
      </c>
    </row>
    <row r="37" spans="1:32" x14ac:dyDescent="0.25">
      <c r="A37" s="1"/>
      <c r="B37" s="1"/>
      <c r="C37" s="1" t="s">
        <v>4</v>
      </c>
      <c r="D37" s="1" t="s">
        <v>8</v>
      </c>
      <c r="E37" s="1" t="s">
        <v>11</v>
      </c>
      <c r="F37" s="1"/>
      <c r="G37" s="1">
        <f t="shared" si="0"/>
        <v>3</v>
      </c>
      <c r="H37" s="1">
        <f t="shared" si="1"/>
        <v>3</v>
      </c>
      <c r="I37" s="1">
        <f t="shared" si="2"/>
        <v>1</v>
      </c>
      <c r="J37" s="1"/>
      <c r="K37" s="1">
        <f t="shared" si="3"/>
        <v>7</v>
      </c>
      <c r="L37" s="2" t="str">
        <f t="shared" si="4"/>
        <v>d3</v>
      </c>
      <c r="N37" t="s">
        <v>26</v>
      </c>
      <c r="O37" t="str">
        <f t="shared" si="5"/>
        <v>m_alumnos</v>
      </c>
      <c r="P37" t="s">
        <v>25</v>
      </c>
      <c r="Q37" t="str">
        <f t="shared" si="6"/>
        <v>excedido</v>
      </c>
      <c r="R37" t="s">
        <v>27</v>
      </c>
      <c r="S37" t="str">
        <f t="shared" si="7"/>
        <v>acreditacion</v>
      </c>
      <c r="T37" t="s">
        <v>25</v>
      </c>
      <c r="U37" t="str">
        <f t="shared" si="8"/>
        <v>periodo_medio</v>
      </c>
      <c r="V37" t="s">
        <v>27</v>
      </c>
      <c r="W37" t="str">
        <f t="shared" si="9"/>
        <v>nivel_academico</v>
      </c>
      <c r="X37" t="s">
        <v>25</v>
      </c>
      <c r="Y37" t="str">
        <f t="shared" si="10"/>
        <v>normal</v>
      </c>
      <c r="Z37" t="s">
        <v>58</v>
      </c>
      <c r="AA37" t="str">
        <f t="shared" si="11"/>
        <v>estado</v>
      </c>
      <c r="AB37" t="s">
        <v>32</v>
      </c>
      <c r="AC37" s="2" t="str">
        <f t="shared" si="12"/>
        <v>regular</v>
      </c>
      <c r="AD37" t="s">
        <v>23</v>
      </c>
      <c r="AF37" t="str">
        <f t="shared" si="13"/>
        <v>fuzzy.Si(m_alumnos.Es("excedido") &amp; acreditacion.Es("periodo_medio") &amp; nivel_academico.Es("normal")).Entonces(estado, "regular");</v>
      </c>
    </row>
    <row r="38" spans="1:32" x14ac:dyDescent="0.25">
      <c r="A38" s="1"/>
      <c r="B38" s="1"/>
      <c r="C38" s="1" t="s">
        <v>4</v>
      </c>
      <c r="D38" s="1" t="s">
        <v>8</v>
      </c>
      <c r="E38" s="1" t="s">
        <v>12</v>
      </c>
      <c r="F38" s="1"/>
      <c r="G38" s="1">
        <f t="shared" si="0"/>
        <v>3</v>
      </c>
      <c r="H38" s="1">
        <f t="shared" si="1"/>
        <v>3</v>
      </c>
      <c r="I38" s="1">
        <f t="shared" si="2"/>
        <v>2</v>
      </c>
      <c r="J38" s="1"/>
      <c r="K38" s="1">
        <f t="shared" si="3"/>
        <v>8</v>
      </c>
      <c r="L38" s="2" t="str">
        <f t="shared" si="4"/>
        <v>d4</v>
      </c>
      <c r="N38" t="s">
        <v>26</v>
      </c>
      <c r="O38" t="str">
        <f t="shared" si="5"/>
        <v>m_alumnos</v>
      </c>
      <c r="P38" t="s">
        <v>25</v>
      </c>
      <c r="Q38" t="str">
        <f t="shared" si="6"/>
        <v>excedido</v>
      </c>
      <c r="R38" t="s">
        <v>27</v>
      </c>
      <c r="S38" t="str">
        <f t="shared" si="7"/>
        <v>acreditacion</v>
      </c>
      <c r="T38" t="s">
        <v>25</v>
      </c>
      <c r="U38" t="str">
        <f t="shared" si="8"/>
        <v>periodo_medio</v>
      </c>
      <c r="V38" t="s">
        <v>27</v>
      </c>
      <c r="W38" t="str">
        <f t="shared" si="9"/>
        <v>nivel_academico</v>
      </c>
      <c r="X38" t="s">
        <v>25</v>
      </c>
      <c r="Y38" t="str">
        <f t="shared" si="10"/>
        <v>alto</v>
      </c>
      <c r="Z38" t="s">
        <v>58</v>
      </c>
      <c r="AA38" t="str">
        <f t="shared" si="11"/>
        <v>estado</v>
      </c>
      <c r="AB38" t="s">
        <v>32</v>
      </c>
      <c r="AC38" s="2" t="str">
        <f t="shared" si="12"/>
        <v>bueno</v>
      </c>
      <c r="AD38" t="s">
        <v>23</v>
      </c>
      <c r="AF38" t="str">
        <f t="shared" si="13"/>
        <v>fuzzy.Si(m_alumnos.Es("excedido") &amp; acreditacion.Es("periodo_medio") &amp; nivel_academico.Es("alto")).Entonces(estado, "bueno");</v>
      </c>
    </row>
    <row r="39" spans="1:32" x14ac:dyDescent="0.25">
      <c r="A39" s="1"/>
      <c r="B39" s="1"/>
      <c r="C39" s="1" t="s">
        <v>4</v>
      </c>
      <c r="D39" s="1" t="s">
        <v>8</v>
      </c>
      <c r="E39" s="1" t="s">
        <v>13</v>
      </c>
      <c r="F39" s="1"/>
      <c r="G39" s="1">
        <f t="shared" si="0"/>
        <v>3</v>
      </c>
      <c r="H39" s="1">
        <f t="shared" si="1"/>
        <v>3</v>
      </c>
      <c r="I39" s="1">
        <f t="shared" si="2"/>
        <v>3</v>
      </c>
      <c r="J39" s="1"/>
      <c r="K39" s="1">
        <f t="shared" si="3"/>
        <v>9</v>
      </c>
      <c r="L39" s="2" t="str">
        <f t="shared" si="4"/>
        <v>d5</v>
      </c>
      <c r="N39" t="s">
        <v>26</v>
      </c>
      <c r="O39" t="str">
        <f t="shared" si="5"/>
        <v>m_alumnos</v>
      </c>
      <c r="P39" t="s">
        <v>25</v>
      </c>
      <c r="Q39" t="str">
        <f t="shared" si="6"/>
        <v>excedido</v>
      </c>
      <c r="R39" t="s">
        <v>27</v>
      </c>
      <c r="S39" t="str">
        <f t="shared" si="7"/>
        <v>acreditacion</v>
      </c>
      <c r="T39" t="s">
        <v>25</v>
      </c>
      <c r="U39" t="str">
        <f t="shared" si="8"/>
        <v>periodo_medio</v>
      </c>
      <c r="V39" t="s">
        <v>27</v>
      </c>
      <c r="W39" t="str">
        <f t="shared" si="9"/>
        <v>nivel_academico</v>
      </c>
      <c r="X39" t="s">
        <v>25</v>
      </c>
      <c r="Y39" t="str">
        <f t="shared" si="10"/>
        <v>muy_alto</v>
      </c>
      <c r="Z39" t="s">
        <v>58</v>
      </c>
      <c r="AA39" t="str">
        <f t="shared" si="11"/>
        <v>estado</v>
      </c>
      <c r="AB39" t="s">
        <v>32</v>
      </c>
      <c r="AC39" s="2" t="str">
        <f t="shared" si="12"/>
        <v>excelente</v>
      </c>
      <c r="AD39" t="s">
        <v>23</v>
      </c>
      <c r="AF39" t="str">
        <f t="shared" si="13"/>
        <v>fuzzy.Si(m_alumnos.Es("excedido") &amp; acreditacion.Es("periodo_medio") &amp; nivel_academico.Es("muy_alto")).Entonces(estado, "excelente");</v>
      </c>
    </row>
    <row r="40" spans="1:32" x14ac:dyDescent="0.25">
      <c r="A40" s="1"/>
      <c r="B40" s="1"/>
      <c r="C40" s="1" t="s">
        <v>4</v>
      </c>
      <c r="D40" s="1" t="s">
        <v>9</v>
      </c>
      <c r="E40" s="1" t="s">
        <v>11</v>
      </c>
      <c r="F40" s="1"/>
      <c r="G40" s="1">
        <f t="shared" si="0"/>
        <v>3</v>
      </c>
      <c r="H40" s="1">
        <f t="shared" si="1"/>
        <v>4</v>
      </c>
      <c r="I40" s="1">
        <f t="shared" si="2"/>
        <v>1</v>
      </c>
      <c r="J40" s="1"/>
      <c r="K40" s="1">
        <f t="shared" si="3"/>
        <v>8</v>
      </c>
      <c r="L40" s="2" t="str">
        <f t="shared" si="4"/>
        <v>d4</v>
      </c>
      <c r="N40" t="s">
        <v>26</v>
      </c>
      <c r="O40" t="str">
        <f t="shared" si="5"/>
        <v>m_alumnos</v>
      </c>
      <c r="P40" t="s">
        <v>25</v>
      </c>
      <c r="Q40" t="str">
        <f t="shared" si="6"/>
        <v>excedido</v>
      </c>
      <c r="R40" t="s">
        <v>27</v>
      </c>
      <c r="S40" t="str">
        <f t="shared" si="7"/>
        <v>acreditacion</v>
      </c>
      <c r="T40" t="s">
        <v>25</v>
      </c>
      <c r="U40" t="str">
        <f t="shared" si="8"/>
        <v>periodo_prolongado</v>
      </c>
      <c r="V40" t="s">
        <v>27</v>
      </c>
      <c r="W40" t="str">
        <f t="shared" si="9"/>
        <v>nivel_academico</v>
      </c>
      <c r="X40" t="s">
        <v>25</v>
      </c>
      <c r="Y40" t="str">
        <f t="shared" si="10"/>
        <v>normal</v>
      </c>
      <c r="Z40" t="s">
        <v>58</v>
      </c>
      <c r="AA40" t="str">
        <f t="shared" si="11"/>
        <v>estado</v>
      </c>
      <c r="AB40" t="s">
        <v>32</v>
      </c>
      <c r="AC40" s="2" t="str">
        <f t="shared" si="12"/>
        <v>bueno</v>
      </c>
      <c r="AD40" t="s">
        <v>23</v>
      </c>
      <c r="AF40" t="str">
        <f t="shared" si="13"/>
        <v>fuzzy.Si(m_alumnos.Es("excedido") &amp; acreditacion.Es("periodo_prolongado") &amp; nivel_academico.Es("normal")).Entonces(estado, "bueno");</v>
      </c>
    </row>
    <row r="41" spans="1:32" x14ac:dyDescent="0.25">
      <c r="A41" s="1"/>
      <c r="B41" s="1"/>
      <c r="C41" s="1" t="s">
        <v>4</v>
      </c>
      <c r="D41" s="1" t="s">
        <v>9</v>
      </c>
      <c r="E41" s="1" t="s">
        <v>12</v>
      </c>
      <c r="F41" s="1"/>
      <c r="G41" s="1">
        <f t="shared" si="0"/>
        <v>3</v>
      </c>
      <c r="H41" s="1">
        <f t="shared" si="1"/>
        <v>4</v>
      </c>
      <c r="I41" s="1">
        <f t="shared" si="2"/>
        <v>2</v>
      </c>
      <c r="J41" s="1"/>
      <c r="K41" s="1">
        <f t="shared" si="3"/>
        <v>9</v>
      </c>
      <c r="L41" s="2" t="str">
        <f t="shared" si="4"/>
        <v>d5</v>
      </c>
      <c r="N41" t="s">
        <v>26</v>
      </c>
      <c r="O41" t="str">
        <f t="shared" si="5"/>
        <v>m_alumnos</v>
      </c>
      <c r="P41" t="s">
        <v>25</v>
      </c>
      <c r="Q41" t="str">
        <f t="shared" si="6"/>
        <v>excedido</v>
      </c>
      <c r="R41" t="s">
        <v>27</v>
      </c>
      <c r="S41" t="str">
        <f t="shared" si="7"/>
        <v>acreditacion</v>
      </c>
      <c r="T41" t="s">
        <v>25</v>
      </c>
      <c r="U41" t="str">
        <f t="shared" si="8"/>
        <v>periodo_prolongado</v>
      </c>
      <c r="V41" t="s">
        <v>27</v>
      </c>
      <c r="W41" t="str">
        <f t="shared" si="9"/>
        <v>nivel_academico</v>
      </c>
      <c r="X41" t="s">
        <v>25</v>
      </c>
      <c r="Y41" t="str">
        <f t="shared" si="10"/>
        <v>alto</v>
      </c>
      <c r="Z41" t="s">
        <v>58</v>
      </c>
      <c r="AA41" t="str">
        <f t="shared" si="11"/>
        <v>estado</v>
      </c>
      <c r="AB41" t="s">
        <v>32</v>
      </c>
      <c r="AC41" s="2" t="str">
        <f t="shared" si="12"/>
        <v>excelente</v>
      </c>
      <c r="AD41" t="s">
        <v>23</v>
      </c>
      <c r="AF41" t="str">
        <f t="shared" si="13"/>
        <v>fuzzy.Si(m_alumnos.Es("excedido") &amp; acreditacion.Es("periodo_prolongado") &amp; nivel_academico.Es("alto")).Entonces(estado, "excelente");</v>
      </c>
    </row>
    <row r="42" spans="1:32" x14ac:dyDescent="0.25">
      <c r="A42" s="1"/>
      <c r="B42" s="1"/>
      <c r="C42" s="1" t="s">
        <v>4</v>
      </c>
      <c r="D42" s="1" t="s">
        <v>9</v>
      </c>
      <c r="E42" s="1" t="s">
        <v>13</v>
      </c>
      <c r="F42" s="1"/>
      <c r="G42" s="1">
        <f t="shared" si="0"/>
        <v>3</v>
      </c>
      <c r="H42" s="1">
        <f t="shared" si="1"/>
        <v>4</v>
      </c>
      <c r="I42" s="1">
        <f t="shared" si="2"/>
        <v>3</v>
      </c>
      <c r="J42" s="1"/>
      <c r="K42" s="1">
        <f t="shared" si="3"/>
        <v>10</v>
      </c>
      <c r="L42" s="2" t="str">
        <f t="shared" si="4"/>
        <v>d5</v>
      </c>
      <c r="N42" t="s">
        <v>26</v>
      </c>
      <c r="O42" t="str">
        <f t="shared" si="5"/>
        <v>m_alumnos</v>
      </c>
      <c r="P42" t="s">
        <v>25</v>
      </c>
      <c r="Q42" t="str">
        <f t="shared" si="6"/>
        <v>excedido</v>
      </c>
      <c r="R42" t="s">
        <v>27</v>
      </c>
      <c r="S42" t="str">
        <f t="shared" si="7"/>
        <v>acreditacion</v>
      </c>
      <c r="T42" t="s">
        <v>25</v>
      </c>
      <c r="U42" t="str">
        <f t="shared" si="8"/>
        <v>periodo_prolongado</v>
      </c>
      <c r="V42" t="s">
        <v>27</v>
      </c>
      <c r="W42" t="str">
        <f t="shared" si="9"/>
        <v>nivel_academico</v>
      </c>
      <c r="X42" t="s">
        <v>25</v>
      </c>
      <c r="Y42" t="str">
        <f t="shared" si="10"/>
        <v>muy_alto</v>
      </c>
      <c r="Z42" t="s">
        <v>58</v>
      </c>
      <c r="AA42" t="str">
        <f t="shared" si="11"/>
        <v>estado</v>
      </c>
      <c r="AB42" t="s">
        <v>32</v>
      </c>
      <c r="AC42" s="2" t="str">
        <f t="shared" si="12"/>
        <v>excelente</v>
      </c>
      <c r="AD42" t="s">
        <v>23</v>
      </c>
      <c r="AF42" t="str">
        <f t="shared" si="13"/>
        <v>fuzzy.Si(m_alumnos.Es("excedido") &amp; acreditacion.Es("periodo_prolongado") &amp; nivel_academico.Es("muy_alto")).Entonces(estado, "excelente");</v>
      </c>
    </row>
  </sheetData>
  <mergeCells count="4">
    <mergeCell ref="AF1:AN1"/>
    <mergeCell ref="AF2:AN2"/>
    <mergeCell ref="AF3:AN3"/>
    <mergeCell ref="AF4:AN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combinatoria</vt:lpstr>
      <vt:lpstr>Combinatoria nodos programas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2016-07-16T08:04:46Z</dcterms:modified>
</cp:coreProperties>
</file>