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 RESULTS" sheetId="1" r:id="rId4"/>
    <sheet name="ANALYSIS" sheetId="2" r:id="rId5"/>
    <sheet name="Sage Output" sheetId="3" r:id="rId6"/>
    <sheet name="Message Size" sheetId="4" r:id="rId7"/>
  </sheets>
</workbook>
</file>

<file path=xl/sharedStrings.xml><?xml version="1.0" encoding="utf-8"?>
<sst xmlns="http://schemas.openxmlformats.org/spreadsheetml/2006/main" uniqueCount="49">
  <si>
    <t>Table 1</t>
  </si>
  <si>
    <t>Message Type</t>
  </si>
  <si>
    <t>OPTIMIZATION 1</t>
  </si>
  <si>
    <t>OPTIMIZATION 2</t>
  </si>
  <si>
    <t>OPTIMIZATION 3</t>
  </si>
  <si>
    <t>OPTIMIZATION 4</t>
  </si>
  <si>
    <t>TOTAL MESSAGES</t>
  </si>
  <si>
    <t>TOTAL NUMBER OF EPHEMERIS</t>
  </si>
  <si>
    <t>TOTAL NUMBER OF CC</t>
  </si>
  <si>
    <t>TOTAL NUMBER OF NRM</t>
  </si>
  <si>
    <t>Total Number of NRM Bits</t>
  </si>
  <si>
    <t>Total Number of EDC</t>
  </si>
  <si>
    <t>Total Number of CDC</t>
  </si>
  <si>
    <t>Total Number of RA</t>
  </si>
  <si>
    <t>SV Count</t>
  </si>
  <si>
    <t>NRM Percentage of Total Bandwidth</t>
  </si>
  <si>
    <t>Message 10 = 150</t>
  </si>
  <si>
    <t>Message 11 = 150</t>
  </si>
  <si>
    <t>Message 12 = 27</t>
  </si>
  <si>
    <t>Message 12 = 26</t>
  </si>
  <si>
    <t>Message 13 = 20</t>
  </si>
  <si>
    <t>Message 13 = 13</t>
  </si>
  <si>
    <t>Message 14 = 60</t>
  </si>
  <si>
    <t>Message 14 = 39</t>
  </si>
  <si>
    <t>Message 15 = 43</t>
  </si>
  <si>
    <t>Message 15 = 72</t>
  </si>
  <si>
    <t>Message 15 = 0</t>
  </si>
  <si>
    <t>Message 30 = 24</t>
  </si>
  <si>
    <t>Message 31 = 0</t>
  </si>
  <si>
    <t>Message 31 = 1</t>
  </si>
  <si>
    <t>Message 32 = 4</t>
  </si>
  <si>
    <t>Message 33 = 24</t>
  </si>
  <si>
    <t>Message 34 = 0</t>
  </si>
  <si>
    <t>Message 34 = 42</t>
  </si>
  <si>
    <t>Message 35 = 24</t>
  </si>
  <si>
    <t>Message 36 = 43</t>
  </si>
  <si>
    <t>Message 36 = 0</t>
  </si>
  <si>
    <t>Message 36 = 86</t>
  </si>
  <si>
    <t>Message 37 = 31</t>
  </si>
  <si>
    <t>bits</t>
  </si>
  <si>
    <t>Preamble</t>
  </si>
  <si>
    <t>PRN</t>
  </si>
  <si>
    <t>TOW</t>
  </si>
  <si>
    <t>Flag</t>
  </si>
  <si>
    <t>Data 1</t>
  </si>
  <si>
    <t>Data 2</t>
  </si>
  <si>
    <t>Reserved</t>
  </si>
  <si>
    <t>CRC</t>
  </si>
  <si>
    <t>Total Bits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</si>
</sst>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0"/>
      <color indexed="11"/>
      <name val="Monac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3" fillId="3" borderId="1" applyNumberFormat="0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horizontal="left"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6.75" style="1" customWidth="1"/>
    <col min="2" max="2" width="11.0156" style="1" customWidth="1"/>
    <col min="3" max="3" width="11.1406" style="1" customWidth="1"/>
    <col min="4" max="4" width="11.2578" style="1" customWidth="1"/>
    <col min="5" max="5" width="11.4688" style="1" customWidth="1"/>
    <col min="6" max="6" width="9.05469" style="1" customWidth="1"/>
    <col min="7" max="7" width="9.05469" style="1" customWidth="1"/>
    <col min="8" max="256" width="9.05469" style="1" customWidth="1"/>
  </cols>
  <sheetData>
    <row r="1">
      <c r="A1" t="s" s="2">
        <v>0</v>
      </c>
      <c r="B1"/>
      <c r="C1"/>
      <c r="D1"/>
      <c r="E1"/>
      <c r="F1"/>
      <c r="G1"/>
    </row>
    <row r="2" ht="32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3"/>
      <c r="G2" s="3"/>
    </row>
    <row r="3" ht="20.55" customHeight="1">
      <c r="A3" s="4">
        <v>10</v>
      </c>
      <c r="B3" s="5">
        <v>150</v>
      </c>
      <c r="C3" s="5">
        <v>150</v>
      </c>
      <c r="D3" s="5">
        <v>150</v>
      </c>
      <c r="E3" s="5">
        <v>150</v>
      </c>
      <c r="F3" s="5"/>
      <c r="G3" s="5"/>
    </row>
    <row r="4" ht="20.35" customHeight="1">
      <c r="A4" s="4">
        <v>11</v>
      </c>
      <c r="B4" s="5">
        <v>150</v>
      </c>
      <c r="C4" s="5">
        <v>150</v>
      </c>
      <c r="D4" s="5">
        <v>150</v>
      </c>
      <c r="E4" s="5">
        <v>150</v>
      </c>
      <c r="F4" s="5"/>
      <c r="G4" s="5"/>
    </row>
    <row r="5" ht="20.35" customHeight="1">
      <c r="A5" s="4">
        <v>12</v>
      </c>
      <c r="B5" s="5">
        <v>27</v>
      </c>
      <c r="C5" s="5">
        <v>26</v>
      </c>
      <c r="D5" s="5">
        <v>26</v>
      </c>
      <c r="E5" s="5">
        <v>27</v>
      </c>
      <c r="F5" s="5"/>
      <c r="G5" s="5"/>
    </row>
    <row r="6" ht="20.35" customHeight="1">
      <c r="A6" s="4">
        <v>13</v>
      </c>
      <c r="B6" s="5">
        <v>20</v>
      </c>
      <c r="C6" s="5">
        <v>13</v>
      </c>
      <c r="D6" s="5">
        <v>13</v>
      </c>
      <c r="E6" s="5">
        <v>20</v>
      </c>
      <c r="F6" s="5"/>
      <c r="G6" s="5"/>
    </row>
    <row r="7" ht="20.35" customHeight="1">
      <c r="A7" s="4">
        <v>14</v>
      </c>
      <c r="B7" s="5">
        <v>60</v>
      </c>
      <c r="C7" s="5">
        <v>39</v>
      </c>
      <c r="D7" s="5">
        <v>39</v>
      </c>
      <c r="E7" s="5">
        <v>60</v>
      </c>
      <c r="F7" s="5"/>
      <c r="G7" s="5"/>
    </row>
    <row r="8" ht="20.35" customHeight="1">
      <c r="A8" s="4">
        <v>15</v>
      </c>
      <c r="B8" s="5">
        <v>43</v>
      </c>
      <c r="C8" s="5">
        <v>72</v>
      </c>
      <c r="D8" s="5">
        <v>72</v>
      </c>
      <c r="E8" s="5">
        <v>0</v>
      </c>
      <c r="F8" s="5"/>
      <c r="G8" s="5"/>
    </row>
    <row r="9" ht="20.35" customHeight="1">
      <c r="A9" s="4">
        <v>30</v>
      </c>
      <c r="B9" s="5">
        <v>24</v>
      </c>
      <c r="C9" s="5">
        <v>24</v>
      </c>
      <c r="D9" s="5">
        <v>24</v>
      </c>
      <c r="E9" s="5">
        <v>24</v>
      </c>
      <c r="F9" s="5"/>
      <c r="G9" s="5"/>
    </row>
    <row r="10" ht="20.35" customHeight="1">
      <c r="A10" s="4">
        <v>31</v>
      </c>
      <c r="B10" s="5">
        <v>0</v>
      </c>
      <c r="C10" s="5">
        <v>1</v>
      </c>
      <c r="D10" s="5">
        <v>1</v>
      </c>
      <c r="E10" s="5">
        <v>0</v>
      </c>
      <c r="F10" s="5"/>
      <c r="G10" s="5"/>
    </row>
    <row r="11" ht="20.35" customHeight="1">
      <c r="A11" s="4">
        <v>32</v>
      </c>
      <c r="B11" s="5">
        <v>4</v>
      </c>
      <c r="C11" s="5">
        <v>4</v>
      </c>
      <c r="D11" s="5">
        <v>4</v>
      </c>
      <c r="E11" s="5">
        <v>4</v>
      </c>
      <c r="F11" s="5"/>
      <c r="G11" s="5"/>
    </row>
    <row r="12" ht="20.35" customHeight="1">
      <c r="A12" s="4">
        <v>33</v>
      </c>
      <c r="B12" s="5">
        <v>24</v>
      </c>
      <c r="C12" s="5">
        <v>24</v>
      </c>
      <c r="D12" s="5">
        <v>24</v>
      </c>
      <c r="E12" s="5">
        <v>24</v>
      </c>
      <c r="F12" s="5"/>
      <c r="G12" s="5"/>
    </row>
    <row r="13" ht="20.35" customHeight="1">
      <c r="A13" s="4">
        <v>34</v>
      </c>
      <c r="B13" s="5">
        <v>0</v>
      </c>
      <c r="C13" s="5">
        <v>42</v>
      </c>
      <c r="D13" s="5">
        <v>42</v>
      </c>
      <c r="E13" s="5">
        <v>0</v>
      </c>
      <c r="F13" s="5"/>
      <c r="G13" s="5"/>
    </row>
    <row r="14" ht="20.35" customHeight="1">
      <c r="A14" s="4">
        <v>35</v>
      </c>
      <c r="B14" s="5">
        <v>24</v>
      </c>
      <c r="C14" s="5">
        <v>24</v>
      </c>
      <c r="D14" s="5">
        <v>24</v>
      </c>
      <c r="E14" s="5">
        <v>24</v>
      </c>
      <c r="F14" s="5"/>
      <c r="G14" s="5"/>
    </row>
    <row r="15" ht="20.35" customHeight="1">
      <c r="A15" s="4">
        <v>36</v>
      </c>
      <c r="B15" s="5">
        <v>43</v>
      </c>
      <c r="C15" s="5">
        <v>0</v>
      </c>
      <c r="D15" s="5">
        <v>0</v>
      </c>
      <c r="E15" s="5">
        <v>86</v>
      </c>
      <c r="F15" s="5"/>
      <c r="G15" s="5"/>
    </row>
    <row r="16" ht="20.35" customHeight="1">
      <c r="A16" s="4">
        <v>37</v>
      </c>
      <c r="B16" s="5">
        <v>31</v>
      </c>
      <c r="C16" s="5">
        <v>31</v>
      </c>
      <c r="D16" s="5">
        <v>31</v>
      </c>
      <c r="E16" s="5">
        <v>31</v>
      </c>
      <c r="F16" s="5"/>
      <c r="G16" s="5"/>
    </row>
    <row r="17" ht="20.35" customHeight="1">
      <c r="A17" s="4"/>
      <c r="B17" s="6"/>
      <c r="C17" s="5"/>
      <c r="D17" s="5"/>
      <c r="E17" s="5"/>
      <c r="F17" s="5"/>
      <c r="G17" s="5"/>
    </row>
    <row r="18" ht="20.35" customHeight="1">
      <c r="A18" s="4"/>
      <c r="B18" s="5"/>
      <c r="C18" s="5"/>
      <c r="D18" s="5"/>
      <c r="E18" s="5"/>
      <c r="F18" s="5"/>
      <c r="G18" s="5"/>
    </row>
    <row r="19" ht="20.35" customHeight="1">
      <c r="A19" s="4"/>
      <c r="B19" s="5"/>
      <c r="C19" s="5"/>
      <c r="D19" s="5"/>
      <c r="E19" s="5"/>
      <c r="F19" s="5"/>
      <c r="G19" s="5"/>
    </row>
    <row r="20" ht="20.35" customHeight="1">
      <c r="A20" s="4"/>
      <c r="B20" s="5"/>
      <c r="C20" s="5"/>
      <c r="D20" s="5"/>
      <c r="E20" s="5"/>
      <c r="F20" s="5"/>
      <c r="G20" s="5"/>
    </row>
    <row r="21" ht="20.35" customHeight="1">
      <c r="A21" s="4"/>
      <c r="B21" s="5"/>
      <c r="C21" s="5"/>
      <c r="D21" s="5"/>
      <c r="E21" s="5"/>
      <c r="F21" s="5"/>
      <c r="G21" s="5"/>
    </row>
    <row r="22" ht="20.35" customHeight="1">
      <c r="A22" s="4"/>
      <c r="B22" s="5"/>
      <c r="C22" s="5"/>
      <c r="D22" s="5"/>
      <c r="E22" s="5"/>
      <c r="F22" s="5"/>
      <c r="G22" s="5"/>
    </row>
    <row r="23" ht="20.35" customHeight="1">
      <c r="A23" s="4"/>
      <c r="B23" s="5"/>
      <c r="C23" s="5"/>
      <c r="D23" s="5"/>
      <c r="E23" s="5"/>
      <c r="F23" s="5"/>
      <c r="G23" s="5"/>
    </row>
  </sheetData>
  <mergeCells count="1">
    <mergeCell ref="A1:G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7" customWidth="1"/>
    <col min="2" max="2" width="12.25" style="7" customWidth="1"/>
    <col min="3" max="3" width="12.25" style="7" customWidth="1"/>
    <col min="4" max="4" width="12.25" style="7" customWidth="1"/>
    <col min="5" max="5" width="12.25" style="7" customWidth="1"/>
    <col min="6" max="6" width="12.25" style="7" customWidth="1"/>
    <col min="7" max="256" width="12.25" style="7" customWidth="1"/>
  </cols>
  <sheetData>
    <row r="1" ht="2" customHeight="1"/>
    <row r="2" ht="20.55" customHeight="1">
      <c r="B2" s="8"/>
      <c r="C2" s="8"/>
      <c r="D2" s="8"/>
      <c r="E2" s="8"/>
      <c r="F2" s="8"/>
    </row>
    <row r="3" ht="32.55" customHeight="1">
      <c r="B3" t="s" s="4">
        <v>6</v>
      </c>
      <c r="C3" s="5">
        <f>SUM('MESSAGE RESULTS'!B3:B16)</f>
        <v>600</v>
      </c>
      <c r="D3" s="5">
        <f>SUM('MESSAGE RESULTS'!C3:C16)</f>
        <v>600</v>
      </c>
      <c r="E3" s="5">
        <f>SUM('MESSAGE RESULTS'!D3:D16)</f>
        <v>600</v>
      </c>
      <c r="F3" s="5">
        <f>SUM('MESSAGE RESULTS'!E3:E16)</f>
        <v>600</v>
      </c>
    </row>
    <row r="4" ht="32.35" customHeight="1">
      <c r="B4" t="s" s="4">
        <v>7</v>
      </c>
      <c r="C4" s="5">
        <f>SUM('MESSAGE RESULTS'!B3:B4)</f>
        <v>300</v>
      </c>
      <c r="D4" s="5">
        <f>SUM('MESSAGE RESULTS'!C3:C4)</f>
        <v>300</v>
      </c>
      <c r="E4" s="5">
        <f>SUM('MESSAGE RESULTS'!D3:D4)</f>
        <v>300</v>
      </c>
      <c r="F4" s="5">
        <f>SUM('MESSAGE RESULTS'!E3:E4)</f>
        <v>300</v>
      </c>
    </row>
    <row r="5" ht="32.35" customHeight="1">
      <c r="B5" t="s" s="4">
        <v>8</v>
      </c>
      <c r="C5" s="5">
        <f>SUM('MESSAGE RESULTS'!B9:B16)</f>
        <v>150</v>
      </c>
      <c r="D5" s="5">
        <f>SUM('MESSAGE RESULTS'!C9:C16)</f>
        <v>150</v>
      </c>
      <c r="E5" s="5">
        <f>SUM('MESSAGE RESULTS'!D9:D16)</f>
        <v>150</v>
      </c>
      <c r="F5" s="5">
        <f>SUM('MESSAGE RESULTS'!E9:E16)</f>
        <v>193</v>
      </c>
    </row>
    <row r="6" ht="32.35" customHeight="1">
      <c r="B6" t="s" s="4">
        <v>9</v>
      </c>
      <c r="C6" s="5">
        <f>SUM('MESSAGE RESULTS'!B8,'MESSAGE RESULTS'!B15)</f>
        <v>86</v>
      </c>
      <c r="D6" s="5">
        <f>SUM('MESSAGE RESULTS'!C8,'MESSAGE RESULTS'!C15)</f>
        <v>72</v>
      </c>
      <c r="E6" s="5">
        <f>SUM('MESSAGE RESULTS'!D8,'MESSAGE RESULTS'!D15)</f>
        <v>72</v>
      </c>
      <c r="F6" s="5">
        <f>SUM('MESSAGE RESULTS'!E8,'MESSAGE RESULTS'!E15)</f>
        <v>86</v>
      </c>
    </row>
    <row r="7" ht="32.35" customHeight="1">
      <c r="B7" t="s" s="4">
        <v>10</v>
      </c>
      <c r="C7" s="5">
        <f>'MESSAGE RESULTS'!B8*238+'MESSAGE RESULTS'!B15*149</f>
        <v>16641</v>
      </c>
      <c r="D7" s="5">
        <f>'MESSAGE RESULTS'!C8*238+'MESSAGE RESULTS'!C15*149</f>
        <v>17136</v>
      </c>
      <c r="E7" s="5">
        <f>'MESSAGE RESULTS'!D8*238+'MESSAGE RESULTS'!D15*149</f>
        <v>17136</v>
      </c>
      <c r="F7" s="5">
        <f>'MESSAGE RESULTS'!E8*238+'MESSAGE RESULTS'!E15*149</f>
        <v>12814</v>
      </c>
    </row>
    <row r="8" ht="32.35" customHeight="1">
      <c r="B8" t="s" s="4">
        <v>11</v>
      </c>
      <c r="C8" s="5">
        <f>'MESSAGE RESULTS'!B13+'MESSAGE RESULTS'!B6*6</f>
        <v>120</v>
      </c>
      <c r="D8" s="5">
        <f>'MESSAGE RESULTS'!C13+'MESSAGE RESULTS'!C6*6</f>
        <v>120</v>
      </c>
      <c r="E8" s="5">
        <f>'MESSAGE RESULTS'!D13+'MESSAGE RESULTS'!D6*6</f>
        <v>120</v>
      </c>
      <c r="F8" s="5">
        <f>'MESSAGE RESULTS'!E13+'MESSAGE RESULTS'!E6*6</f>
        <v>120</v>
      </c>
    </row>
    <row r="9" ht="32.35" customHeight="1">
      <c r="B9" t="s" s="4">
        <v>12</v>
      </c>
      <c r="C9" s="5">
        <f>'MESSAGE RESULTS'!B13+2*'MESSAGE RESULTS'!B7</f>
        <v>120</v>
      </c>
      <c r="D9" s="5">
        <f>'MESSAGE RESULTS'!C13+2*'MESSAGE RESULTS'!C7</f>
        <v>120</v>
      </c>
      <c r="E9" s="5">
        <f>'MESSAGE RESULTS'!D13+2*'MESSAGE RESULTS'!D7</f>
        <v>120</v>
      </c>
      <c r="F9" s="5">
        <f>'MESSAGE RESULTS'!E13+2*'MESSAGE RESULTS'!E7</f>
        <v>120</v>
      </c>
    </row>
    <row r="10" ht="32.35" customHeight="1">
      <c r="B10" t="s" s="4">
        <v>13</v>
      </c>
      <c r="C10" s="5">
        <f>7*'MESSAGE RESULTS'!B10+4*'MESSAGE RESULTS'!B5</f>
        <v>108</v>
      </c>
      <c r="D10" s="5">
        <f>7*'MESSAGE RESULTS'!C10+4*'MESSAGE RESULTS'!C5</f>
        <v>111</v>
      </c>
      <c r="E10" s="5">
        <f>7*'MESSAGE RESULTS'!D10+4*'MESSAGE RESULTS'!D5</f>
        <v>111</v>
      </c>
      <c r="F10" s="5">
        <f>7*'MESSAGE RESULTS'!E10+4*'MESSAGE RESULTS'!E5</f>
        <v>108</v>
      </c>
    </row>
    <row r="11" ht="20.35" customHeight="1">
      <c r="B11" t="s" s="4">
        <v>14</v>
      </c>
      <c r="C11" s="5">
        <v>31</v>
      </c>
      <c r="D11" s="5">
        <v>31</v>
      </c>
      <c r="E11" s="5">
        <v>31</v>
      </c>
      <c r="F11" s="5">
        <v>31</v>
      </c>
    </row>
    <row r="12" ht="32.35" customHeight="1">
      <c r="B12" t="s" s="4">
        <v>15</v>
      </c>
      <c r="C12" s="5">
        <f>100*(C7/(300*600))</f>
        <v>9.245000000000001</v>
      </c>
      <c r="D12" s="5">
        <f>100*(D7/(300*600))</f>
        <v>9.520000000000001</v>
      </c>
      <c r="E12" s="5">
        <f>100*(E7/(300*600))</f>
        <v>9.520000000000001</v>
      </c>
      <c r="F12" s="5">
        <f>100*(F7/(300*600))</f>
        <v>7.118888888888889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B2:J16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9" customWidth="1"/>
    <col min="2" max="2" width="12.25" style="9" customWidth="1"/>
    <col min="3" max="3" width="12.25" style="9" customWidth="1"/>
    <col min="4" max="4" width="12.25" style="9" customWidth="1"/>
    <col min="5" max="5" width="12.25" style="9" customWidth="1"/>
    <col min="6" max="6" width="12.25" style="9" customWidth="1"/>
    <col min="7" max="7" width="12.25" style="9" customWidth="1"/>
    <col min="8" max="8" width="12.25" style="9" customWidth="1"/>
    <col min="9" max="9" width="12.25" style="9" customWidth="1"/>
    <col min="10" max="10" width="12.25" style="9" customWidth="1"/>
    <col min="11" max="256" width="12.25" style="9" customWidth="1"/>
  </cols>
  <sheetData>
    <row r="1" ht="2" customHeight="1"/>
    <row r="2" ht="20.55" customHeight="1">
      <c r="B2" s="8"/>
      <c r="C2" s="8"/>
      <c r="D2" s="8"/>
      <c r="E2" s="8"/>
      <c r="F2" s="8"/>
      <c r="G2" s="8"/>
      <c r="H2" s="8"/>
      <c r="I2" s="8"/>
      <c r="J2" s="8"/>
    </row>
    <row r="3" ht="35.7" customHeight="1">
      <c r="B3" s="10"/>
      <c r="C3" t="s" s="11">
        <v>16</v>
      </c>
      <c r="D3" s="5">
        <v>150</v>
      </c>
      <c r="E3" t="s" s="11">
        <v>16</v>
      </c>
      <c r="F3" s="5">
        <v>150</v>
      </c>
      <c r="G3" t="s" s="11">
        <v>16</v>
      </c>
      <c r="H3" s="5">
        <v>150</v>
      </c>
      <c r="I3" t="s" s="11">
        <v>16</v>
      </c>
      <c r="J3" s="5">
        <v>150</v>
      </c>
    </row>
    <row r="4" ht="35.5" customHeight="1">
      <c r="B4" s="10"/>
      <c r="C4" t="s" s="11">
        <v>17</v>
      </c>
      <c r="D4" s="5">
        <v>150</v>
      </c>
      <c r="E4" t="s" s="11">
        <v>17</v>
      </c>
      <c r="F4" s="5">
        <v>150</v>
      </c>
      <c r="G4" t="s" s="11">
        <v>17</v>
      </c>
      <c r="H4" s="5">
        <v>150</v>
      </c>
      <c r="I4" t="s" s="11">
        <v>17</v>
      </c>
      <c r="J4" s="5">
        <v>150</v>
      </c>
    </row>
    <row r="5" ht="35.5" customHeight="1">
      <c r="B5" s="10"/>
      <c r="C5" t="s" s="11">
        <v>18</v>
      </c>
      <c r="D5" s="5">
        <v>27</v>
      </c>
      <c r="E5" t="s" s="11">
        <v>19</v>
      </c>
      <c r="F5" s="5">
        <v>26</v>
      </c>
      <c r="G5" t="s" s="11">
        <v>19</v>
      </c>
      <c r="H5" s="5">
        <v>26</v>
      </c>
      <c r="I5" t="s" s="11">
        <v>18</v>
      </c>
      <c r="J5" s="5">
        <v>27</v>
      </c>
    </row>
    <row r="6" ht="35.5" customHeight="1">
      <c r="B6" s="10"/>
      <c r="C6" t="s" s="11">
        <v>20</v>
      </c>
      <c r="D6" s="5">
        <v>20</v>
      </c>
      <c r="E6" t="s" s="11">
        <v>21</v>
      </c>
      <c r="F6" s="5">
        <v>13</v>
      </c>
      <c r="G6" t="s" s="11">
        <v>21</v>
      </c>
      <c r="H6" s="5">
        <v>13</v>
      </c>
      <c r="I6" t="s" s="11">
        <v>20</v>
      </c>
      <c r="J6" s="5">
        <v>20</v>
      </c>
    </row>
    <row r="7" ht="35.5" customHeight="1">
      <c r="B7" s="10"/>
      <c r="C7" t="s" s="11">
        <v>22</v>
      </c>
      <c r="D7" s="5">
        <v>60</v>
      </c>
      <c r="E7" t="s" s="11">
        <v>23</v>
      </c>
      <c r="F7" s="5">
        <v>39</v>
      </c>
      <c r="G7" t="s" s="11">
        <v>23</v>
      </c>
      <c r="H7" s="5">
        <v>39</v>
      </c>
      <c r="I7" t="s" s="11">
        <v>22</v>
      </c>
      <c r="J7" s="5">
        <v>60</v>
      </c>
    </row>
    <row r="8" ht="35.5" customHeight="1">
      <c r="B8" s="10"/>
      <c r="C8" t="s" s="11">
        <v>24</v>
      </c>
      <c r="D8" s="5">
        <v>43</v>
      </c>
      <c r="E8" t="s" s="11">
        <v>25</v>
      </c>
      <c r="F8" s="5">
        <v>72</v>
      </c>
      <c r="G8" t="s" s="11">
        <v>25</v>
      </c>
      <c r="H8" s="5">
        <v>72</v>
      </c>
      <c r="I8" t="s" s="11">
        <v>26</v>
      </c>
      <c r="J8" s="5">
        <v>0</v>
      </c>
    </row>
    <row r="9" ht="35.5" customHeight="1">
      <c r="B9" s="10"/>
      <c r="C9" t="s" s="11">
        <v>27</v>
      </c>
      <c r="D9" s="5">
        <v>24</v>
      </c>
      <c r="E9" t="s" s="11">
        <v>27</v>
      </c>
      <c r="F9" s="5">
        <v>24</v>
      </c>
      <c r="G9" t="s" s="11">
        <v>27</v>
      </c>
      <c r="H9" s="5">
        <v>24</v>
      </c>
      <c r="I9" t="s" s="11">
        <v>27</v>
      </c>
      <c r="J9" s="5">
        <v>24</v>
      </c>
    </row>
    <row r="10" ht="21.5" customHeight="1">
      <c r="B10" s="10"/>
      <c r="C10" t="s" s="11">
        <v>28</v>
      </c>
      <c r="D10" s="5">
        <v>0</v>
      </c>
      <c r="E10" t="s" s="11">
        <v>29</v>
      </c>
      <c r="F10" s="5">
        <v>1</v>
      </c>
      <c r="G10" t="s" s="11">
        <v>29</v>
      </c>
      <c r="H10" s="5">
        <v>1</v>
      </c>
      <c r="I10" t="s" s="11">
        <v>28</v>
      </c>
      <c r="J10" s="5">
        <v>0</v>
      </c>
    </row>
    <row r="11" ht="21.5" customHeight="1">
      <c r="B11" s="10"/>
      <c r="C11" t="s" s="11">
        <v>30</v>
      </c>
      <c r="D11" s="5">
        <v>4</v>
      </c>
      <c r="E11" t="s" s="11">
        <v>30</v>
      </c>
      <c r="F11" s="5">
        <v>4</v>
      </c>
      <c r="G11" t="s" s="11">
        <v>30</v>
      </c>
      <c r="H11" s="5">
        <v>4</v>
      </c>
      <c r="I11" t="s" s="11">
        <v>30</v>
      </c>
      <c r="J11" s="5">
        <v>4</v>
      </c>
    </row>
    <row r="12" ht="35.5" customHeight="1">
      <c r="B12" s="10"/>
      <c r="C12" t="s" s="11">
        <v>31</v>
      </c>
      <c r="D12" s="5">
        <v>24</v>
      </c>
      <c r="E12" t="s" s="11">
        <v>31</v>
      </c>
      <c r="F12" s="5">
        <v>24</v>
      </c>
      <c r="G12" t="s" s="11">
        <v>31</v>
      </c>
      <c r="H12" s="5">
        <v>24</v>
      </c>
      <c r="I12" t="s" s="11">
        <v>31</v>
      </c>
      <c r="J12" s="5">
        <v>24</v>
      </c>
    </row>
    <row r="13" ht="35.5" customHeight="1">
      <c r="B13" s="10"/>
      <c r="C13" t="s" s="11">
        <v>32</v>
      </c>
      <c r="D13" s="5">
        <v>0</v>
      </c>
      <c r="E13" t="s" s="11">
        <v>33</v>
      </c>
      <c r="F13" s="5">
        <v>42</v>
      </c>
      <c r="G13" t="s" s="11">
        <v>33</v>
      </c>
      <c r="H13" s="5">
        <v>42</v>
      </c>
      <c r="I13" t="s" s="11">
        <v>32</v>
      </c>
      <c r="J13" s="5">
        <v>0</v>
      </c>
    </row>
    <row r="14" ht="35.5" customHeight="1">
      <c r="B14" s="10"/>
      <c r="C14" t="s" s="11">
        <v>34</v>
      </c>
      <c r="D14" s="5">
        <v>24</v>
      </c>
      <c r="E14" t="s" s="11">
        <v>34</v>
      </c>
      <c r="F14" s="5">
        <v>24</v>
      </c>
      <c r="G14" t="s" s="11">
        <v>34</v>
      </c>
      <c r="H14" s="5">
        <v>24</v>
      </c>
      <c r="I14" t="s" s="11">
        <v>34</v>
      </c>
      <c r="J14" s="5">
        <v>24</v>
      </c>
    </row>
    <row r="15" ht="35.5" customHeight="1">
      <c r="B15" s="10"/>
      <c r="C15" t="s" s="11">
        <v>35</v>
      </c>
      <c r="D15" s="5">
        <v>43</v>
      </c>
      <c r="E15" t="s" s="11">
        <v>36</v>
      </c>
      <c r="F15" s="5">
        <v>0</v>
      </c>
      <c r="G15" t="s" s="11">
        <v>36</v>
      </c>
      <c r="H15" s="5">
        <v>0</v>
      </c>
      <c r="I15" t="s" s="11">
        <v>37</v>
      </c>
      <c r="J15" s="5">
        <v>86</v>
      </c>
    </row>
    <row r="16" ht="35.5" customHeight="1">
      <c r="B16" s="10"/>
      <c r="C16" t="s" s="11">
        <v>38</v>
      </c>
      <c r="D16" s="5">
        <v>31</v>
      </c>
      <c r="E16" t="s" s="11">
        <v>38</v>
      </c>
      <c r="F16" s="5">
        <v>31</v>
      </c>
      <c r="G16" t="s" s="11">
        <v>38</v>
      </c>
      <c r="H16" s="5">
        <v>31</v>
      </c>
      <c r="I16" t="s" s="11">
        <v>38</v>
      </c>
      <c r="J16" s="5">
        <v>31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B2:F12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256" width="12.25" style="12" customWidth="1"/>
  </cols>
  <sheetData>
    <row r="1" ht="2" customHeight="1"/>
    <row r="2" ht="20.55" customHeight="1">
      <c r="B2" s="8"/>
      <c r="C2" t="s" s="3">
        <v>39</v>
      </c>
      <c r="D2" s="8"/>
      <c r="E2" s="8"/>
      <c r="F2" s="8"/>
    </row>
    <row r="3" ht="20.55" customHeight="1">
      <c r="B3" t="s" s="4">
        <v>40</v>
      </c>
      <c r="C3" s="5">
        <v>8</v>
      </c>
      <c r="D3" s="6"/>
      <c r="E3" s="6"/>
      <c r="F3" s="6"/>
    </row>
    <row r="4" ht="20.35" customHeight="1">
      <c r="B4" t="s" s="4">
        <v>41</v>
      </c>
      <c r="C4" s="5">
        <v>6</v>
      </c>
      <c r="D4" s="6"/>
      <c r="E4" s="6"/>
      <c r="F4" s="6"/>
    </row>
    <row r="5" ht="20.35" customHeight="1">
      <c r="B5" t="s" s="4">
        <v>1</v>
      </c>
      <c r="C5" s="5">
        <v>6</v>
      </c>
      <c r="D5" s="6"/>
      <c r="E5" s="6"/>
      <c r="F5" s="6"/>
    </row>
    <row r="6" ht="20.35" customHeight="1">
      <c r="B6" t="s" s="4">
        <v>42</v>
      </c>
      <c r="C6" s="5">
        <v>17</v>
      </c>
      <c r="D6" s="6"/>
      <c r="E6" s="6"/>
      <c r="F6" s="6"/>
    </row>
    <row r="7" ht="20.35" customHeight="1">
      <c r="B7" t="s" s="4">
        <v>43</v>
      </c>
      <c r="C7" s="5">
        <v>1</v>
      </c>
      <c r="D7" s="6"/>
      <c r="E7" s="6"/>
      <c r="F7" s="6"/>
    </row>
    <row r="8" ht="20.35" customHeight="1">
      <c r="B8" t="s" s="4">
        <v>44</v>
      </c>
      <c r="C8" s="5">
        <f>29*8</f>
        <v>232</v>
      </c>
      <c r="D8" s="6"/>
      <c r="E8" s="6"/>
      <c r="F8" s="6"/>
    </row>
    <row r="9" ht="20.35" customHeight="1">
      <c r="B9" t="s" s="4">
        <v>45</v>
      </c>
      <c r="C9" s="5">
        <v>4</v>
      </c>
      <c r="D9" s="6"/>
      <c r="E9" s="6"/>
      <c r="F9" s="6"/>
    </row>
    <row r="10" ht="20.35" customHeight="1">
      <c r="B10" t="s" s="4">
        <v>46</v>
      </c>
      <c r="C10" s="5">
        <v>2</v>
      </c>
      <c r="D10" s="6"/>
      <c r="E10" s="6"/>
      <c r="F10" s="6"/>
    </row>
    <row r="11" ht="20.35" customHeight="1">
      <c r="B11" t="s" s="4">
        <v>47</v>
      </c>
      <c r="C11" s="5">
        <v>24</v>
      </c>
      <c r="D11" s="6"/>
      <c r="E11" s="6"/>
      <c r="F11" s="6"/>
    </row>
    <row r="12" ht="20.35" customHeight="1">
      <c r="B12" t="s" s="4">
        <v>48</v>
      </c>
      <c r="C12" s="5">
        <f>SUM(C3:C11)</f>
        <v>300</v>
      </c>
      <c r="D12" s="6"/>
      <c r="E12" s="6"/>
      <c r="F12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