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Fire\FESM\PhytoplanktonStudy_PenelopeAjani\"/>
    </mc:Choice>
  </mc:AlternateContent>
  <xr:revisionPtr revIDLastSave="0" documentId="13_ncr:40009_{207BFDFF-5EDB-4CF4-9A77-07E40504F9E3}" xr6:coauthVersionLast="47" xr6:coauthVersionMax="47" xr10:uidLastSave="{00000000-0000-0000-0000-000000000000}"/>
  <bookViews>
    <workbookView xWindow="-110" yWindow="-110" windowWidth="25820" windowHeight="15620"/>
  </bookViews>
  <sheets>
    <sheet name="Summary" sheetId="9" r:id="rId1"/>
    <sheet name="Cali - River" sheetId="1" r:id="rId2"/>
    <sheet name="Cali - Camp" sheetId="2" r:id="rId3"/>
    <sheet name="Cali - Ranch" sheetId="3" r:id="rId4"/>
    <sheet name="Cali - County" sheetId="4" r:id="rId5"/>
    <sheet name="Slovenia" sheetId="5" r:id="rId6"/>
    <sheet name="Chile 1" sheetId="6" r:id="rId7"/>
    <sheet name="Chile 2" sheetId="7" r:id="rId8"/>
    <sheet name="Chile 3" sheetId="8" r:id="rId9"/>
  </sheets>
  <calcPr calcId="0"/>
</workbook>
</file>

<file path=xl/calcChain.xml><?xml version="1.0" encoding="utf-8"?>
<calcChain xmlns="http://schemas.openxmlformats.org/spreadsheetml/2006/main">
  <c r="D3" i="9" l="1"/>
  <c r="D4" i="9"/>
  <c r="D2" i="9"/>
  <c r="C4" i="9"/>
  <c r="C3" i="9"/>
  <c r="C2" i="9"/>
  <c r="B4" i="9"/>
  <c r="B3" i="9"/>
  <c r="B2" i="9"/>
  <c r="H6" i="8"/>
  <c r="H6" i="7"/>
  <c r="H6" i="6"/>
  <c r="H6" i="5"/>
  <c r="H6" i="4"/>
  <c r="H6" i="3"/>
  <c r="H6" i="2"/>
  <c r="I2" i="8"/>
  <c r="I2" i="7"/>
  <c r="I2" i="6"/>
  <c r="I2" i="5"/>
  <c r="I2" i="4"/>
  <c r="I2" i="3"/>
  <c r="I2" i="2"/>
  <c r="H6" i="1"/>
  <c r="I2" i="1"/>
  <c r="H5" i="8"/>
  <c r="H4" i="8"/>
  <c r="H3" i="8"/>
  <c r="H2" i="8"/>
  <c r="H5" i="7"/>
  <c r="H4" i="7"/>
  <c r="H3" i="7"/>
  <c r="H2" i="7"/>
  <c r="H5" i="6"/>
  <c r="H4" i="6"/>
  <c r="H3" i="6"/>
  <c r="H2" i="6"/>
  <c r="H5" i="5"/>
  <c r="H4" i="5"/>
  <c r="H3" i="5"/>
  <c r="H2" i="5"/>
  <c r="H5" i="4"/>
  <c r="H4" i="4"/>
  <c r="H3" i="4"/>
  <c r="H2" i="4"/>
  <c r="H5" i="3"/>
  <c r="H4" i="3"/>
  <c r="H3" i="3"/>
  <c r="H2" i="3"/>
  <c r="H2" i="2"/>
  <c r="H5" i="2"/>
  <c r="H4" i="2"/>
  <c r="H3" i="2"/>
  <c r="H3" i="1"/>
  <c r="H4" i="1"/>
  <c r="H5" i="1"/>
  <c r="H2" i="1"/>
</calcChain>
</file>

<file path=xl/sharedStrings.xml><?xml version="1.0" encoding="utf-8"?>
<sst xmlns="http://schemas.openxmlformats.org/spreadsheetml/2006/main" count="89" uniqueCount="26">
  <si>
    <t>zone</t>
  </si>
  <si>
    <t>deg²</t>
  </si>
  <si>
    <t>sum</t>
  </si>
  <si>
    <t>count</t>
  </si>
  <si>
    <t>min</t>
  </si>
  <si>
    <t>max</t>
  </si>
  <si>
    <t>mean</t>
  </si>
  <si>
    <t>Area ha</t>
  </si>
  <si>
    <t>*ha = 30*30*count/10000</t>
  </si>
  <si>
    <t>Area ha*</t>
  </si>
  <si>
    <t>prop high severity</t>
  </si>
  <si>
    <t>Total burnt</t>
  </si>
  <si>
    <t>1 - low</t>
  </si>
  <si>
    <t>2 - moderate</t>
  </si>
  <si>
    <t>3 - high</t>
  </si>
  <si>
    <t>0 - unburnt</t>
  </si>
  <si>
    <t>Region</t>
  </si>
  <si>
    <t>Total high severity area Ha</t>
  </si>
  <si>
    <t>Total fire extent Ha</t>
  </si>
  <si>
    <t>California</t>
  </si>
  <si>
    <t>Slovenia</t>
  </si>
  <si>
    <t>Chile</t>
  </si>
  <si>
    <t>High</t>
  </si>
  <si>
    <t>Low</t>
  </si>
  <si>
    <t>Proportion High Severity of Total burnt area</t>
  </si>
  <si>
    <t>Overall Rating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</si>
</sst>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4" sqref="G4"/>
    </sheetView>
  </sheetViews>
  <sheetFormatPr defaultRowHeight="14.5" x14ac:dyDescent="0.35"/>
  <cols>
    <col min="1" max="1" width="12.453125" bestFit="1" customWidth="1"/>
    <col min="2" max="2" width="16.81640625" bestFit="1" customWidth="1"/>
    <col min="3" max="3" width="23.08984375" bestFit="1" customWidth="1"/>
    <col min="4" max="4" width="32.453125" bestFit="1" customWidth="1"/>
    <col min="5" max="5" width="14.81640625" bestFit="1" customWidth="1"/>
  </cols>
  <sheetData>
    <row r="1" spans="1:5" x14ac:dyDescent="0.35">
      <c r="A1" t="s">
        <v>16</v>
      </c>
      <c r="B1" t="s">
        <v>18</v>
      </c>
      <c r="C1" t="s">
        <v>17</v>
      </c>
      <c r="D1" t="s">
        <v>24</v>
      </c>
      <c r="E1" t="s">
        <v>25</v>
      </c>
    </row>
    <row r="2" spans="1:5" x14ac:dyDescent="0.35">
      <c r="A2" t="s">
        <v>19</v>
      </c>
      <c r="B2">
        <f>SUM('Cali - River'!H6,'Cali - Camp'!H6,'Cali - Ranch'!H6,'Cali - County'!H6)</f>
        <v>272802.33</v>
      </c>
      <c r="C2">
        <f>SUM('Cali - River'!H5,'Cali - Camp'!H5,'Cali - Ranch'!H5,'Cali - County'!H5)</f>
        <v>145388.96999999997</v>
      </c>
      <c r="D2">
        <f>C2/B2*100</f>
        <v>53.294621787137956</v>
      </c>
      <c r="E2" t="s">
        <v>22</v>
      </c>
    </row>
    <row r="3" spans="1:5" x14ac:dyDescent="0.35">
      <c r="A3" t="s">
        <v>21</v>
      </c>
      <c r="B3">
        <f>SUM('Chile 1'!H6,'Chile 2'!H6,'Chile 3'!H6,)</f>
        <v>5506.5600000000013</v>
      </c>
      <c r="C3">
        <f>SUM('Chile 1'!H5,'Chile 2'!H5,'Chile 3'!H5)</f>
        <v>1128.42</v>
      </c>
      <c r="D3">
        <f t="shared" ref="D3:D4" si="0">C3/B3*100</f>
        <v>20.492285564853553</v>
      </c>
      <c r="E3" t="s">
        <v>23</v>
      </c>
    </row>
    <row r="4" spans="1:5" x14ac:dyDescent="0.35">
      <c r="A4" t="s">
        <v>20</v>
      </c>
      <c r="B4">
        <f>Slovenia!H6</f>
        <v>6339.6</v>
      </c>
      <c r="C4">
        <f>Slovenia!H5</f>
        <v>1194.75</v>
      </c>
      <c r="D4">
        <f t="shared" si="0"/>
        <v>18.845826235093696</v>
      </c>
      <c r="E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M19" sqref="M19"/>
    </sheetView>
  </sheetViews>
  <sheetFormatPr defaultRowHeight="14.5" x14ac:dyDescent="0.35"/>
  <cols>
    <col min="1" max="1" width="11.54296875" bestFit="1" customWidth="1"/>
    <col min="8" max="8" width="14.7265625" customWidth="1"/>
    <col min="9" max="9" width="21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</row>
    <row r="2" spans="1:9" x14ac:dyDescent="0.35">
      <c r="A2" t="s">
        <v>15</v>
      </c>
      <c r="B2">
        <v>2.7355810000000001E-2</v>
      </c>
      <c r="C2">
        <v>0</v>
      </c>
      <c r="D2">
        <v>376660</v>
      </c>
      <c r="E2">
        <v>0</v>
      </c>
      <c r="F2">
        <v>0</v>
      </c>
      <c r="G2">
        <v>0</v>
      </c>
      <c r="H2">
        <f>(30*30*D2)/10000</f>
        <v>33899.4</v>
      </c>
      <c r="I2">
        <f>(H5/(SUM(H3:H5)))*100</f>
        <v>71.361045953306785</v>
      </c>
    </row>
    <row r="3" spans="1:9" x14ac:dyDescent="0.35">
      <c r="A3" t="s">
        <v>12</v>
      </c>
      <c r="B3">
        <v>2.3647500000000001E-3</v>
      </c>
      <c r="C3">
        <v>32560</v>
      </c>
      <c r="D3">
        <v>32560</v>
      </c>
      <c r="E3">
        <v>1</v>
      </c>
      <c r="F3">
        <v>1</v>
      </c>
      <c r="G3">
        <v>1</v>
      </c>
      <c r="H3">
        <f t="shared" ref="H3:H5" si="0">(30*30*D3)/10000</f>
        <v>2930.4</v>
      </c>
    </row>
    <row r="4" spans="1:9" x14ac:dyDescent="0.35">
      <c r="A4" t="s">
        <v>13</v>
      </c>
      <c r="B4">
        <v>2.9201299999999999E-3</v>
      </c>
      <c r="C4">
        <v>80414</v>
      </c>
      <c r="D4">
        <v>40207</v>
      </c>
      <c r="E4">
        <v>2</v>
      </c>
      <c r="F4">
        <v>2</v>
      </c>
      <c r="G4">
        <v>2</v>
      </c>
      <c r="H4">
        <f t="shared" si="0"/>
        <v>3618.63</v>
      </c>
    </row>
    <row r="5" spans="1:9" x14ac:dyDescent="0.35">
      <c r="A5" t="s">
        <v>14</v>
      </c>
      <c r="B5">
        <v>1.3168569999999999E-2</v>
      </c>
      <c r="C5">
        <v>543951</v>
      </c>
      <c r="D5">
        <v>181317</v>
      </c>
      <c r="E5">
        <v>3</v>
      </c>
      <c r="F5">
        <v>3</v>
      </c>
      <c r="G5">
        <v>3</v>
      </c>
      <c r="H5">
        <f t="shared" si="0"/>
        <v>16318.53</v>
      </c>
    </row>
    <row r="6" spans="1:9" x14ac:dyDescent="0.35">
      <c r="A6" t="s">
        <v>11</v>
      </c>
      <c r="B6">
        <v>1.01E-5</v>
      </c>
      <c r="C6">
        <v>695</v>
      </c>
      <c r="D6">
        <v>139</v>
      </c>
      <c r="E6">
        <v>5</v>
      </c>
      <c r="F6">
        <v>5</v>
      </c>
      <c r="G6">
        <v>5</v>
      </c>
      <c r="H6">
        <f>SUM(H3:H5)</f>
        <v>22867.56</v>
      </c>
    </row>
    <row r="7" spans="1:9" x14ac:dyDescent="0.35">
      <c r="H7" t="s">
        <v>8</v>
      </c>
    </row>
  </sheetData>
  <sortState xmlns:xlrd2="http://schemas.microsoft.com/office/spreadsheetml/2017/richdata2" ref="A2:G6">
    <sortCondition ref="A2:A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6" sqref="H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 spans="1:9" x14ac:dyDescent="0.35">
      <c r="A2">
        <v>0</v>
      </c>
      <c r="B2">
        <v>8.9912850000000002E-2</v>
      </c>
      <c r="C2">
        <v>0</v>
      </c>
      <c r="D2">
        <v>1238003</v>
      </c>
      <c r="E2">
        <v>0</v>
      </c>
      <c r="F2">
        <v>0</v>
      </c>
      <c r="G2">
        <v>0</v>
      </c>
      <c r="H2">
        <f>(30*30*D2)/10000</f>
        <v>111420.27</v>
      </c>
      <c r="I2">
        <f>(H5/(SUM(H3:H5)))*100</f>
        <v>29.45846065593663</v>
      </c>
    </row>
    <row r="3" spans="1:9" x14ac:dyDescent="0.35">
      <c r="A3">
        <v>1</v>
      </c>
      <c r="B3">
        <v>1.0053869999999999E-2</v>
      </c>
      <c r="C3">
        <v>138431</v>
      </c>
      <c r="D3">
        <v>138431</v>
      </c>
      <c r="E3">
        <v>1</v>
      </c>
      <c r="F3">
        <v>1</v>
      </c>
      <c r="G3">
        <v>1</v>
      </c>
      <c r="H3">
        <f t="shared" ref="H3:H5" si="0">(30*30*D3)/10000</f>
        <v>12458.79</v>
      </c>
    </row>
    <row r="4" spans="1:9" x14ac:dyDescent="0.35">
      <c r="A4">
        <v>2</v>
      </c>
      <c r="B4">
        <v>1.316697E-2</v>
      </c>
      <c r="C4">
        <v>362590</v>
      </c>
      <c r="D4">
        <v>181295</v>
      </c>
      <c r="E4">
        <v>2</v>
      </c>
      <c r="F4">
        <v>2</v>
      </c>
      <c r="G4">
        <v>2</v>
      </c>
      <c r="H4">
        <f t="shared" si="0"/>
        <v>16316.55</v>
      </c>
    </row>
    <row r="5" spans="1:9" x14ac:dyDescent="0.35">
      <c r="A5">
        <v>3</v>
      </c>
      <c r="B5">
        <v>9.69713E-3</v>
      </c>
      <c r="C5">
        <v>400557</v>
      </c>
      <c r="D5">
        <v>133519</v>
      </c>
      <c r="E5">
        <v>3</v>
      </c>
      <c r="F5">
        <v>3</v>
      </c>
      <c r="G5">
        <v>3</v>
      </c>
      <c r="H5">
        <f t="shared" si="0"/>
        <v>12016.71</v>
      </c>
    </row>
    <row r="6" spans="1:9" x14ac:dyDescent="0.35">
      <c r="A6">
        <v>5</v>
      </c>
      <c r="B6">
        <v>3.1380000000000001E-5</v>
      </c>
      <c r="C6">
        <v>2160</v>
      </c>
      <c r="D6">
        <v>432</v>
      </c>
      <c r="E6">
        <v>5</v>
      </c>
      <c r="F6">
        <v>5</v>
      </c>
      <c r="G6">
        <v>5</v>
      </c>
      <c r="H6">
        <f>SUM(H3:H5)</f>
        <v>40792.050000000003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6" sqref="H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 spans="1:9" x14ac:dyDescent="0.35">
      <c r="A2">
        <v>0</v>
      </c>
      <c r="B2">
        <v>0.21566257999999999</v>
      </c>
      <c r="C2">
        <v>0</v>
      </c>
      <c r="D2">
        <v>2969441</v>
      </c>
      <c r="E2">
        <v>0</v>
      </c>
      <c r="F2">
        <v>0</v>
      </c>
      <c r="G2">
        <v>0</v>
      </c>
      <c r="H2">
        <f>(30*30*D2)/10000</f>
        <v>267249.69</v>
      </c>
      <c r="I2">
        <f>(H5/(SUM(H3:H5)))*100</f>
        <v>60.47081404784069</v>
      </c>
    </row>
    <row r="3" spans="1:9" x14ac:dyDescent="0.35">
      <c r="A3">
        <v>1</v>
      </c>
      <c r="B3">
        <v>2.4174729999999998E-2</v>
      </c>
      <c r="C3">
        <v>332860</v>
      </c>
      <c r="D3">
        <v>332860</v>
      </c>
      <c r="E3">
        <v>1</v>
      </c>
      <c r="F3">
        <v>1</v>
      </c>
      <c r="G3">
        <v>1</v>
      </c>
      <c r="H3">
        <f t="shared" ref="H3:H5" si="0">(30*30*D3)/10000</f>
        <v>29957.4</v>
      </c>
    </row>
    <row r="4" spans="1:9" x14ac:dyDescent="0.35">
      <c r="A4">
        <v>2</v>
      </c>
      <c r="B4">
        <v>2.8684089999999999E-2</v>
      </c>
      <c r="C4">
        <v>789898</v>
      </c>
      <c r="D4">
        <v>394949</v>
      </c>
      <c r="E4">
        <v>2</v>
      </c>
      <c r="F4">
        <v>2</v>
      </c>
      <c r="G4">
        <v>2</v>
      </c>
      <c r="H4">
        <f t="shared" si="0"/>
        <v>35545.410000000003</v>
      </c>
    </row>
    <row r="5" spans="1:9" x14ac:dyDescent="0.35">
      <c r="A5">
        <v>3</v>
      </c>
      <c r="B5">
        <v>8.0862180000000006E-2</v>
      </c>
      <c r="C5">
        <v>3340155</v>
      </c>
      <c r="D5">
        <v>1113385</v>
      </c>
      <c r="E5">
        <v>3</v>
      </c>
      <c r="F5">
        <v>3</v>
      </c>
      <c r="G5">
        <v>3</v>
      </c>
      <c r="H5">
        <f t="shared" si="0"/>
        <v>100204.65</v>
      </c>
    </row>
    <row r="6" spans="1:9" x14ac:dyDescent="0.35">
      <c r="A6">
        <v>5</v>
      </c>
      <c r="B6">
        <v>1.0291E-4</v>
      </c>
      <c r="C6">
        <v>7085</v>
      </c>
      <c r="D6">
        <v>1417</v>
      </c>
      <c r="E6">
        <v>5</v>
      </c>
      <c r="F6">
        <v>5</v>
      </c>
      <c r="G6">
        <v>5</v>
      </c>
      <c r="H6">
        <f>SUM(H3:H5)</f>
        <v>165707.46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6" sqref="H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 spans="1:9" x14ac:dyDescent="0.35">
      <c r="A2">
        <v>0</v>
      </c>
      <c r="B2">
        <v>5.1698239999999999E-2</v>
      </c>
      <c r="C2">
        <v>0</v>
      </c>
      <c r="D2">
        <v>711829</v>
      </c>
      <c r="E2">
        <v>0</v>
      </c>
      <c r="F2">
        <v>0</v>
      </c>
      <c r="G2">
        <v>0</v>
      </c>
      <c r="H2">
        <f>(30*30*D2)/10000</f>
        <v>64064.61</v>
      </c>
      <c r="I2">
        <f>(H5/(SUM(H3:H5)))*100</f>
        <v>38.791249321403861</v>
      </c>
    </row>
    <row r="3" spans="1:9" x14ac:dyDescent="0.35">
      <c r="A3">
        <v>1</v>
      </c>
      <c r="B3">
        <v>1.022557E-2</v>
      </c>
      <c r="C3">
        <v>140795</v>
      </c>
      <c r="D3">
        <v>140795</v>
      </c>
      <c r="E3">
        <v>1</v>
      </c>
      <c r="F3">
        <v>1</v>
      </c>
      <c r="G3">
        <v>1</v>
      </c>
      <c r="H3">
        <f t="shared" ref="H3:H5" si="0">(30*30*D3)/10000</f>
        <v>12671.55</v>
      </c>
    </row>
    <row r="4" spans="1:9" x14ac:dyDescent="0.35">
      <c r="A4">
        <v>2</v>
      </c>
      <c r="B4">
        <v>1.122869E-2</v>
      </c>
      <c r="C4">
        <v>309214</v>
      </c>
      <c r="D4">
        <v>154607</v>
      </c>
      <c r="E4">
        <v>2</v>
      </c>
      <c r="F4">
        <v>2</v>
      </c>
      <c r="G4">
        <v>2</v>
      </c>
      <c r="H4">
        <f t="shared" si="0"/>
        <v>13914.63</v>
      </c>
    </row>
    <row r="5" spans="1:9" x14ac:dyDescent="0.35">
      <c r="A5">
        <v>3</v>
      </c>
      <c r="B5">
        <v>1.359671E-2</v>
      </c>
      <c r="C5">
        <v>561636</v>
      </c>
      <c r="D5">
        <v>187212</v>
      </c>
      <c r="E5">
        <v>3</v>
      </c>
      <c r="F5">
        <v>3</v>
      </c>
      <c r="G5">
        <v>3</v>
      </c>
      <c r="H5">
        <f t="shared" si="0"/>
        <v>16849.080000000002</v>
      </c>
    </row>
    <row r="6" spans="1:9" x14ac:dyDescent="0.35">
      <c r="A6">
        <v>5</v>
      </c>
      <c r="B6">
        <v>2.527E-5</v>
      </c>
      <c r="C6">
        <v>1740</v>
      </c>
      <c r="D6">
        <v>348</v>
      </c>
      <c r="E6">
        <v>5</v>
      </c>
      <c r="F6">
        <v>5</v>
      </c>
      <c r="G6">
        <v>5</v>
      </c>
      <c r="H6">
        <f>SUM(H3:H5)</f>
        <v>43435.26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6" sqref="H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 spans="1:9" x14ac:dyDescent="0.35">
      <c r="A2">
        <v>0</v>
      </c>
      <c r="B2">
        <v>1.197523E-2</v>
      </c>
      <c r="C2">
        <v>0</v>
      </c>
      <c r="D2">
        <v>164886</v>
      </c>
      <c r="E2">
        <v>0</v>
      </c>
      <c r="F2">
        <v>0</v>
      </c>
      <c r="G2">
        <v>0</v>
      </c>
      <c r="H2">
        <f>(30*30*D2)/10000</f>
        <v>14839.74</v>
      </c>
      <c r="I2">
        <f>(H5/(SUM(H3:H5)))*100</f>
        <v>18.845826235093696</v>
      </c>
    </row>
    <row r="3" spans="1:9" x14ac:dyDescent="0.35">
      <c r="A3">
        <v>1</v>
      </c>
      <c r="B3">
        <v>1.9055999999999999E-3</v>
      </c>
      <c r="C3">
        <v>26238</v>
      </c>
      <c r="D3">
        <v>26238</v>
      </c>
      <c r="E3">
        <v>1</v>
      </c>
      <c r="F3">
        <v>1</v>
      </c>
      <c r="G3">
        <v>1</v>
      </c>
      <c r="H3">
        <f t="shared" ref="H3:H5" si="0">(30*30*D3)/10000</f>
        <v>2361.42</v>
      </c>
    </row>
    <row r="4" spans="1:9" x14ac:dyDescent="0.35">
      <c r="A4">
        <v>2</v>
      </c>
      <c r="B4">
        <v>2.2461500000000001E-3</v>
      </c>
      <c r="C4">
        <v>61854</v>
      </c>
      <c r="D4">
        <v>30927</v>
      </c>
      <c r="E4">
        <v>2</v>
      </c>
      <c r="F4">
        <v>2</v>
      </c>
      <c r="G4">
        <v>2</v>
      </c>
      <c r="H4">
        <f t="shared" si="0"/>
        <v>2783.43</v>
      </c>
    </row>
    <row r="5" spans="1:9" x14ac:dyDescent="0.35">
      <c r="A5">
        <v>3</v>
      </c>
      <c r="B5">
        <v>9.6413E-4</v>
      </c>
      <c r="C5">
        <v>39825</v>
      </c>
      <c r="D5">
        <v>13275</v>
      </c>
      <c r="E5">
        <v>3</v>
      </c>
      <c r="F5">
        <v>3</v>
      </c>
      <c r="G5">
        <v>3</v>
      </c>
      <c r="H5">
        <f t="shared" si="0"/>
        <v>1194.75</v>
      </c>
    </row>
    <row r="6" spans="1:9" x14ac:dyDescent="0.35">
      <c r="A6">
        <v>5</v>
      </c>
      <c r="B6">
        <v>7.6299999999999998E-6</v>
      </c>
      <c r="C6">
        <v>525</v>
      </c>
      <c r="D6">
        <v>105</v>
      </c>
      <c r="E6">
        <v>5</v>
      </c>
      <c r="F6">
        <v>5</v>
      </c>
      <c r="G6">
        <v>5</v>
      </c>
      <c r="H6">
        <f>SUM(H3:H5)</f>
        <v>6339.6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6" sqref="H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 spans="1:9" x14ac:dyDescent="0.35">
      <c r="A2">
        <v>0</v>
      </c>
      <c r="B2">
        <v>1.2611E-3</v>
      </c>
      <c r="C2">
        <v>0</v>
      </c>
      <c r="D2">
        <v>17364</v>
      </c>
      <c r="E2">
        <v>0</v>
      </c>
      <c r="F2">
        <v>0</v>
      </c>
      <c r="G2">
        <v>0</v>
      </c>
      <c r="H2">
        <f>(30*30*D2)/10000</f>
        <v>1562.76</v>
      </c>
      <c r="I2">
        <f>(H5/(SUM(H3:H5)))*100</f>
        <v>25.829954384186514</v>
      </c>
    </row>
    <row r="3" spans="1:9" x14ac:dyDescent="0.35">
      <c r="A3">
        <v>1</v>
      </c>
      <c r="B3">
        <v>4.5080000000000001E-4</v>
      </c>
      <c r="C3">
        <v>6207</v>
      </c>
      <c r="D3">
        <v>6207</v>
      </c>
      <c r="E3">
        <v>1</v>
      </c>
      <c r="F3">
        <v>1</v>
      </c>
      <c r="G3">
        <v>1</v>
      </c>
      <c r="H3">
        <f t="shared" ref="H3:H5" si="0">(30*30*D3)/10000</f>
        <v>558.63</v>
      </c>
    </row>
    <row r="4" spans="1:9" x14ac:dyDescent="0.35">
      <c r="A4">
        <v>2</v>
      </c>
      <c r="B4">
        <v>3.9944999999999998E-4</v>
      </c>
      <c r="C4">
        <v>11000</v>
      </c>
      <c r="D4">
        <v>5500</v>
      </c>
      <c r="E4">
        <v>2</v>
      </c>
      <c r="F4">
        <v>2</v>
      </c>
      <c r="G4">
        <v>2</v>
      </c>
      <c r="H4">
        <f t="shared" si="0"/>
        <v>495</v>
      </c>
    </row>
    <row r="5" spans="1:9" x14ac:dyDescent="0.35">
      <c r="A5">
        <v>3</v>
      </c>
      <c r="B5">
        <v>2.9609999999999999E-4</v>
      </c>
      <c r="C5">
        <v>12231</v>
      </c>
      <c r="D5">
        <v>4077</v>
      </c>
      <c r="E5">
        <v>3</v>
      </c>
      <c r="F5">
        <v>3</v>
      </c>
      <c r="G5">
        <v>3</v>
      </c>
      <c r="H5">
        <f t="shared" si="0"/>
        <v>366.93</v>
      </c>
    </row>
    <row r="6" spans="1:9" x14ac:dyDescent="0.35">
      <c r="A6">
        <v>5</v>
      </c>
      <c r="B6">
        <v>4.4000000000000002E-7</v>
      </c>
      <c r="C6">
        <v>30</v>
      </c>
      <c r="D6">
        <v>6</v>
      </c>
      <c r="E6">
        <v>5</v>
      </c>
      <c r="F6">
        <v>5</v>
      </c>
      <c r="G6">
        <v>5</v>
      </c>
      <c r="H6">
        <f>SUM(H3:H5)</f>
        <v>1420.5600000000002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6" sqref="H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 spans="1:9" x14ac:dyDescent="0.35">
      <c r="A2">
        <v>0</v>
      </c>
      <c r="B2">
        <v>3.6976000000000001E-3</v>
      </c>
      <c r="C2">
        <v>0</v>
      </c>
      <c r="D2">
        <v>50912</v>
      </c>
      <c r="E2">
        <v>0</v>
      </c>
      <c r="F2">
        <v>0</v>
      </c>
      <c r="G2">
        <v>0</v>
      </c>
      <c r="H2">
        <f>(30*30*D2)/10000</f>
        <v>4582.08</v>
      </c>
      <c r="I2">
        <f>(H5/(SUM(H3:H5)))*100</f>
        <v>6.9278200943054031</v>
      </c>
    </row>
    <row r="3" spans="1:9" x14ac:dyDescent="0.35">
      <c r="A3">
        <v>1</v>
      </c>
      <c r="B3">
        <v>1.2659699999999999E-3</v>
      </c>
      <c r="C3">
        <v>17431</v>
      </c>
      <c r="D3">
        <v>17431</v>
      </c>
      <c r="E3">
        <v>1</v>
      </c>
      <c r="F3">
        <v>1</v>
      </c>
      <c r="G3">
        <v>1</v>
      </c>
      <c r="H3">
        <f t="shared" ref="H3:H5" si="0">(30*30*D3)/10000</f>
        <v>1568.79</v>
      </c>
    </row>
    <row r="4" spans="1:9" x14ac:dyDescent="0.35">
      <c r="A4">
        <v>2</v>
      </c>
      <c r="B4">
        <v>7.8401000000000002E-4</v>
      </c>
      <c r="C4">
        <v>21590</v>
      </c>
      <c r="D4">
        <v>10795</v>
      </c>
      <c r="E4">
        <v>2</v>
      </c>
      <c r="F4">
        <v>2</v>
      </c>
      <c r="G4">
        <v>2</v>
      </c>
      <c r="H4">
        <f t="shared" si="0"/>
        <v>971.55</v>
      </c>
    </row>
    <row r="5" spans="1:9" x14ac:dyDescent="0.35">
      <c r="A5">
        <v>3</v>
      </c>
      <c r="B5">
        <v>1.5259E-4</v>
      </c>
      <c r="C5">
        <v>6303</v>
      </c>
      <c r="D5">
        <v>2101</v>
      </c>
      <c r="E5">
        <v>3</v>
      </c>
      <c r="F5">
        <v>3</v>
      </c>
      <c r="G5">
        <v>3</v>
      </c>
      <c r="H5">
        <f t="shared" si="0"/>
        <v>189.09</v>
      </c>
    </row>
    <row r="6" spans="1:9" x14ac:dyDescent="0.35">
      <c r="A6">
        <v>5</v>
      </c>
      <c r="B6">
        <v>9.4E-7</v>
      </c>
      <c r="C6">
        <v>65</v>
      </c>
      <c r="D6">
        <v>13</v>
      </c>
      <c r="E6">
        <v>5</v>
      </c>
      <c r="F6">
        <v>5</v>
      </c>
      <c r="G6">
        <v>5</v>
      </c>
      <c r="H6">
        <f>SUM(H3:H5)</f>
        <v>2729.4300000000003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12" sqref="I1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 spans="1:9" x14ac:dyDescent="0.35">
      <c r="A2">
        <v>0</v>
      </c>
      <c r="B2">
        <v>2.57544E-3</v>
      </c>
      <c r="C2">
        <v>0</v>
      </c>
      <c r="D2">
        <v>35461</v>
      </c>
      <c r="E2">
        <v>0</v>
      </c>
      <c r="F2">
        <v>0</v>
      </c>
      <c r="G2">
        <v>0</v>
      </c>
      <c r="H2">
        <f>(30*30*D2)/10000</f>
        <v>3191.49</v>
      </c>
      <c r="I2">
        <f>(H5/(SUM(H3:H5)))*100</f>
        <v>42.194652690240822</v>
      </c>
    </row>
    <row r="3" spans="1:9" x14ac:dyDescent="0.35">
      <c r="A3">
        <v>1</v>
      </c>
      <c r="B3">
        <v>3.4926E-4</v>
      </c>
      <c r="C3">
        <v>4809</v>
      </c>
      <c r="D3">
        <v>4809</v>
      </c>
      <c r="E3">
        <v>1</v>
      </c>
      <c r="F3">
        <v>1</v>
      </c>
      <c r="G3">
        <v>1</v>
      </c>
      <c r="H3">
        <f t="shared" ref="H3:H5" si="0">(30*30*D3)/10000</f>
        <v>432.81</v>
      </c>
    </row>
    <row r="4" spans="1:9" x14ac:dyDescent="0.35">
      <c r="A4">
        <v>2</v>
      </c>
      <c r="B4">
        <v>2.8353999999999999E-4</v>
      </c>
      <c r="C4">
        <v>7808</v>
      </c>
      <c r="D4">
        <v>3904</v>
      </c>
      <c r="E4">
        <v>2</v>
      </c>
      <c r="F4">
        <v>2</v>
      </c>
      <c r="G4">
        <v>2</v>
      </c>
      <c r="H4">
        <f t="shared" si="0"/>
        <v>351.36</v>
      </c>
    </row>
    <row r="5" spans="1:9" x14ac:dyDescent="0.35">
      <c r="A5">
        <v>3</v>
      </c>
      <c r="B5">
        <v>4.6191E-4</v>
      </c>
      <c r="C5">
        <v>19080</v>
      </c>
      <c r="D5">
        <v>6360</v>
      </c>
      <c r="E5">
        <v>3</v>
      </c>
      <c r="F5">
        <v>3</v>
      </c>
      <c r="G5">
        <v>3</v>
      </c>
      <c r="H5">
        <f t="shared" si="0"/>
        <v>572.4</v>
      </c>
    </row>
    <row r="6" spans="1:9" x14ac:dyDescent="0.35">
      <c r="A6">
        <v>5</v>
      </c>
      <c r="B6">
        <v>7.3E-7</v>
      </c>
      <c r="C6">
        <v>50</v>
      </c>
      <c r="D6">
        <v>10</v>
      </c>
      <c r="E6">
        <v>5</v>
      </c>
      <c r="F6">
        <v>5</v>
      </c>
      <c r="G6">
        <v>5</v>
      </c>
      <c r="H6">
        <f>SUM(H3:H5)</f>
        <v>1356.5700000000002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Cali - River</vt:lpstr>
      <vt:lpstr>Cali - Camp</vt:lpstr>
      <vt:lpstr>Cali - Ranch</vt:lpstr>
      <vt:lpstr>Cali - County</vt:lpstr>
      <vt:lpstr>Slovenia</vt:lpstr>
      <vt:lpstr>Chile 1</vt:lpstr>
      <vt:lpstr>Chile 2</vt:lpstr>
      <vt:lpstr>Chile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Gibson</cp:lastModifiedBy>
  <dcterms:created xsi:type="dcterms:W3CDTF">2023-12-01T02:15:06Z</dcterms:created>
  <dcterms:modified xsi:type="dcterms:W3CDTF">2023-12-01T03:20:06Z</dcterms:modified>
</cp:coreProperties>
</file>